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9" i="24" l="1"/>
  <c r="N189" i="24" s="1"/>
  <c r="G189" i="24"/>
  <c r="J189" i="24"/>
  <c r="H189" i="24" s="1"/>
  <c r="F189" i="24"/>
  <c r="E189" i="24"/>
  <c r="C189" i="24"/>
  <c r="P189" i="4"/>
  <c r="N189" i="4" s="1"/>
  <c r="F189" i="4"/>
  <c r="J189" i="4"/>
  <c r="H189" i="4" s="1"/>
  <c r="G189" i="4"/>
  <c r="E189" i="4"/>
  <c r="C189" i="4"/>
  <c r="E189" i="23"/>
  <c r="D189" i="23"/>
  <c r="C189" i="23"/>
  <c r="E189" i="5"/>
  <c r="D189" i="5"/>
  <c r="C189" i="5"/>
  <c r="D189" i="24" l="1"/>
  <c r="D189" i="4"/>
  <c r="P188" i="24"/>
  <c r="N188" i="24" s="1"/>
  <c r="E188" i="24"/>
  <c r="J188" i="24"/>
  <c r="H188" i="24" s="1"/>
  <c r="G188" i="24"/>
  <c r="F188" i="24"/>
  <c r="C188" i="24"/>
  <c r="P188" i="4"/>
  <c r="N188" i="4" s="1"/>
  <c r="E188" i="4"/>
  <c r="J188" i="4"/>
  <c r="H188" i="4" s="1"/>
  <c r="G188" i="4"/>
  <c r="F188" i="4"/>
  <c r="C188" i="4"/>
  <c r="C188" i="23"/>
  <c r="E188" i="23"/>
  <c r="D188" i="23"/>
  <c r="E188" i="5"/>
  <c r="D188" i="5"/>
  <c r="C188" i="5"/>
  <c r="D188" i="24" l="1"/>
  <c r="D188" i="4"/>
  <c r="P187" i="24"/>
  <c r="F187" i="24"/>
  <c r="J187" i="24"/>
  <c r="G187" i="24"/>
  <c r="C187" i="24"/>
  <c r="P187" i="4"/>
  <c r="N187" i="4" s="1"/>
  <c r="E187" i="4"/>
  <c r="J187" i="4"/>
  <c r="H187" i="4" s="1"/>
  <c r="G187" i="4"/>
  <c r="F187" i="4"/>
  <c r="C187" i="4"/>
  <c r="E187" i="23"/>
  <c r="D187" i="23"/>
  <c r="C187" i="23"/>
  <c r="C187" i="5"/>
  <c r="E187" i="5"/>
  <c r="D187" i="5"/>
  <c r="N187" i="24" l="1"/>
  <c r="H187" i="24"/>
  <c r="D187" i="24"/>
  <c r="E187" i="24"/>
  <c r="D187" i="4"/>
  <c r="P186" i="24"/>
  <c r="N186" i="24" s="1"/>
  <c r="J186" i="24"/>
  <c r="G186" i="24"/>
  <c r="E186" i="24"/>
  <c r="C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D186" i="24" l="1"/>
  <c r="H186" i="24"/>
  <c r="F186" i="24"/>
  <c r="D186" i="4"/>
  <c r="H186" i="4"/>
  <c r="F186" i="4"/>
  <c r="P185" i="24"/>
  <c r="N185" i="24" s="1"/>
  <c r="E185" i="24"/>
  <c r="C185" i="24"/>
  <c r="P185" i="4"/>
  <c r="N185" i="4" s="1"/>
  <c r="G185" i="4"/>
  <c r="E185" i="4"/>
  <c r="C185" i="4"/>
  <c r="D185" i="23"/>
  <c r="E185" i="23"/>
  <c r="C185" i="23"/>
  <c r="E185" i="5"/>
  <c r="D185" i="5"/>
  <c r="C185" i="5"/>
  <c r="J185" i="24" l="1"/>
  <c r="J185" i="4"/>
  <c r="H185" i="4" s="1"/>
  <c r="G185" i="24"/>
  <c r="H185" i="24"/>
  <c r="D185" i="24"/>
  <c r="F185" i="24"/>
  <c r="D185" i="4"/>
  <c r="F185" i="4"/>
  <c r="P184" i="24"/>
  <c r="N184" i="24" s="1"/>
  <c r="G184" i="24"/>
  <c r="E184" i="24"/>
  <c r="C184" i="24"/>
  <c r="P184" i="4"/>
  <c r="N184" i="4" s="1"/>
  <c r="J184" i="4"/>
  <c r="C184" i="4"/>
  <c r="E184" i="4"/>
  <c r="E184" i="23"/>
  <c r="D184" i="23"/>
  <c r="C184" i="23"/>
  <c r="E184" i="5"/>
  <c r="D184" i="5"/>
  <c r="C184" i="5"/>
  <c r="J184" i="24" l="1"/>
  <c r="G184" i="4"/>
  <c r="H184" i="24"/>
  <c r="D184" i="24"/>
  <c r="F184" i="24"/>
  <c r="H184" i="4"/>
  <c r="D184" i="4"/>
  <c r="F184" i="4"/>
  <c r="G183" i="24"/>
  <c r="E183" i="24"/>
  <c r="C183" i="24"/>
  <c r="P183" i="4"/>
  <c r="N183" i="4" s="1"/>
  <c r="E183" i="4"/>
  <c r="G183" i="4"/>
  <c r="C183" i="4"/>
  <c r="E183" i="23"/>
  <c r="D183" i="23"/>
  <c r="C183" i="23"/>
  <c r="E183" i="5"/>
  <c r="D183" i="5"/>
  <c r="C183" i="5"/>
  <c r="J183" i="4" l="1"/>
  <c r="P183" i="24"/>
  <c r="N183" i="24" s="1"/>
  <c r="J183" i="24"/>
  <c r="H183" i="24"/>
  <c r="F183" i="24"/>
  <c r="H183" i="4"/>
  <c r="D183" i="4"/>
  <c r="F183" i="4"/>
  <c r="G182" i="24"/>
  <c r="P182" i="24"/>
  <c r="N182" i="24" s="1"/>
  <c r="E182" i="24"/>
  <c r="C182" i="24"/>
  <c r="P182" i="4"/>
  <c r="F182" i="4"/>
  <c r="G182" i="4"/>
  <c r="C182" i="4"/>
  <c r="E182" i="23"/>
  <c r="D182" i="23"/>
  <c r="C182" i="23"/>
  <c r="E182" i="5"/>
  <c r="D182" i="5"/>
  <c r="C182" i="5"/>
  <c r="D183" i="24" l="1"/>
  <c r="J182" i="24"/>
  <c r="H182" i="24" s="1"/>
  <c r="J182" i="4"/>
  <c r="D182" i="24"/>
  <c r="F182" i="24"/>
  <c r="N182" i="4"/>
  <c r="H182" i="4"/>
  <c r="D182" i="4"/>
  <c r="E182" i="4"/>
  <c r="P181" i="24" l="1"/>
  <c r="N181" i="24" s="1"/>
  <c r="C181" i="24"/>
  <c r="E181" i="24"/>
  <c r="G181" i="4"/>
  <c r="F181" i="4"/>
  <c r="C181" i="4"/>
  <c r="E181" i="23"/>
  <c r="D181" i="23"/>
  <c r="C181" i="23"/>
  <c r="E181" i="5"/>
  <c r="D181" i="5"/>
  <c r="C181" i="5"/>
  <c r="P181" i="4" l="1"/>
  <c r="F181" i="24"/>
  <c r="J181" i="4"/>
  <c r="H181" i="4" s="1"/>
  <c r="G181" i="24"/>
  <c r="J181" i="24"/>
  <c r="N181" i="4"/>
  <c r="E181" i="4"/>
  <c r="D181" i="4" l="1"/>
  <c r="D181" i="24"/>
  <c r="H181" i="24"/>
  <c r="P180" i="24"/>
  <c r="N180" i="24" s="1"/>
  <c r="J180" i="24"/>
  <c r="G180" i="24"/>
  <c r="F180" i="24"/>
  <c r="E180" i="24"/>
  <c r="C180" i="24"/>
  <c r="P180" i="4"/>
  <c r="N180" i="4" s="1"/>
  <c r="F180" i="4"/>
  <c r="G180" i="4"/>
  <c r="E180" i="4"/>
  <c r="C180" i="4"/>
  <c r="E180" i="23"/>
  <c r="D180" i="23"/>
  <c r="C180" i="23"/>
  <c r="E180" i="5"/>
  <c r="D180" i="5"/>
  <c r="C180" i="5"/>
  <c r="D180" i="24" l="1"/>
  <c r="H180" i="24"/>
  <c r="J180" i="4"/>
  <c r="P179" i="24"/>
  <c r="N179" i="24" s="1"/>
  <c r="J179" i="24"/>
  <c r="G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D180" i="4" l="1"/>
  <c r="H180" i="4"/>
  <c r="H179" i="24"/>
  <c r="D179" i="24"/>
  <c r="F179" i="24"/>
  <c r="H179" i="4"/>
  <c r="D179" i="4"/>
  <c r="F179" i="4"/>
  <c r="P178" i="24"/>
  <c r="N178" i="24" s="1"/>
  <c r="J178" i="24"/>
  <c r="G178" i="24"/>
  <c r="E178" i="24"/>
  <c r="C178" i="24"/>
  <c r="P178" i="4"/>
  <c r="N178" i="4" s="1"/>
  <c r="J178" i="4"/>
  <c r="H178" i="4" s="1"/>
  <c r="G178" i="4"/>
  <c r="F178" i="4"/>
  <c r="E178" i="4"/>
  <c r="C178" i="4"/>
  <c r="E178" i="23"/>
  <c r="D178" i="23"/>
  <c r="C178" i="23"/>
  <c r="E178" i="5"/>
  <c r="D178" i="5"/>
  <c r="C178" i="5"/>
  <c r="H178" i="24" l="1"/>
  <c r="D178" i="24"/>
  <c r="F178" i="24"/>
  <c r="D178" i="4"/>
  <c r="P177" i="24"/>
  <c r="N177" i="24" s="1"/>
  <c r="G177" i="24"/>
  <c r="J177" i="24"/>
  <c r="C177" i="24"/>
  <c r="E177" i="24"/>
  <c r="P177" i="4"/>
  <c r="F177" i="4"/>
  <c r="J177" i="4"/>
  <c r="G177" i="4"/>
  <c r="C177" i="4"/>
  <c r="E177" i="23"/>
  <c r="D177" i="23"/>
  <c r="C177" i="23"/>
  <c r="E177" i="5"/>
  <c r="D177" i="5"/>
  <c r="C177" i="5"/>
  <c r="H177" i="24" l="1"/>
  <c r="D177" i="24"/>
  <c r="F177" i="24"/>
  <c r="N177" i="4"/>
  <c r="H177" i="4"/>
  <c r="D177" i="4"/>
  <c r="E177" i="4"/>
  <c r="P176" i="24"/>
  <c r="N176" i="24" s="1"/>
  <c r="F176" i="24"/>
  <c r="E176" i="24"/>
  <c r="G176" i="24"/>
  <c r="C176" i="24"/>
  <c r="P176" i="4"/>
  <c r="N176" i="4" s="1"/>
  <c r="J176" i="4"/>
  <c r="C176" i="4"/>
  <c r="G176" i="4"/>
  <c r="E176" i="4"/>
  <c r="E176" i="23"/>
  <c r="D176" i="23"/>
  <c r="C176" i="23"/>
  <c r="D176" i="5"/>
  <c r="C176" i="5" l="1"/>
  <c r="J176" i="24"/>
  <c r="H176" i="24" s="1"/>
  <c r="E176" i="5"/>
  <c r="H176" i="4"/>
  <c r="D176" i="4"/>
  <c r="F176" i="4"/>
  <c r="P175" i="24"/>
  <c r="N175" i="24" s="1"/>
  <c r="F175" i="24"/>
  <c r="E175" i="24"/>
  <c r="G175" i="24"/>
  <c r="C175" i="24"/>
  <c r="P175" i="4"/>
  <c r="N175" i="4" s="1"/>
  <c r="J175" i="4"/>
  <c r="E175" i="4"/>
  <c r="C175" i="4"/>
  <c r="E175" i="23"/>
  <c r="D175" i="23"/>
  <c r="C175" i="23"/>
  <c r="C175" i="5"/>
  <c r="E175" i="5"/>
  <c r="D175" i="5"/>
  <c r="D176" i="24" l="1"/>
  <c r="J175" i="24"/>
  <c r="H175" i="24" s="1"/>
  <c r="G175" i="4"/>
  <c r="D175" i="4"/>
  <c r="H175" i="4"/>
  <c r="F175" i="4"/>
  <c r="E174" i="24"/>
  <c r="C174" i="24"/>
  <c r="P174" i="4"/>
  <c r="N174" i="4" s="1"/>
  <c r="G174" i="4"/>
  <c r="J174" i="4"/>
  <c r="H174" i="4" s="1"/>
  <c r="C174" i="4"/>
  <c r="E174" i="23"/>
  <c r="D174" i="23"/>
  <c r="C174" i="23"/>
  <c r="E174" i="5"/>
  <c r="D174" i="5"/>
  <c r="C174" i="5"/>
  <c r="J174" i="24" l="1"/>
  <c r="H174" i="24" s="1"/>
  <c r="D175" i="24"/>
  <c r="E174" i="4"/>
  <c r="P174" i="24"/>
  <c r="N174" i="24" s="1"/>
  <c r="F174" i="4"/>
  <c r="G174" i="24"/>
  <c r="F174" i="24"/>
  <c r="D174" i="4"/>
  <c r="F173" i="24"/>
  <c r="C173" i="24"/>
  <c r="E173" i="24"/>
  <c r="F173" i="4"/>
  <c r="G173" i="4"/>
  <c r="E173" i="23"/>
  <c r="D173" i="23"/>
  <c r="C173" i="23"/>
  <c r="C173" i="5"/>
  <c r="D174" i="24" l="1"/>
  <c r="P173" i="24"/>
  <c r="N173" i="24" s="1"/>
  <c r="G173" i="24"/>
  <c r="P173" i="4"/>
  <c r="N173" i="4" s="1"/>
  <c r="E173" i="5"/>
  <c r="D173" i="5"/>
  <c r="J173" i="4"/>
  <c r="H173" i="4" s="1"/>
  <c r="J173" i="24"/>
  <c r="E173" i="4"/>
  <c r="C173" i="4"/>
  <c r="G172" i="24"/>
  <c r="C172" i="24"/>
  <c r="F172" i="4"/>
  <c r="C172" i="4"/>
  <c r="G172" i="4"/>
  <c r="E172" i="23"/>
  <c r="D172" i="23"/>
  <c r="C172" i="23"/>
  <c r="E172" i="5"/>
  <c r="D172" i="5"/>
  <c r="C172" i="5"/>
  <c r="J172" i="4" l="1"/>
  <c r="H172" i="4" s="1"/>
  <c r="P172" i="24"/>
  <c r="N172" i="24" s="1"/>
  <c r="J172" i="24"/>
  <c r="H172" i="24" s="1"/>
  <c r="D173" i="4"/>
  <c r="E172" i="24"/>
  <c r="P172" i="4"/>
  <c r="N172" i="4" s="1"/>
  <c r="H173" i="24"/>
  <c r="D173" i="24"/>
  <c r="F172" i="24"/>
  <c r="E172" i="4"/>
  <c r="G171" i="24"/>
  <c r="J171" i="24"/>
  <c r="H171" i="24" s="1"/>
  <c r="E171" i="24"/>
  <c r="E171" i="4"/>
  <c r="G171" i="4"/>
  <c r="C171" i="4"/>
  <c r="C171" i="23"/>
  <c r="E171" i="23"/>
  <c r="E171" i="5"/>
  <c r="D171" i="5"/>
  <c r="C171" i="5"/>
  <c r="D172" i="24" l="1"/>
  <c r="D171" i="23"/>
  <c r="P171" i="4"/>
  <c r="N171" i="4" s="1"/>
  <c r="F171" i="24"/>
  <c r="D172" i="4"/>
  <c r="C171" i="24"/>
  <c r="J171" i="4"/>
  <c r="H171" i="4" s="1"/>
  <c r="P171" i="24"/>
  <c r="N171" i="24" s="1"/>
  <c r="F171" i="4"/>
  <c r="P170" i="24"/>
  <c r="G170" i="24"/>
  <c r="E170" i="24"/>
  <c r="C170" i="24"/>
  <c r="J170" i="4"/>
  <c r="C170" i="4"/>
  <c r="E170" i="4"/>
  <c r="D170" i="23"/>
  <c r="C170" i="23"/>
  <c r="E170" i="5"/>
  <c r="D170" i="5"/>
  <c r="C170" i="5"/>
  <c r="P170" i="4" l="1"/>
  <c r="N170" i="4" s="1"/>
  <c r="N170" i="24"/>
  <c r="D171" i="24"/>
  <c r="D171" i="4"/>
  <c r="F170" i="4"/>
  <c r="G170" i="4"/>
  <c r="E170" i="23"/>
  <c r="J170" i="24"/>
  <c r="D170" i="24" s="1"/>
  <c r="F170" i="24"/>
  <c r="H170" i="4"/>
  <c r="P169" i="24"/>
  <c r="N169" i="24" s="1"/>
  <c r="G169" i="24"/>
  <c r="E169" i="24"/>
  <c r="C169" i="24"/>
  <c r="F169" i="4"/>
  <c r="C169" i="4"/>
  <c r="G169" i="4"/>
  <c r="E169" i="23"/>
  <c r="D169" i="23"/>
  <c r="C169" i="23"/>
  <c r="E169" i="5"/>
  <c r="D169" i="5"/>
  <c r="C169" i="5"/>
  <c r="D170" i="4" l="1"/>
  <c r="P169" i="4"/>
  <c r="N169" i="4" s="1"/>
  <c r="J169" i="24"/>
  <c r="D169" i="24" s="1"/>
  <c r="J169" i="4"/>
  <c r="H170" i="24"/>
  <c r="F169" i="24"/>
  <c r="E169" i="4"/>
  <c r="P168" i="24"/>
  <c r="F168" i="24"/>
  <c r="C168" i="24"/>
  <c r="E168" i="4"/>
  <c r="C168" i="4"/>
  <c r="G168" i="4"/>
  <c r="F168" i="4"/>
  <c r="C168" i="23"/>
  <c r="E168" i="23"/>
  <c r="D168" i="23"/>
  <c r="C168" i="5"/>
  <c r="E168" i="5"/>
  <c r="D168" i="5"/>
  <c r="H169" i="24" l="1"/>
  <c r="D169" i="4"/>
  <c r="G168" i="24"/>
  <c r="H169" i="4"/>
  <c r="P168" i="4"/>
  <c r="N168" i="4" s="1"/>
  <c r="J168" i="4"/>
  <c r="H168" i="4" s="1"/>
  <c r="J168" i="24"/>
  <c r="D168" i="24" s="1"/>
  <c r="N168" i="24"/>
  <c r="E168" i="24"/>
  <c r="G167" i="24"/>
  <c r="E167" i="24"/>
  <c r="C167" i="24"/>
  <c r="F167" i="24"/>
  <c r="P167" i="4"/>
  <c r="N167" i="4" s="1"/>
  <c r="G167" i="4"/>
  <c r="C167" i="4"/>
  <c r="C167" i="23"/>
  <c r="E167" i="23"/>
  <c r="E167" i="5"/>
  <c r="D167" i="5"/>
  <c r="C167" i="5"/>
  <c r="D168" i="4" l="1"/>
  <c r="E167" i="4"/>
  <c r="J167" i="24"/>
  <c r="H167" i="24" s="1"/>
  <c r="H168" i="24"/>
  <c r="J167" i="4"/>
  <c r="H167" i="4" s="1"/>
  <c r="D167" i="23"/>
  <c r="P167" i="24"/>
  <c r="N167" i="24" s="1"/>
  <c r="F167" i="4"/>
  <c r="F166" i="24"/>
  <c r="C166" i="24"/>
  <c r="G166" i="24"/>
  <c r="E166" i="4"/>
  <c r="C166" i="4"/>
  <c r="G166" i="4"/>
  <c r="F166" i="4"/>
  <c r="C166" i="23"/>
  <c r="E166" i="23"/>
  <c r="D166" i="23"/>
  <c r="C166" i="5"/>
  <c r="E166" i="5"/>
  <c r="D166" i="5"/>
  <c r="D167" i="4" l="1"/>
  <c r="D167" i="24"/>
  <c r="P166" i="4"/>
  <c r="N166" i="4" s="1"/>
  <c r="P166" i="24"/>
  <c r="N166" i="24" s="1"/>
  <c r="J166" i="4"/>
  <c r="H166" i="4" s="1"/>
  <c r="J166" i="24"/>
  <c r="H166" i="24" s="1"/>
  <c r="E166" i="24"/>
  <c r="F165" i="24"/>
  <c r="C165" i="24"/>
  <c r="G165" i="24"/>
  <c r="G165" i="4"/>
  <c r="E165" i="4"/>
  <c r="C165" i="4"/>
  <c r="F165" i="4"/>
  <c r="E165" i="23"/>
  <c r="D165" i="23"/>
  <c r="C165" i="23"/>
  <c r="C165" i="5"/>
  <c r="E165" i="5"/>
  <c r="D165" i="5"/>
  <c r="J165" i="24" l="1"/>
  <c r="H165" i="24" s="1"/>
  <c r="D166" i="4"/>
  <c r="J165" i="4"/>
  <c r="H165" i="4" s="1"/>
  <c r="D166" i="24"/>
  <c r="P165" i="4"/>
  <c r="N165" i="4" s="1"/>
  <c r="P165" i="24"/>
  <c r="N165" i="24" s="1"/>
  <c r="E165" i="24"/>
  <c r="G164" i="24"/>
  <c r="F164" i="24"/>
  <c r="E164" i="24"/>
  <c r="F164" i="4"/>
  <c r="G164" i="4"/>
  <c r="C164" i="4"/>
  <c r="E164" i="23"/>
  <c r="D164" i="23"/>
  <c r="C164" i="23"/>
  <c r="E164" i="5"/>
  <c r="D164" i="5"/>
  <c r="C164" i="5"/>
  <c r="J164" i="24" l="1"/>
  <c r="H164" i="24" s="1"/>
  <c r="C164" i="24"/>
  <c r="J164" i="4"/>
  <c r="H164" i="4" s="1"/>
  <c r="P164" i="24"/>
  <c r="D165" i="4"/>
  <c r="D165" i="24"/>
  <c r="P164" i="4"/>
  <c r="N164" i="4" s="1"/>
  <c r="E164" i="4"/>
  <c r="P163" i="24"/>
  <c r="N163" i="24" s="1"/>
  <c r="E163" i="24"/>
  <c r="C163" i="24"/>
  <c r="P163" i="4"/>
  <c r="N163" i="4" s="1"/>
  <c r="G163" i="4"/>
  <c r="E163" i="4"/>
  <c r="C163" i="4"/>
  <c r="D163" i="23"/>
  <c r="C163" i="23"/>
  <c r="E163" i="23"/>
  <c r="D163" i="5"/>
  <c r="E163" i="5"/>
  <c r="C163" i="5"/>
  <c r="D164" i="24" l="1"/>
  <c r="N164" i="24"/>
  <c r="D164" i="4"/>
  <c r="G163" i="24"/>
  <c r="J163" i="24"/>
  <c r="D163" i="24" s="1"/>
  <c r="J163" i="4"/>
  <c r="D163" i="4" s="1"/>
  <c r="F163" i="24"/>
  <c r="F163" i="4"/>
  <c r="P162" i="24"/>
  <c r="N162" i="24" s="1"/>
  <c r="F162" i="24"/>
  <c r="E162" i="24"/>
  <c r="G162" i="24"/>
  <c r="C162" i="24"/>
  <c r="E162" i="4"/>
  <c r="G162" i="4"/>
  <c r="F162" i="4"/>
  <c r="C162" i="4"/>
  <c r="E162" i="23"/>
  <c r="D162" i="23"/>
  <c r="C162" i="23"/>
  <c r="C162" i="5"/>
  <c r="E162" i="5"/>
  <c r="D162" i="5"/>
  <c r="H163" i="4" l="1"/>
  <c r="H163" i="24"/>
  <c r="P162" i="4"/>
  <c r="N162" i="4" s="1"/>
  <c r="J162" i="24"/>
  <c r="H162" i="24" s="1"/>
  <c r="J162" i="4"/>
  <c r="P161" i="24"/>
  <c r="F161" i="24"/>
  <c r="G161" i="24"/>
  <c r="C161" i="24"/>
  <c r="P161" i="4"/>
  <c r="N161" i="4" s="1"/>
  <c r="G161" i="4"/>
  <c r="J161" i="4"/>
  <c r="H161" i="4" s="1"/>
  <c r="E161" i="4"/>
  <c r="C161" i="4"/>
  <c r="D161" i="23"/>
  <c r="E161" i="23"/>
  <c r="C161" i="23"/>
  <c r="E161" i="5"/>
  <c r="D161" i="5"/>
  <c r="C161" i="5"/>
  <c r="D162" i="24" l="1"/>
  <c r="F161" i="4"/>
  <c r="J161" i="24"/>
  <c r="D161" i="24" s="1"/>
  <c r="N161" i="24"/>
  <c r="H162" i="4"/>
  <c r="D162" i="4"/>
  <c r="H161" i="24"/>
  <c r="E161" i="24"/>
  <c r="D161" i="4"/>
  <c r="F160" i="24"/>
  <c r="C160" i="24"/>
  <c r="G160" i="24"/>
  <c r="P160" i="4"/>
  <c r="E160" i="4"/>
  <c r="C160" i="4"/>
  <c r="G160" i="4"/>
  <c r="D160" i="23"/>
  <c r="C160" i="23"/>
  <c r="E160" i="23"/>
  <c r="D160" i="5"/>
  <c r="C160" i="5"/>
  <c r="J160" i="24" l="1"/>
  <c r="E160" i="5"/>
  <c r="N160" i="4"/>
  <c r="P160" i="24"/>
  <c r="N160" i="24" s="1"/>
  <c r="H160" i="24"/>
  <c r="E160" i="24"/>
  <c r="F160" i="4"/>
  <c r="J160" i="4"/>
  <c r="P159" i="24"/>
  <c r="F159" i="24"/>
  <c r="E159" i="24"/>
  <c r="G159" i="24"/>
  <c r="C159" i="24"/>
  <c r="J159" i="4"/>
  <c r="G159" i="4"/>
  <c r="F159" i="4"/>
  <c r="C159" i="4"/>
  <c r="D159" i="23"/>
  <c r="E159" i="23"/>
  <c r="C159" i="23"/>
  <c r="D159" i="5"/>
  <c r="C159" i="5"/>
  <c r="E159" i="5"/>
  <c r="J159" i="24" l="1"/>
  <c r="H159" i="24" s="1"/>
  <c r="D160" i="24"/>
  <c r="P159" i="4"/>
  <c r="N159" i="4" s="1"/>
  <c r="N159" i="24"/>
  <c r="H160" i="4"/>
  <c r="D160" i="4"/>
  <c r="H159" i="4"/>
  <c r="E159" i="4"/>
  <c r="P158" i="24"/>
  <c r="N158" i="24" s="1"/>
  <c r="E158" i="24"/>
  <c r="C158" i="24"/>
  <c r="P158" i="4"/>
  <c r="N158" i="4" s="1"/>
  <c r="E158" i="4"/>
  <c r="C158" i="4"/>
  <c r="D158" i="23"/>
  <c r="C158" i="23"/>
  <c r="E158" i="23"/>
  <c r="E158" i="5"/>
  <c r="D158" i="5"/>
  <c r="C158" i="5"/>
  <c r="G158" i="24" l="1"/>
  <c r="D159" i="24"/>
  <c r="J158" i="4"/>
  <c r="D158" i="4" s="1"/>
  <c r="D159" i="4"/>
  <c r="J158" i="24"/>
  <c r="H158" i="24" s="1"/>
  <c r="G158" i="4"/>
  <c r="F158" i="24"/>
  <c r="F158" i="4"/>
  <c r="E157" i="24"/>
  <c r="C157" i="24"/>
  <c r="E157" i="4"/>
  <c r="G157" i="4"/>
  <c r="C157" i="4"/>
  <c r="D157" i="23"/>
  <c r="C157" i="23"/>
  <c r="E157" i="23"/>
  <c r="D157" i="5"/>
  <c r="E157" i="5"/>
  <c r="C157" i="5"/>
  <c r="D158" i="24" l="1"/>
  <c r="H158" i="4"/>
  <c r="J157" i="24"/>
  <c r="H157" i="24" s="1"/>
  <c r="P157" i="4"/>
  <c r="N157" i="4" s="1"/>
  <c r="P157" i="24"/>
  <c r="N157" i="24" s="1"/>
  <c r="J157" i="4"/>
  <c r="H157" i="4" s="1"/>
  <c r="G157" i="24"/>
  <c r="F157" i="24"/>
  <c r="F157" i="4"/>
  <c r="G156" i="24"/>
  <c r="F156" i="24"/>
  <c r="E156" i="24"/>
  <c r="C156" i="24"/>
  <c r="F156" i="4"/>
  <c r="E156" i="4"/>
  <c r="J156" i="4"/>
  <c r="H156" i="4" s="1"/>
  <c r="G156" i="4"/>
  <c r="C156" i="4"/>
  <c r="E156" i="23"/>
  <c r="D156" i="23"/>
  <c r="C156" i="23"/>
  <c r="E156" i="5"/>
  <c r="D156" i="5"/>
  <c r="C156" i="5"/>
  <c r="D157" i="24" l="1"/>
  <c r="P156" i="4"/>
  <c r="D156" i="4" s="1"/>
  <c r="D157" i="4"/>
  <c r="J156" i="24"/>
  <c r="H156" i="24" s="1"/>
  <c r="P156" i="24"/>
  <c r="N156" i="24" s="1"/>
  <c r="P155" i="24"/>
  <c r="N155" i="24" s="1"/>
  <c r="G155" i="24"/>
  <c r="C155" i="24"/>
  <c r="J155" i="4"/>
  <c r="C155" i="4"/>
  <c r="G155" i="4"/>
  <c r="E155" i="4"/>
  <c r="E155" i="23"/>
  <c r="D155" i="23"/>
  <c r="C155" i="23"/>
  <c r="E155" i="5"/>
  <c r="D155" i="5"/>
  <c r="C155" i="5"/>
  <c r="N156" i="4" l="1"/>
  <c r="E155" i="24"/>
  <c r="D156" i="24"/>
  <c r="P155" i="4"/>
  <c r="N155" i="4" s="1"/>
  <c r="J155" i="24"/>
  <c r="D155" i="24" s="1"/>
  <c r="F155" i="24"/>
  <c r="H155" i="4"/>
  <c r="F155" i="4"/>
  <c r="E154" i="24"/>
  <c r="G154" i="24"/>
  <c r="C154" i="24"/>
  <c r="P154" i="4"/>
  <c r="N154" i="4" s="1"/>
  <c r="E154" i="4"/>
  <c r="C154" i="4"/>
  <c r="E154" i="23"/>
  <c r="D154" i="23"/>
  <c r="C154" i="23"/>
  <c r="E154" i="5"/>
  <c r="D154" i="5"/>
  <c r="C154" i="5"/>
  <c r="H155" i="24" l="1"/>
  <c r="D155" i="4"/>
  <c r="P154" i="24"/>
  <c r="N154" i="24" s="1"/>
  <c r="J154" i="4"/>
  <c r="D154" i="4" s="1"/>
  <c r="G154" i="4"/>
  <c r="J154" i="24"/>
  <c r="H154" i="24" s="1"/>
  <c r="F154" i="24"/>
  <c r="F154" i="4"/>
  <c r="G153" i="24"/>
  <c r="F153" i="24"/>
  <c r="E153" i="24"/>
  <c r="C153" i="24"/>
  <c r="P153" i="4"/>
  <c r="G153" i="4"/>
  <c r="F153" i="4"/>
  <c r="E153" i="4"/>
  <c r="C153" i="4"/>
  <c r="E153" i="23"/>
  <c r="D153" i="23"/>
  <c r="C153" i="23"/>
  <c r="D153" i="5"/>
  <c r="E153" i="5"/>
  <c r="C153" i="5"/>
  <c r="D154" i="24" l="1"/>
  <c r="H154" i="4"/>
  <c r="J153" i="24"/>
  <c r="H153" i="24" s="1"/>
  <c r="J153" i="4"/>
  <c r="H153" i="4" s="1"/>
  <c r="P153" i="24"/>
  <c r="N153" i="24" s="1"/>
  <c r="N153" i="4"/>
  <c r="E152" i="24"/>
  <c r="C152" i="24"/>
  <c r="F152" i="4"/>
  <c r="C152" i="4"/>
  <c r="E152" i="23"/>
  <c r="D152" i="23"/>
  <c r="C152" i="23"/>
  <c r="E152" i="5"/>
  <c r="D152" i="5"/>
  <c r="C152" i="5"/>
  <c r="P152" i="24" l="1"/>
  <c r="N152" i="24" s="1"/>
  <c r="J152" i="24"/>
  <c r="H152" i="24" s="1"/>
  <c r="G152" i="24"/>
  <c r="D153" i="4"/>
  <c r="D153" i="24"/>
  <c r="P152" i="4"/>
  <c r="N152" i="4" s="1"/>
  <c r="J152" i="4"/>
  <c r="H152" i="4" s="1"/>
  <c r="F152" i="24"/>
  <c r="G152" i="4"/>
  <c r="E152" i="4"/>
  <c r="F151" i="24"/>
  <c r="C151" i="24"/>
  <c r="G151" i="24"/>
  <c r="G151" i="4"/>
  <c r="F151" i="4"/>
  <c r="E151" i="4"/>
  <c r="C151" i="4"/>
  <c r="C151" i="23"/>
  <c r="E151" i="23"/>
  <c r="E151" i="5"/>
  <c r="C151" i="5"/>
  <c r="D151" i="5"/>
  <c r="D152" i="24" l="1"/>
  <c r="D152" i="4"/>
  <c r="J151" i="4"/>
  <c r="H151" i="4" s="1"/>
  <c r="J151" i="24"/>
  <c r="H151" i="24" s="1"/>
  <c r="P151" i="4"/>
  <c r="N151" i="4" s="1"/>
  <c r="D151" i="23"/>
  <c r="P151" i="24"/>
  <c r="N151" i="24" s="1"/>
  <c r="E151" i="24"/>
  <c r="G150" i="24"/>
  <c r="E150" i="24"/>
  <c r="C150" i="24"/>
  <c r="F150" i="24"/>
  <c r="F150" i="4"/>
  <c r="C150" i="4"/>
  <c r="E150" i="23"/>
  <c r="D150" i="23"/>
  <c r="C150" i="23"/>
  <c r="C150" i="5"/>
  <c r="E150" i="5"/>
  <c r="D150" i="5"/>
  <c r="D151" i="24" l="1"/>
  <c r="D151" i="4"/>
  <c r="J150" i="4"/>
  <c r="H150" i="4" s="1"/>
  <c r="J150" i="24"/>
  <c r="H150" i="24" s="1"/>
  <c r="P150" i="4"/>
  <c r="N150" i="4" s="1"/>
  <c r="P150" i="24"/>
  <c r="N150" i="24" s="1"/>
  <c r="G150" i="4"/>
  <c r="E150" i="4"/>
  <c r="F149" i="24"/>
  <c r="C149" i="24"/>
  <c r="G149" i="24"/>
  <c r="P149" i="4"/>
  <c r="F149" i="4"/>
  <c r="E149" i="4"/>
  <c r="C149" i="4"/>
  <c r="G149" i="4"/>
  <c r="E149" i="23"/>
  <c r="D149" i="23"/>
  <c r="C149" i="23"/>
  <c r="E149" i="5"/>
  <c r="D149" i="5"/>
  <c r="C149" i="5"/>
  <c r="J149" i="4" l="1"/>
  <c r="H149" i="4" s="1"/>
  <c r="J149" i="24"/>
  <c r="H149" i="24" s="1"/>
  <c r="D150" i="4"/>
  <c r="N149" i="4"/>
  <c r="P149" i="24"/>
  <c r="N149" i="24" s="1"/>
  <c r="D150" i="24"/>
  <c r="E149" i="24"/>
  <c r="J148" i="24"/>
  <c r="E148" i="24"/>
  <c r="C148" i="24"/>
  <c r="E148" i="4"/>
  <c r="C148" i="4"/>
  <c r="G148" i="4"/>
  <c r="D148" i="23"/>
  <c r="C148" i="23"/>
  <c r="E148" i="23"/>
  <c r="D148" i="5"/>
  <c r="E148" i="5"/>
  <c r="C148" i="5"/>
  <c r="D149" i="4" l="1"/>
  <c r="P148" i="4"/>
  <c r="N148" i="4" s="1"/>
  <c r="P148" i="24"/>
  <c r="N148" i="24" s="1"/>
  <c r="D149" i="24"/>
  <c r="F148" i="4"/>
  <c r="G148" i="24"/>
  <c r="H148" i="24"/>
  <c r="F148" i="24"/>
  <c r="J148" i="4"/>
  <c r="P147" i="24"/>
  <c r="C147" i="24"/>
  <c r="E147" i="4"/>
  <c r="G147" i="4"/>
  <c r="F147" i="4"/>
  <c r="C147" i="4"/>
  <c r="D147" i="23"/>
  <c r="C147" i="23"/>
  <c r="C147" i="5"/>
  <c r="E147" i="5"/>
  <c r="D147" i="5"/>
  <c r="D148" i="24" l="1"/>
  <c r="J147" i="24"/>
  <c r="H147" i="24" s="1"/>
  <c r="G147" i="24"/>
  <c r="P147" i="4"/>
  <c r="N147" i="4" s="1"/>
  <c r="E147" i="23"/>
  <c r="J147" i="4"/>
  <c r="H147" i="4" s="1"/>
  <c r="E147" i="24"/>
  <c r="D148" i="4"/>
  <c r="H148" i="4"/>
  <c r="N147" i="24"/>
  <c r="F147" i="24"/>
  <c r="P146" i="24"/>
  <c r="G146" i="24"/>
  <c r="E146" i="24"/>
  <c r="C146" i="24"/>
  <c r="E146" i="4"/>
  <c r="C146" i="4"/>
  <c r="E146" i="23"/>
  <c r="D146" i="23"/>
  <c r="C146" i="23"/>
  <c r="D146" i="5"/>
  <c r="E146" i="5"/>
  <c r="C146" i="5"/>
  <c r="D147" i="24" l="1"/>
  <c r="N146" i="24"/>
  <c r="D147" i="4"/>
  <c r="P146" i="4"/>
  <c r="N146" i="4" s="1"/>
  <c r="G146" i="4"/>
  <c r="J146" i="4"/>
  <c r="H146" i="4" s="1"/>
  <c r="J146" i="24"/>
  <c r="H146" i="24" s="1"/>
  <c r="F146" i="24"/>
  <c r="F146" i="4"/>
  <c r="P145" i="24"/>
  <c r="F145" i="24"/>
  <c r="C145" i="24"/>
  <c r="G145" i="24"/>
  <c r="F145" i="4"/>
  <c r="C145" i="4"/>
  <c r="D145" i="23"/>
  <c r="C145" i="23"/>
  <c r="E145" i="23"/>
  <c r="E145" i="5"/>
  <c r="D145" i="5"/>
  <c r="C145" i="5"/>
  <c r="D146" i="4" l="1"/>
  <c r="D146" i="24"/>
  <c r="P145" i="4"/>
  <c r="N145" i="4" s="1"/>
  <c r="N145" i="24"/>
  <c r="J145" i="24"/>
  <c r="H145" i="24" s="1"/>
  <c r="J145" i="4"/>
  <c r="H145" i="4" s="1"/>
  <c r="E145" i="24"/>
  <c r="G145" i="4"/>
  <c r="E145" i="4"/>
  <c r="E144" i="24"/>
  <c r="F144" i="24"/>
  <c r="E144" i="4"/>
  <c r="C144" i="4"/>
  <c r="D144" i="23"/>
  <c r="E144" i="23"/>
  <c r="C144" i="23"/>
  <c r="D144" i="5"/>
  <c r="C144" i="5"/>
  <c r="E144" i="5" l="1"/>
  <c r="J144" i="24"/>
  <c r="H144" i="24" s="1"/>
  <c r="P144" i="24"/>
  <c r="N144" i="24" s="1"/>
  <c r="J144" i="4"/>
  <c r="H144" i="4" s="1"/>
  <c r="P144" i="4"/>
  <c r="N144" i="4" s="1"/>
  <c r="C144" i="24"/>
  <c r="G144" i="24"/>
  <c r="D145" i="4"/>
  <c r="D145" i="24"/>
  <c r="G144" i="4"/>
  <c r="D144" i="24"/>
  <c r="F144" i="4"/>
  <c r="E143" i="24"/>
  <c r="C143" i="24"/>
  <c r="G143" i="24"/>
  <c r="E143" i="4"/>
  <c r="C143" i="4"/>
  <c r="E143" i="23"/>
  <c r="D143" i="23"/>
  <c r="C143" i="23"/>
  <c r="E143" i="5"/>
  <c r="D143" i="5"/>
  <c r="C143" i="5"/>
  <c r="D144" i="4" l="1"/>
  <c r="P143" i="4"/>
  <c r="N143" i="4" s="1"/>
  <c r="P143" i="24"/>
  <c r="N143" i="24" s="1"/>
  <c r="J143" i="4"/>
  <c r="G143" i="4"/>
  <c r="J143" i="24"/>
  <c r="H143" i="24" s="1"/>
  <c r="F143" i="24"/>
  <c r="F143" i="4"/>
  <c r="C142" i="24"/>
  <c r="G142" i="24"/>
  <c r="E142" i="4"/>
  <c r="G142" i="4"/>
  <c r="F142" i="4"/>
  <c r="C142" i="4"/>
  <c r="D142" i="23"/>
  <c r="E142" i="23"/>
  <c r="C142" i="23"/>
  <c r="E142" i="5"/>
  <c r="D142" i="5"/>
  <c r="P142" i="24" l="1"/>
  <c r="D143" i="4"/>
  <c r="H143" i="4"/>
  <c r="N142" i="24"/>
  <c r="D143" i="24"/>
  <c r="J142" i="4"/>
  <c r="H142" i="4" s="1"/>
  <c r="E142" i="24"/>
  <c r="J142" i="24"/>
  <c r="H142" i="24" s="1"/>
  <c r="P142" i="4"/>
  <c r="N142" i="4" s="1"/>
  <c r="C142" i="5"/>
  <c r="F142" i="24"/>
  <c r="G141" i="24"/>
  <c r="E141" i="24"/>
  <c r="C141" i="24"/>
  <c r="G141" i="4"/>
  <c r="F141" i="4"/>
  <c r="E141" i="4"/>
  <c r="C141" i="4"/>
  <c r="E141" i="23"/>
  <c r="D141" i="23"/>
  <c r="C141" i="23"/>
  <c r="E141" i="5"/>
  <c r="D141" i="5"/>
  <c r="C141" i="5"/>
  <c r="P141" i="24" l="1"/>
  <c r="N141" i="24" s="1"/>
  <c r="D142" i="24"/>
  <c r="D142" i="4"/>
  <c r="P141" i="4"/>
  <c r="N141" i="4" s="1"/>
  <c r="J141" i="4"/>
  <c r="H141" i="4" s="1"/>
  <c r="J141" i="24"/>
  <c r="F141" i="24"/>
  <c r="G140" i="24"/>
  <c r="E140" i="24"/>
  <c r="C140" i="24"/>
  <c r="E140" i="4"/>
  <c r="C140" i="4"/>
  <c r="G140" i="4"/>
  <c r="C140" i="23"/>
  <c r="E140" i="23"/>
  <c r="D140" i="23"/>
  <c r="C140" i="5"/>
  <c r="E140" i="5"/>
  <c r="D140" i="5"/>
  <c r="D141" i="24" l="1"/>
  <c r="P140" i="4"/>
  <c r="N140" i="4" s="1"/>
  <c r="D141" i="4"/>
  <c r="J140" i="4"/>
  <c r="P140" i="24"/>
  <c r="N140" i="24" s="1"/>
  <c r="H141" i="24"/>
  <c r="J140" i="24"/>
  <c r="H140" i="24" s="1"/>
  <c r="F140" i="24"/>
  <c r="F140" i="4"/>
  <c r="E139" i="24"/>
  <c r="C139" i="24"/>
  <c r="G139" i="24"/>
  <c r="G139" i="4"/>
  <c r="C139" i="4"/>
  <c r="D139" i="23"/>
  <c r="C139" i="23"/>
  <c r="E139" i="23"/>
  <c r="D139" i="5"/>
  <c r="E139" i="5"/>
  <c r="C139" i="5"/>
  <c r="D140" i="4" l="1"/>
  <c r="P139" i="24"/>
  <c r="N139" i="24" s="1"/>
  <c r="P139" i="4"/>
  <c r="N139" i="4" s="1"/>
  <c r="F139" i="24"/>
  <c r="H140" i="4"/>
  <c r="D140" i="24"/>
  <c r="E139" i="4"/>
  <c r="J139" i="4"/>
  <c r="D139" i="4" s="1"/>
  <c r="J139" i="24"/>
  <c r="H139" i="24" s="1"/>
  <c r="F139" i="4"/>
  <c r="E138" i="24"/>
  <c r="C138" i="24"/>
  <c r="F138" i="24"/>
  <c r="G138" i="4"/>
  <c r="C138" i="4"/>
  <c r="C138" i="23"/>
  <c r="E138" i="23"/>
  <c r="D138" i="23"/>
  <c r="D138" i="5"/>
  <c r="C138" i="5"/>
  <c r="J138" i="4" l="1"/>
  <c r="H138" i="4" s="1"/>
  <c r="H139" i="4"/>
  <c r="J138" i="24"/>
  <c r="H138" i="24" s="1"/>
  <c r="D139" i="24"/>
  <c r="G138" i="24"/>
  <c r="F138" i="4"/>
  <c r="P138" i="4"/>
  <c r="N138" i="4" s="1"/>
  <c r="P138" i="24"/>
  <c r="N138" i="24" s="1"/>
  <c r="E138" i="5"/>
  <c r="E138" i="4"/>
  <c r="G137" i="24"/>
  <c r="E137" i="24"/>
  <c r="C137" i="24"/>
  <c r="C137" i="4"/>
  <c r="G137" i="4"/>
  <c r="D137" i="23"/>
  <c r="E137" i="23"/>
  <c r="C137" i="23"/>
  <c r="C137" i="5"/>
  <c r="E137" i="5"/>
  <c r="D137" i="5"/>
  <c r="D138" i="4" l="1"/>
  <c r="P137" i="24"/>
  <c r="N137" i="24" s="1"/>
  <c r="P137" i="4"/>
  <c r="N137" i="4" s="1"/>
  <c r="D138" i="24"/>
  <c r="E137" i="4"/>
  <c r="J137" i="4"/>
  <c r="J137" i="24"/>
  <c r="F137" i="24"/>
  <c r="F137" i="4"/>
  <c r="E136" i="24"/>
  <c r="C136" i="24"/>
  <c r="G136" i="4"/>
  <c r="E136" i="4"/>
  <c r="C136" i="4"/>
  <c r="E136" i="23"/>
  <c r="C136" i="23"/>
  <c r="D136" i="23"/>
  <c r="E136" i="5"/>
  <c r="D136" i="5"/>
  <c r="C136" i="5"/>
  <c r="D137" i="24" l="1"/>
  <c r="D137" i="4"/>
  <c r="P136" i="4"/>
  <c r="N136" i="4" s="1"/>
  <c r="H137" i="4"/>
  <c r="P136" i="24"/>
  <c r="N136" i="24" s="1"/>
  <c r="H137" i="24"/>
  <c r="J136" i="24"/>
  <c r="H136" i="24" s="1"/>
  <c r="J136" i="4"/>
  <c r="G136" i="24"/>
  <c r="F136" i="24"/>
  <c r="F136" i="4"/>
  <c r="C135" i="24"/>
  <c r="E135" i="4"/>
  <c r="C135" i="4"/>
  <c r="G135" i="4"/>
  <c r="E135" i="23"/>
  <c r="C135" i="23"/>
  <c r="D135" i="23"/>
  <c r="D135" i="5"/>
  <c r="E135" i="5"/>
  <c r="C135" i="5"/>
  <c r="P135" i="24" l="1"/>
  <c r="N135" i="24" s="1"/>
  <c r="D136" i="4"/>
  <c r="P135" i="4"/>
  <c r="N135" i="4" s="1"/>
  <c r="H136" i="4"/>
  <c r="J135" i="4"/>
  <c r="G135" i="24"/>
  <c r="E135" i="24"/>
  <c r="D136" i="24"/>
  <c r="J135" i="24"/>
  <c r="H135" i="24" s="1"/>
  <c r="F135" i="24"/>
  <c r="F135" i="4"/>
  <c r="E134" i="24"/>
  <c r="C134" i="24"/>
  <c r="C134" i="4"/>
  <c r="G134" i="4"/>
  <c r="E134" i="4"/>
  <c r="C134" i="23"/>
  <c r="E134" i="23"/>
  <c r="D134" i="23"/>
  <c r="D134" i="5"/>
  <c r="C134" i="5"/>
  <c r="E134" i="5"/>
  <c r="D135" i="4" l="1"/>
  <c r="H135" i="4"/>
  <c r="D135" i="24"/>
  <c r="P134" i="24"/>
  <c r="N134" i="24" s="1"/>
  <c r="P134" i="4"/>
  <c r="N134" i="4" s="1"/>
  <c r="J134" i="24"/>
  <c r="H134" i="24" s="1"/>
  <c r="J134" i="4"/>
  <c r="H134" i="4" s="1"/>
  <c r="G134" i="24"/>
  <c r="F134" i="24"/>
  <c r="F134" i="4"/>
  <c r="G133" i="24"/>
  <c r="F133" i="24"/>
  <c r="E133" i="24"/>
  <c r="C133" i="24"/>
  <c r="F133" i="4"/>
  <c r="D133" i="23"/>
  <c r="C133" i="23"/>
  <c r="E133" i="5"/>
  <c r="C133" i="5"/>
  <c r="D133" i="5" l="1"/>
  <c r="J133" i="4"/>
  <c r="H133" i="4" s="1"/>
  <c r="C133" i="4"/>
  <c r="P133" i="4"/>
  <c r="N133" i="4" s="1"/>
  <c r="D134" i="24"/>
  <c r="D134" i="4"/>
  <c r="G133" i="4"/>
  <c r="E133" i="4"/>
  <c r="J133" i="24"/>
  <c r="H133" i="24" s="1"/>
  <c r="E133" i="23"/>
  <c r="P133" i="24"/>
  <c r="N133" i="24" s="1"/>
  <c r="G132" i="24"/>
  <c r="F132" i="24"/>
  <c r="E132" i="24"/>
  <c r="C132" i="24"/>
  <c r="F132" i="4"/>
  <c r="E132" i="4"/>
  <c r="G132" i="4"/>
  <c r="D132" i="23"/>
  <c r="D132" i="5"/>
  <c r="C132" i="5"/>
  <c r="E132" i="5"/>
  <c r="C132" i="23" l="1"/>
  <c r="D133" i="4"/>
  <c r="C132" i="4"/>
  <c r="D133" i="24"/>
  <c r="P132" i="4"/>
  <c r="N132" i="4" s="1"/>
  <c r="J132" i="4"/>
  <c r="H132" i="4" s="1"/>
  <c r="J132" i="24"/>
  <c r="H132" i="24" s="1"/>
  <c r="E132" i="23"/>
  <c r="P132" i="24"/>
  <c r="N132" i="24" s="1"/>
  <c r="F131" i="24"/>
  <c r="C131" i="24"/>
  <c r="G131" i="4"/>
  <c r="E131" i="4"/>
  <c r="C131" i="4"/>
  <c r="E131" i="23"/>
  <c r="D131" i="23"/>
  <c r="E131" i="5"/>
  <c r="D131" i="5"/>
  <c r="C131" i="5"/>
  <c r="C131" i="23" l="1"/>
  <c r="G131" i="24"/>
  <c r="D132" i="4"/>
  <c r="J131" i="24"/>
  <c r="H131" i="24" s="1"/>
  <c r="P131" i="24"/>
  <c r="N131" i="24" s="1"/>
  <c r="P131" i="4"/>
  <c r="N131" i="4" s="1"/>
  <c r="J131" i="4"/>
  <c r="H131" i="4" s="1"/>
  <c r="E131" i="24"/>
  <c r="D132" i="24"/>
  <c r="F131" i="4"/>
  <c r="G130" i="24"/>
  <c r="F130" i="4"/>
  <c r="E130" i="4"/>
  <c r="C130" i="4"/>
  <c r="G130" i="4"/>
  <c r="D130" i="23"/>
  <c r="C130" i="23"/>
  <c r="D130" i="5"/>
  <c r="C130" i="5"/>
  <c r="C130" i="24" l="1"/>
  <c r="D131" i="4"/>
  <c r="P130" i="24"/>
  <c r="N130" i="24" s="1"/>
  <c r="D131" i="24"/>
  <c r="P130" i="4"/>
  <c r="N130" i="4" s="1"/>
  <c r="J130" i="24"/>
  <c r="H130" i="24" s="1"/>
  <c r="F130" i="24"/>
  <c r="E130" i="23"/>
  <c r="E130" i="5"/>
  <c r="J130" i="4"/>
  <c r="H130" i="4" s="1"/>
  <c r="E130" i="24"/>
  <c r="F129" i="24"/>
  <c r="E129" i="24"/>
  <c r="F129" i="4"/>
  <c r="C129" i="4"/>
  <c r="C129" i="23"/>
  <c r="E129" i="23"/>
  <c r="D129" i="23"/>
  <c r="E129" i="5"/>
  <c r="D129" i="5"/>
  <c r="C129" i="5"/>
  <c r="D130" i="24" l="1"/>
  <c r="J129" i="24"/>
  <c r="H129" i="24" s="1"/>
  <c r="P129" i="4"/>
  <c r="N129" i="4" s="1"/>
  <c r="J129" i="4"/>
  <c r="H129" i="4" s="1"/>
  <c r="G129" i="4"/>
  <c r="P129" i="24"/>
  <c r="N129" i="24" s="1"/>
  <c r="D130" i="4"/>
  <c r="C129" i="24"/>
  <c r="G129" i="24"/>
  <c r="E129" i="4"/>
  <c r="E128" i="24"/>
  <c r="C128" i="24"/>
  <c r="G128" i="24"/>
  <c r="E128" i="4"/>
  <c r="C128" i="4"/>
  <c r="E128" i="23"/>
  <c r="C128" i="23"/>
  <c r="D128" i="23"/>
  <c r="E128" i="5"/>
  <c r="D128" i="5"/>
  <c r="C128" i="5"/>
  <c r="D129" i="24" l="1"/>
  <c r="D129" i="4"/>
  <c r="G128" i="4"/>
  <c r="P128" i="4"/>
  <c r="N128" i="4" s="1"/>
  <c r="P128" i="24"/>
  <c r="N128" i="24" s="1"/>
  <c r="J128" i="4"/>
  <c r="H128" i="4" s="1"/>
  <c r="J128" i="24"/>
  <c r="F128" i="24"/>
  <c r="F128" i="4"/>
  <c r="G127" i="24"/>
  <c r="E127" i="24"/>
  <c r="C127" i="24"/>
  <c r="E127" i="4"/>
  <c r="C127" i="4"/>
  <c r="E127" i="23"/>
  <c r="D127" i="23"/>
  <c r="E127" i="5"/>
  <c r="D127" i="5"/>
  <c r="C127" i="5"/>
  <c r="C127" i="23" l="1"/>
  <c r="D128" i="24"/>
  <c r="J127" i="4"/>
  <c r="H127" i="4" s="1"/>
  <c r="G127" i="4"/>
  <c r="D128" i="4"/>
  <c r="P127" i="24"/>
  <c r="N127" i="24" s="1"/>
  <c r="P127" i="4"/>
  <c r="N127" i="4" s="1"/>
  <c r="H128" i="24"/>
  <c r="J127" i="24"/>
  <c r="H127" i="24" s="1"/>
  <c r="F127" i="24"/>
  <c r="F127" i="4"/>
  <c r="G126" i="24"/>
  <c r="E126" i="24"/>
  <c r="C126" i="24"/>
  <c r="E126" i="4"/>
  <c r="C126" i="4"/>
  <c r="E126" i="23"/>
  <c r="D126" i="23"/>
  <c r="C126" i="23"/>
  <c r="C126" i="5"/>
  <c r="E126" i="5"/>
  <c r="D126" i="5"/>
  <c r="P126" i="4" l="1"/>
  <c r="N126" i="4" s="1"/>
  <c r="F126" i="4"/>
  <c r="P126" i="24"/>
  <c r="N126" i="24" s="1"/>
  <c r="D127" i="4"/>
  <c r="D127" i="24"/>
  <c r="G126" i="4"/>
  <c r="J126" i="24"/>
  <c r="H126" i="24" s="1"/>
  <c r="F126" i="24"/>
  <c r="J126" i="4"/>
  <c r="C125" i="24"/>
  <c r="F125" i="4"/>
  <c r="E125" i="4"/>
  <c r="C125" i="4"/>
  <c r="G125" i="4"/>
  <c r="D125" i="23"/>
  <c r="C125" i="23"/>
  <c r="E125" i="5"/>
  <c r="D125" i="5"/>
  <c r="C125" i="5" l="1"/>
  <c r="P125" i="24"/>
  <c r="N125" i="24" s="1"/>
  <c r="G125" i="24"/>
  <c r="J125" i="24"/>
  <c r="H125" i="24" s="1"/>
  <c r="D126" i="24"/>
  <c r="P125" i="4"/>
  <c r="N125" i="4" s="1"/>
  <c r="F125" i="24"/>
  <c r="H126" i="4"/>
  <c r="D126" i="4"/>
  <c r="E125" i="23"/>
  <c r="J125" i="4"/>
  <c r="H125" i="4" s="1"/>
  <c r="E125" i="24"/>
  <c r="E124" i="24"/>
  <c r="C124" i="24"/>
  <c r="G124" i="4"/>
  <c r="E124" i="4"/>
  <c r="C124" i="4"/>
  <c r="E124" i="23"/>
  <c r="D124" i="23"/>
  <c r="D124" i="5"/>
  <c r="C124" i="5"/>
  <c r="E124" i="5"/>
  <c r="D125" i="24" l="1"/>
  <c r="J124" i="4"/>
  <c r="H124" i="4" s="1"/>
  <c r="P124" i="4"/>
  <c r="N124" i="4" s="1"/>
  <c r="D125" i="4"/>
  <c r="C124" i="23"/>
  <c r="P124" i="24"/>
  <c r="N124" i="24" s="1"/>
  <c r="J124" i="24"/>
  <c r="F124" i="4"/>
  <c r="G124" i="24"/>
  <c r="F124" i="24"/>
  <c r="E123" i="24"/>
  <c r="C123" i="24"/>
  <c r="G123" i="24"/>
  <c r="E123" i="4"/>
  <c r="E123" i="23"/>
  <c r="D123" i="23"/>
  <c r="C123" i="23"/>
  <c r="D123" i="5"/>
  <c r="C123" i="5"/>
  <c r="E123" i="5"/>
  <c r="P123" i="4" l="1"/>
  <c r="N123" i="4" s="1"/>
  <c r="D124" i="4"/>
  <c r="J123" i="4"/>
  <c r="H123" i="4" s="1"/>
  <c r="D124" i="24"/>
  <c r="H124" i="24"/>
  <c r="C123" i="4"/>
  <c r="G123" i="4"/>
  <c r="P123" i="24"/>
  <c r="N123" i="24" s="1"/>
  <c r="J123" i="24"/>
  <c r="H123" i="24" s="1"/>
  <c r="F123" i="24"/>
  <c r="F123" i="4"/>
  <c r="F122" i="4"/>
  <c r="D122" i="23"/>
  <c r="E122" i="5"/>
  <c r="D122" i="5"/>
  <c r="D123" i="4" l="1"/>
  <c r="J122" i="4"/>
  <c r="H122" i="4" s="1"/>
  <c r="D123" i="24"/>
  <c r="C122" i="5"/>
  <c r="E122" i="4"/>
  <c r="C122" i="24"/>
  <c r="C122" i="23"/>
  <c r="J122" i="24"/>
  <c r="H122" i="24" s="1"/>
  <c r="F122" i="24"/>
  <c r="C122" i="4"/>
  <c r="G122" i="24"/>
  <c r="G122" i="4"/>
  <c r="P122" i="4"/>
  <c r="N122" i="4" s="1"/>
  <c r="P122" i="24"/>
  <c r="N122" i="24" s="1"/>
  <c r="E122" i="23"/>
  <c r="E122" i="24"/>
  <c r="D122" i="24" l="1"/>
  <c r="D122" i="4"/>
  <c r="G121" i="24"/>
  <c r="C121" i="24"/>
  <c r="D121" i="23"/>
  <c r="C121" i="23"/>
  <c r="D121" i="5"/>
  <c r="G121" i="4" l="1"/>
  <c r="C121" i="4"/>
  <c r="C121" i="5"/>
  <c r="P121" i="4"/>
  <c r="N121" i="4" s="1"/>
  <c r="P121" i="24"/>
  <c r="N121" i="24" s="1"/>
  <c r="E121" i="23"/>
  <c r="J121" i="4"/>
  <c r="J121" i="24"/>
  <c r="E121" i="5"/>
  <c r="F121" i="4"/>
  <c r="F121" i="24"/>
  <c r="E121" i="24"/>
  <c r="E121" i="4"/>
  <c r="D121" i="4" l="1"/>
  <c r="H121" i="4"/>
  <c r="D121" i="24"/>
  <c r="H121" i="24"/>
  <c r="C120" i="24"/>
  <c r="C120" i="4"/>
  <c r="D120" i="23"/>
  <c r="C120" i="23"/>
  <c r="E120" i="23"/>
  <c r="E120" i="5"/>
  <c r="C120" i="5"/>
  <c r="D120" i="5" l="1"/>
  <c r="E120" i="24"/>
  <c r="G120" i="4"/>
  <c r="F120" i="4"/>
  <c r="G120" i="24"/>
  <c r="P120" i="4"/>
  <c r="N120" i="4" s="1"/>
  <c r="J120" i="4"/>
  <c r="P120" i="24"/>
  <c r="N120" i="24" s="1"/>
  <c r="E120" i="4"/>
  <c r="J120" i="24"/>
  <c r="H120" i="24" s="1"/>
  <c r="F120" i="24"/>
  <c r="G119" i="24"/>
  <c r="C119" i="4"/>
  <c r="G119" i="4"/>
  <c r="D119" i="23"/>
  <c r="D119" i="5"/>
  <c r="C119" i="5"/>
  <c r="E119" i="23" l="1"/>
  <c r="E119" i="4"/>
  <c r="C119" i="24"/>
  <c r="E119" i="24"/>
  <c r="E119" i="5"/>
  <c r="C119" i="23"/>
  <c r="D120" i="4"/>
  <c r="H120" i="4"/>
  <c r="P119" i="4"/>
  <c r="N119" i="4" s="1"/>
  <c r="P119" i="24"/>
  <c r="N119" i="24" s="1"/>
  <c r="D120" i="24"/>
  <c r="J119" i="24"/>
  <c r="H119" i="24" s="1"/>
  <c r="J119" i="4"/>
  <c r="F119" i="24"/>
  <c r="F119" i="4"/>
  <c r="G118" i="24"/>
  <c r="E118" i="23" l="1"/>
  <c r="C118" i="5"/>
  <c r="C118" i="23"/>
  <c r="C118" i="4"/>
  <c r="D118" i="5"/>
  <c r="E118" i="5"/>
  <c r="D118" i="23"/>
  <c r="E118" i="4"/>
  <c r="C118" i="24"/>
  <c r="D119" i="4"/>
  <c r="P118" i="24"/>
  <c r="N118" i="24" s="1"/>
  <c r="G118" i="4"/>
  <c r="D119" i="24"/>
  <c r="H119" i="4"/>
  <c r="P118" i="4"/>
  <c r="N118" i="4" s="1"/>
  <c r="E118" i="24"/>
  <c r="J118" i="4"/>
  <c r="J118" i="24"/>
  <c r="H118" i="24" s="1"/>
  <c r="F118" i="24"/>
  <c r="F118" i="4"/>
  <c r="C117" i="24"/>
  <c r="E117" i="4"/>
  <c r="C117" i="4"/>
  <c r="D117" i="23"/>
  <c r="E117" i="5"/>
  <c r="C117" i="5"/>
  <c r="G117" i="4" l="1"/>
  <c r="E117" i="24"/>
  <c r="F117" i="24"/>
  <c r="E117" i="23"/>
  <c r="D118" i="4"/>
  <c r="H118" i="4"/>
  <c r="P117" i="4"/>
  <c r="N117" i="4" s="1"/>
  <c r="P117" i="24"/>
  <c r="N117" i="24" s="1"/>
  <c r="D118" i="24"/>
  <c r="C117" i="23"/>
  <c r="J117" i="4"/>
  <c r="G117" i="24"/>
  <c r="D117" i="5"/>
  <c r="J117" i="24"/>
  <c r="F117" i="4"/>
  <c r="E116" i="24"/>
  <c r="C116" i="24"/>
  <c r="G116" i="4"/>
  <c r="E116" i="4"/>
  <c r="C116" i="4"/>
  <c r="D116" i="23"/>
  <c r="E116" i="23" l="1"/>
  <c r="C116" i="5"/>
  <c r="D116" i="5"/>
  <c r="D117" i="4"/>
  <c r="H117" i="4"/>
  <c r="P116" i="24"/>
  <c r="N116" i="24" s="1"/>
  <c r="E116" i="5"/>
  <c r="C116" i="23"/>
  <c r="J116" i="24"/>
  <c r="H116" i="24" s="1"/>
  <c r="G116" i="24"/>
  <c r="P116" i="4"/>
  <c r="N116" i="4" s="1"/>
  <c r="H117" i="24"/>
  <c r="D117" i="24"/>
  <c r="J116" i="4"/>
  <c r="F116" i="24"/>
  <c r="F116" i="4"/>
  <c r="E115" i="24"/>
  <c r="F115" i="4"/>
  <c r="E115" i="23"/>
  <c r="E115" i="5"/>
  <c r="G115" i="24" l="1"/>
  <c r="C115" i="5"/>
  <c r="C115" i="23"/>
  <c r="D115" i="23"/>
  <c r="E115" i="4"/>
  <c r="C115" i="24"/>
  <c r="D115" i="5"/>
  <c r="D116" i="4"/>
  <c r="D116" i="24"/>
  <c r="H116" i="4"/>
  <c r="J115" i="4"/>
  <c r="H115" i="4" s="1"/>
  <c r="P115" i="24"/>
  <c r="N115" i="24" s="1"/>
  <c r="C115" i="4"/>
  <c r="G115" i="4"/>
  <c r="P115" i="4"/>
  <c r="N115" i="4" s="1"/>
  <c r="J115" i="24"/>
  <c r="H115" i="24" s="1"/>
  <c r="F115" i="24"/>
  <c r="D114" i="5" l="1"/>
  <c r="C114" i="23"/>
  <c r="C114" i="4"/>
  <c r="C114" i="5"/>
  <c r="E114" i="5"/>
  <c r="D114" i="23"/>
  <c r="E114" i="4"/>
  <c r="E114" i="24"/>
  <c r="E114" i="23"/>
  <c r="C114" i="24"/>
  <c r="D115" i="4"/>
  <c r="G114" i="24"/>
  <c r="D115" i="24"/>
  <c r="P114" i="24"/>
  <c r="N114" i="24" s="1"/>
  <c r="G114" i="4"/>
  <c r="J114" i="4"/>
  <c r="H114" i="4" s="1"/>
  <c r="P114" i="4"/>
  <c r="N114" i="4" s="1"/>
  <c r="J114" i="24"/>
  <c r="H114" i="24" s="1"/>
  <c r="F114" i="24"/>
  <c r="F114" i="4"/>
  <c r="C113" i="24"/>
  <c r="E113" i="4"/>
  <c r="C113" i="4"/>
  <c r="D113" i="23"/>
  <c r="D113" i="5"/>
  <c r="C113" i="5"/>
  <c r="E113" i="24" l="1"/>
  <c r="G113" i="4"/>
  <c r="E113" i="23"/>
  <c r="E113" i="5"/>
  <c r="C113" i="23"/>
  <c r="D114" i="4"/>
  <c r="D114" i="24"/>
  <c r="P113" i="4"/>
  <c r="N113" i="4" s="1"/>
  <c r="P113" i="24"/>
  <c r="N113" i="24" s="1"/>
  <c r="J113" i="24"/>
  <c r="H113" i="24" s="1"/>
  <c r="J113" i="4"/>
  <c r="G113" i="24"/>
  <c r="F113" i="24"/>
  <c r="F113" i="4"/>
  <c r="E112" i="24"/>
  <c r="C112" i="24"/>
  <c r="G112" i="4"/>
  <c r="E112" i="4"/>
  <c r="D112" i="23"/>
  <c r="E112" i="5"/>
  <c r="D112" i="5" l="1"/>
  <c r="E112" i="23"/>
  <c r="C112" i="5"/>
  <c r="C112" i="4"/>
  <c r="D113" i="4"/>
  <c r="D113" i="24"/>
  <c r="G112" i="24"/>
  <c r="H113" i="4"/>
  <c r="P112" i="24"/>
  <c r="N112" i="24" s="1"/>
  <c r="P112" i="4"/>
  <c r="N112" i="4" s="1"/>
  <c r="C112" i="23"/>
  <c r="J112" i="24"/>
  <c r="H112" i="24" s="1"/>
  <c r="J112" i="4"/>
  <c r="H112" i="4" s="1"/>
  <c r="F112" i="24"/>
  <c r="F112" i="4"/>
  <c r="E111" i="24"/>
  <c r="G111" i="4"/>
  <c r="C111" i="5" l="1"/>
  <c r="C111" i="23"/>
  <c r="C111" i="4"/>
  <c r="E111" i="4"/>
  <c r="D111" i="5"/>
  <c r="E111" i="23"/>
  <c r="E111" i="5"/>
  <c r="D111" i="23"/>
  <c r="D112" i="24"/>
  <c r="J111" i="24"/>
  <c r="H111" i="24" s="1"/>
  <c r="P111" i="4"/>
  <c r="N111" i="4" s="1"/>
  <c r="D112" i="4"/>
  <c r="C111" i="24"/>
  <c r="P111" i="24"/>
  <c r="N111" i="24" s="1"/>
  <c r="G111" i="24"/>
  <c r="J111" i="4"/>
  <c r="F111" i="24"/>
  <c r="F111" i="4"/>
  <c r="G110" i="24"/>
  <c r="C110" i="5"/>
  <c r="E110" i="4" l="1"/>
  <c r="C110" i="24"/>
  <c r="C110" i="4"/>
  <c r="E110" i="5"/>
  <c r="D110" i="5"/>
  <c r="D110" i="23"/>
  <c r="G110" i="4"/>
  <c r="C110" i="23"/>
  <c r="P110" i="24"/>
  <c r="N110" i="24" s="1"/>
  <c r="E110" i="23"/>
  <c r="D111" i="4"/>
  <c r="J110" i="4"/>
  <c r="H110" i="4" s="1"/>
  <c r="E110" i="24"/>
  <c r="D111" i="24"/>
  <c r="H111" i="4"/>
  <c r="P110" i="4"/>
  <c r="N110" i="4" s="1"/>
  <c r="J110" i="24"/>
  <c r="F110" i="24"/>
  <c r="F110" i="4"/>
  <c r="C109" i="24"/>
  <c r="E109" i="4"/>
  <c r="C109" i="4"/>
  <c r="E109" i="5"/>
  <c r="C109" i="5" l="1"/>
  <c r="E109" i="23"/>
  <c r="E109" i="24"/>
  <c r="D109" i="23"/>
  <c r="C109" i="23"/>
  <c r="D109" i="5"/>
  <c r="D110" i="24"/>
  <c r="P109" i="24"/>
  <c r="N109" i="24" s="1"/>
  <c r="H110" i="24"/>
  <c r="D110" i="4"/>
  <c r="G109" i="24"/>
  <c r="G109" i="4"/>
  <c r="P109" i="4"/>
  <c r="N109" i="4" s="1"/>
  <c r="J109" i="4"/>
  <c r="F109" i="24"/>
  <c r="J109" i="24"/>
  <c r="F109" i="4"/>
  <c r="D108" i="5" l="1"/>
  <c r="C108" i="4"/>
  <c r="D108" i="23"/>
  <c r="E108" i="4"/>
  <c r="C108" i="24"/>
  <c r="E108" i="24"/>
  <c r="E108" i="5"/>
  <c r="E108" i="23"/>
  <c r="C108" i="5"/>
  <c r="D109" i="4"/>
  <c r="C108" i="23"/>
  <c r="P108" i="24"/>
  <c r="N108" i="24" s="1"/>
  <c r="G108" i="4"/>
  <c r="H109" i="4"/>
  <c r="J108" i="24"/>
  <c r="H108" i="24" s="1"/>
  <c r="G108" i="24"/>
  <c r="P108" i="4"/>
  <c r="N108" i="4" s="1"/>
  <c r="H109" i="24"/>
  <c r="D109" i="24"/>
  <c r="J108" i="4"/>
  <c r="H108" i="4" s="1"/>
  <c r="F108" i="24"/>
  <c r="F108" i="4"/>
  <c r="E107" i="24"/>
  <c r="G107" i="4"/>
  <c r="E107" i="4"/>
  <c r="E107" i="23"/>
  <c r="D107" i="5" l="1"/>
  <c r="C107" i="23"/>
  <c r="C107" i="5"/>
  <c r="D107" i="23"/>
  <c r="C107" i="24"/>
  <c r="E107" i="5"/>
  <c r="D108" i="24"/>
  <c r="C107" i="4"/>
  <c r="J107" i="24"/>
  <c r="D108" i="4"/>
  <c r="P107" i="4"/>
  <c r="N107" i="4" s="1"/>
  <c r="P107" i="24"/>
  <c r="N107" i="24" s="1"/>
  <c r="G107" i="24"/>
  <c r="J107" i="4"/>
  <c r="F107" i="24"/>
  <c r="F107" i="4"/>
  <c r="D107" i="24" l="1"/>
  <c r="D107" i="4"/>
  <c r="H107" i="24"/>
  <c r="H107" i="4"/>
  <c r="G106" i="24"/>
  <c r="G106" i="4"/>
  <c r="D106" i="5" l="1"/>
  <c r="C106" i="23"/>
  <c r="C106" i="5"/>
  <c r="D106" i="23"/>
  <c r="E106" i="4"/>
  <c r="C106" i="24"/>
  <c r="E106" i="23"/>
  <c r="F106" i="4"/>
  <c r="E106" i="24"/>
  <c r="E106" i="5"/>
  <c r="F106" i="24"/>
  <c r="P106" i="24"/>
  <c r="N106" i="24" s="1"/>
  <c r="J106" i="24"/>
  <c r="J106" i="4"/>
  <c r="P106" i="4"/>
  <c r="N106" i="4" s="1"/>
  <c r="C106" i="4"/>
  <c r="D106" i="24" l="1"/>
  <c r="D106" i="4"/>
  <c r="H106" i="24"/>
  <c r="H106" i="4"/>
  <c r="G105" i="24"/>
  <c r="F105" i="24"/>
  <c r="E105" i="24"/>
  <c r="G105" i="4"/>
  <c r="F105" i="4"/>
  <c r="C105" i="23"/>
  <c r="C105" i="5"/>
  <c r="E105" i="5" l="1"/>
  <c r="D105" i="23"/>
  <c r="E105" i="23"/>
  <c r="C105" i="4"/>
  <c r="C105" i="24"/>
  <c r="E105" i="4"/>
  <c r="D105" i="5"/>
  <c r="J105" i="4"/>
  <c r="H105" i="4" s="1"/>
  <c r="P105" i="4"/>
  <c r="N105" i="4" s="1"/>
  <c r="J105" i="24"/>
  <c r="H105" i="24" s="1"/>
  <c r="P105" i="24"/>
  <c r="F104" i="24"/>
  <c r="E104" i="24"/>
  <c r="G104" i="4"/>
  <c r="C104" i="4"/>
  <c r="D104" i="23"/>
  <c r="E104" i="5"/>
  <c r="G104" i="24" l="1"/>
  <c r="E104" i="23"/>
  <c r="E104" i="4"/>
  <c r="C104" i="24"/>
  <c r="D104" i="5"/>
  <c r="C104" i="23"/>
  <c r="C104" i="5"/>
  <c r="F104" i="4"/>
  <c r="D105" i="24"/>
  <c r="D105" i="4"/>
  <c r="N105" i="24"/>
  <c r="J104" i="24"/>
  <c r="H104" i="24" s="1"/>
  <c r="P104" i="24"/>
  <c r="N104" i="24" s="1"/>
  <c r="J104" i="4"/>
  <c r="H104" i="4" s="1"/>
  <c r="P104" i="4"/>
  <c r="N104" i="4" s="1"/>
  <c r="C103" i="24"/>
  <c r="C103" i="4"/>
  <c r="D103" i="23"/>
  <c r="D103" i="5"/>
  <c r="C103" i="5" l="1"/>
  <c r="E103" i="23"/>
  <c r="E103" i="24"/>
  <c r="G103" i="24"/>
  <c r="E103" i="5"/>
  <c r="G103" i="4"/>
  <c r="F103" i="24"/>
  <c r="C103" i="23"/>
  <c r="D104" i="24"/>
  <c r="J103" i="24"/>
  <c r="H103" i="24" s="1"/>
  <c r="P103" i="24"/>
  <c r="N103" i="24" s="1"/>
  <c r="D104" i="4"/>
  <c r="P103" i="4"/>
  <c r="N103" i="4" s="1"/>
  <c r="J103" i="4"/>
  <c r="F103" i="4"/>
  <c r="E103" i="4"/>
  <c r="E102" i="4"/>
  <c r="C102" i="4"/>
  <c r="E102" i="23"/>
  <c r="D102" i="23"/>
  <c r="C102" i="23"/>
  <c r="E102" i="5"/>
  <c r="D102" i="5"/>
  <c r="G102" i="24" l="1"/>
  <c r="G102" i="4"/>
  <c r="E102" i="24"/>
  <c r="F102" i="24"/>
  <c r="F102" i="4"/>
  <c r="C102" i="24"/>
  <c r="C102" i="5"/>
  <c r="D103" i="24"/>
  <c r="D103" i="4"/>
  <c r="H103" i="4"/>
  <c r="J102" i="4"/>
  <c r="H102" i="4" s="1"/>
  <c r="P102" i="4"/>
  <c r="N102" i="4" s="1"/>
  <c r="J102" i="24"/>
  <c r="H102" i="24" s="1"/>
  <c r="P102" i="24"/>
  <c r="N102" i="24" s="1"/>
  <c r="G101" i="24"/>
  <c r="C101" i="5"/>
  <c r="C101" i="4" l="1"/>
  <c r="D101" i="5"/>
  <c r="E101" i="4"/>
  <c r="C101" i="24"/>
  <c r="E101" i="23"/>
  <c r="C101" i="23"/>
  <c r="D101" i="23"/>
  <c r="E101" i="5"/>
  <c r="D102" i="24"/>
  <c r="D102" i="4"/>
  <c r="J101" i="24"/>
  <c r="H101" i="24" s="1"/>
  <c r="P101" i="24"/>
  <c r="N101" i="24" s="1"/>
  <c r="F101" i="24"/>
  <c r="P101" i="4"/>
  <c r="N101" i="4" s="1"/>
  <c r="G101" i="4"/>
  <c r="J101" i="4"/>
  <c r="H101" i="4" s="1"/>
  <c r="F101" i="4"/>
  <c r="E101" i="24"/>
  <c r="F100" i="24"/>
  <c r="C100" i="24"/>
  <c r="G100" i="4"/>
  <c r="F100" i="4"/>
  <c r="E100" i="4"/>
  <c r="E100" i="23"/>
  <c r="D100" i="23"/>
  <c r="C100" i="23"/>
  <c r="D100" i="5"/>
  <c r="C100" i="4" l="1"/>
  <c r="C100" i="5"/>
  <c r="G100" i="24"/>
  <c r="E100" i="5"/>
  <c r="E100" i="24"/>
  <c r="D101" i="24"/>
  <c r="J100" i="4"/>
  <c r="H100" i="4" s="1"/>
  <c r="P100" i="4"/>
  <c r="N100" i="4" s="1"/>
  <c r="J100" i="24"/>
  <c r="H100" i="24" s="1"/>
  <c r="P100" i="24"/>
  <c r="N100" i="24" s="1"/>
  <c r="D101" i="4"/>
  <c r="E99" i="24"/>
  <c r="G99" i="24"/>
  <c r="C99" i="5" l="1"/>
  <c r="D99" i="5"/>
  <c r="E99" i="5"/>
  <c r="D99" i="23"/>
  <c r="E99" i="23"/>
  <c r="C99" i="24"/>
  <c r="F99" i="4"/>
  <c r="C99" i="23"/>
  <c r="D100" i="24"/>
  <c r="D100" i="4"/>
  <c r="J99" i="4"/>
  <c r="H99" i="4" s="1"/>
  <c r="F99" i="24"/>
  <c r="J99" i="24"/>
  <c r="H99" i="24" s="1"/>
  <c r="P99" i="24"/>
  <c r="N99" i="24" s="1"/>
  <c r="P99" i="4"/>
  <c r="N99" i="4" s="1"/>
  <c r="G99" i="4"/>
  <c r="C99" i="4"/>
  <c r="E99" i="4"/>
  <c r="C98" i="24"/>
  <c r="E98" i="23"/>
  <c r="E98" i="5"/>
  <c r="D98" i="5" l="1"/>
  <c r="C98" i="4"/>
  <c r="G98" i="4"/>
  <c r="D98" i="23"/>
  <c r="C98" i="23"/>
  <c r="G98" i="24"/>
  <c r="C98" i="5"/>
  <c r="J98" i="24"/>
  <c r="H98" i="24" s="1"/>
  <c r="P98" i="24"/>
  <c r="N98" i="24" s="1"/>
  <c r="D99" i="24"/>
  <c r="D99" i="4"/>
  <c r="J98" i="4"/>
  <c r="H98" i="4" s="1"/>
  <c r="E98" i="4"/>
  <c r="F98" i="4"/>
  <c r="E98" i="24"/>
  <c r="F98" i="24"/>
  <c r="P98" i="4"/>
  <c r="N98" i="4" s="1"/>
  <c r="F97" i="24"/>
  <c r="E97" i="24"/>
  <c r="C97" i="24"/>
  <c r="G97" i="4"/>
  <c r="F97" i="4"/>
  <c r="G97" i="24" l="1"/>
  <c r="C97" i="5"/>
  <c r="C97" i="23"/>
  <c r="C97" i="4"/>
  <c r="D97" i="5"/>
  <c r="E97" i="5"/>
  <c r="D97" i="23"/>
  <c r="E97" i="4"/>
  <c r="E97" i="23"/>
  <c r="D98" i="24"/>
  <c r="J97" i="24"/>
  <c r="H97" i="24" s="1"/>
  <c r="J97" i="4"/>
  <c r="H97" i="4" s="1"/>
  <c r="P97" i="24"/>
  <c r="P97" i="4"/>
  <c r="N97" i="4" s="1"/>
  <c r="D98" i="4"/>
  <c r="G96" i="24"/>
  <c r="F96" i="4"/>
  <c r="E96" i="23"/>
  <c r="C96" i="23"/>
  <c r="D96" i="5"/>
  <c r="E96" i="5" l="1"/>
  <c r="D96" i="23"/>
  <c r="C96" i="24"/>
  <c r="F96" i="24"/>
  <c r="C96" i="5"/>
  <c r="D97" i="24"/>
  <c r="J96" i="4"/>
  <c r="H96" i="4" s="1"/>
  <c r="C96" i="4"/>
  <c r="J96" i="24"/>
  <c r="H96" i="24" s="1"/>
  <c r="P96" i="24"/>
  <c r="N96" i="24" s="1"/>
  <c r="N97" i="24"/>
  <c r="P96" i="4"/>
  <c r="N96" i="4" s="1"/>
  <c r="G96" i="4"/>
  <c r="D97" i="4"/>
  <c r="E96" i="4"/>
  <c r="E96" i="24"/>
  <c r="G95" i="24"/>
  <c r="E95" i="24"/>
  <c r="C95" i="24"/>
  <c r="F95" i="4"/>
  <c r="G95" i="4"/>
  <c r="D95" i="23"/>
  <c r="E95" i="5"/>
  <c r="E95" i="23" l="1"/>
  <c r="C95" i="4"/>
  <c r="F95" i="24"/>
  <c r="C95" i="5"/>
  <c r="D95" i="5"/>
  <c r="C95" i="23"/>
  <c r="E95" i="4"/>
  <c r="J95" i="24"/>
  <c r="H95" i="24" s="1"/>
  <c r="P95" i="24"/>
  <c r="N95" i="24" s="1"/>
  <c r="D96" i="24"/>
  <c r="D96" i="4"/>
  <c r="J95" i="4"/>
  <c r="P95" i="4"/>
  <c r="N95" i="4" s="1"/>
  <c r="C94" i="5"/>
  <c r="C94" i="4" l="1"/>
  <c r="E94" i="5"/>
  <c r="D94" i="23"/>
  <c r="E94" i="23"/>
  <c r="F94" i="24"/>
  <c r="D94" i="5"/>
  <c r="C94" i="24"/>
  <c r="C94" i="23"/>
  <c r="D95" i="24"/>
  <c r="P94" i="24"/>
  <c r="N94" i="24" s="1"/>
  <c r="D95" i="4"/>
  <c r="P94" i="4"/>
  <c r="N94" i="4" s="1"/>
  <c r="G94" i="4"/>
  <c r="G94" i="24"/>
  <c r="H95" i="4"/>
  <c r="J94" i="4"/>
  <c r="H94" i="4" s="1"/>
  <c r="E94" i="24"/>
  <c r="J94" i="24"/>
  <c r="H94" i="24" s="1"/>
  <c r="F94" i="4"/>
  <c r="E94" i="4"/>
  <c r="G93" i="24"/>
  <c r="F93" i="24"/>
  <c r="G93" i="4"/>
  <c r="E93" i="23"/>
  <c r="C93" i="5"/>
  <c r="D93" i="5" l="1"/>
  <c r="D93" i="23"/>
  <c r="C93" i="4"/>
  <c r="C93" i="24"/>
  <c r="E93" i="24"/>
  <c r="E93" i="4"/>
  <c r="F93" i="4"/>
  <c r="E93" i="5"/>
  <c r="C93" i="23"/>
  <c r="D94" i="4"/>
  <c r="D94" i="24"/>
  <c r="J93" i="24"/>
  <c r="H93" i="24" s="1"/>
  <c r="P93" i="24"/>
  <c r="J93" i="4"/>
  <c r="H93" i="4" s="1"/>
  <c r="P93" i="4"/>
  <c r="N93" i="4" s="1"/>
  <c r="C92" i="4"/>
  <c r="C92" i="5"/>
  <c r="E92" i="5" l="1"/>
  <c r="E92" i="4"/>
  <c r="C92" i="24"/>
  <c r="E92" i="23"/>
  <c r="F92" i="4"/>
  <c r="G92" i="4"/>
  <c r="F92" i="24"/>
  <c r="E92" i="24"/>
  <c r="G92" i="24"/>
  <c r="D92" i="5"/>
  <c r="D92" i="23"/>
  <c r="C92" i="23"/>
  <c r="D93" i="24"/>
  <c r="N93" i="24"/>
  <c r="J92" i="24"/>
  <c r="H92" i="24" s="1"/>
  <c r="D93" i="4"/>
  <c r="P92" i="24"/>
  <c r="J92" i="4"/>
  <c r="H92" i="4" s="1"/>
  <c r="P92" i="4"/>
  <c r="N92" i="4" s="1"/>
  <c r="G91" i="24"/>
  <c r="E91" i="24"/>
  <c r="G91" i="4"/>
  <c r="F91" i="4"/>
  <c r="E91" i="23"/>
  <c r="C91" i="5" l="1"/>
  <c r="C91" i="23"/>
  <c r="C91" i="4"/>
  <c r="E91" i="5"/>
  <c r="E91" i="4"/>
  <c r="C91" i="24"/>
  <c r="F91" i="24"/>
  <c r="D91" i="5"/>
  <c r="D91" i="23"/>
  <c r="D92" i="24"/>
  <c r="J91" i="4"/>
  <c r="H91" i="4" s="1"/>
  <c r="P91" i="4"/>
  <c r="N91" i="4" s="1"/>
  <c r="N92" i="24"/>
  <c r="J91" i="24"/>
  <c r="P91" i="24"/>
  <c r="N91" i="24" s="1"/>
  <c r="D92" i="4"/>
  <c r="E90" i="24"/>
  <c r="C90" i="24"/>
  <c r="G90" i="24"/>
  <c r="G90" i="4"/>
  <c r="F90" i="4"/>
  <c r="E90" i="4"/>
  <c r="C90" i="4"/>
  <c r="D90" i="23"/>
  <c r="E90" i="5"/>
  <c r="D90" i="5"/>
  <c r="C90" i="5"/>
  <c r="C90" i="23" l="1"/>
  <c r="F90" i="24"/>
  <c r="E90" i="23"/>
  <c r="J90" i="4"/>
  <c r="H90" i="4" s="1"/>
  <c r="P90" i="4"/>
  <c r="N90" i="4" s="1"/>
  <c r="J90" i="24"/>
  <c r="H90" i="24" s="1"/>
  <c r="D91" i="4"/>
  <c r="P90" i="24"/>
  <c r="N90" i="24" s="1"/>
  <c r="D91" i="24"/>
  <c r="H91" i="24"/>
  <c r="E89" i="24"/>
  <c r="F89" i="4"/>
  <c r="C89" i="23"/>
  <c r="E89" i="5"/>
  <c r="D89" i="5"/>
  <c r="C89" i="5"/>
  <c r="D89" i="23" l="1"/>
  <c r="C89" i="24"/>
  <c r="G89" i="24"/>
  <c r="F89" i="24"/>
  <c r="E89" i="23"/>
  <c r="D90" i="4"/>
  <c r="D90" i="24"/>
  <c r="J89" i="4"/>
  <c r="H89" i="4" s="1"/>
  <c r="P89" i="4"/>
  <c r="N89" i="4" s="1"/>
  <c r="G89" i="4"/>
  <c r="C89" i="4"/>
  <c r="E89" i="4"/>
  <c r="J89" i="24"/>
  <c r="H89" i="24" s="1"/>
  <c r="P89" i="24"/>
  <c r="N89" i="24" s="1"/>
  <c r="D89" i="4" l="1"/>
  <c r="D89" i="24"/>
  <c r="F88" i="24"/>
  <c r="E88" i="24"/>
  <c r="G88" i="24"/>
  <c r="G88" i="4"/>
  <c r="E88" i="4"/>
  <c r="C88" i="24" l="1"/>
  <c r="C88" i="5"/>
  <c r="D88" i="5"/>
  <c r="C88" i="4"/>
  <c r="E88" i="23"/>
  <c r="F88" i="4"/>
  <c r="E88" i="5"/>
  <c r="D88" i="23"/>
  <c r="C88" i="23"/>
  <c r="J88" i="4"/>
  <c r="H88" i="4" s="1"/>
  <c r="J88" i="24"/>
  <c r="P88" i="24"/>
  <c r="N88" i="24" s="1"/>
  <c r="P88" i="4"/>
  <c r="N88" i="4" s="1"/>
  <c r="G87" i="24"/>
  <c r="D87" i="5" l="1"/>
  <c r="C87" i="4"/>
  <c r="E87" i="5"/>
  <c r="D87" i="23"/>
  <c r="E87" i="4"/>
  <c r="C87" i="24"/>
  <c r="E87" i="23"/>
  <c r="F87" i="4"/>
  <c r="E87" i="24"/>
  <c r="F87" i="24"/>
  <c r="G87" i="4"/>
  <c r="C87" i="5"/>
  <c r="C87" i="23"/>
  <c r="D88" i="24"/>
  <c r="H88" i="24"/>
  <c r="D88" i="4"/>
  <c r="J87" i="4"/>
  <c r="H87" i="4" s="1"/>
  <c r="J87" i="24"/>
  <c r="H87" i="24" s="1"/>
  <c r="P87" i="24"/>
  <c r="N87" i="24" s="1"/>
  <c r="P87" i="4"/>
  <c r="N87" i="4" s="1"/>
  <c r="G86" i="24"/>
  <c r="F86" i="24"/>
  <c r="C86" i="24"/>
  <c r="G86" i="4"/>
  <c r="E86" i="4"/>
  <c r="D86" i="23"/>
  <c r="E86" i="5"/>
  <c r="D86" i="5" l="1"/>
  <c r="C86" i="23"/>
  <c r="C86" i="4"/>
  <c r="E86" i="24"/>
  <c r="F86" i="4"/>
  <c r="E86" i="23"/>
  <c r="C86" i="5"/>
  <c r="D87" i="4"/>
  <c r="D87" i="24"/>
  <c r="J86" i="24"/>
  <c r="H86" i="24" s="1"/>
  <c r="P86" i="24"/>
  <c r="N86" i="24" s="1"/>
  <c r="J86" i="4"/>
  <c r="H86" i="4" s="1"/>
  <c r="P86" i="4"/>
  <c r="N86" i="4" s="1"/>
  <c r="C85" i="5"/>
  <c r="C85" i="4" l="1"/>
  <c r="C85" i="24"/>
  <c r="E85" i="23"/>
  <c r="F85" i="4"/>
  <c r="E85" i="24"/>
  <c r="G85" i="4"/>
  <c r="D85" i="23"/>
  <c r="C85" i="23"/>
  <c r="G85" i="24"/>
  <c r="D85" i="5"/>
  <c r="F85" i="24"/>
  <c r="E85" i="5"/>
  <c r="E85" i="4"/>
  <c r="J85" i="24"/>
  <c r="H85" i="24" s="1"/>
  <c r="P85" i="24"/>
  <c r="N85" i="24" s="1"/>
  <c r="D86" i="24"/>
  <c r="D86" i="4"/>
  <c r="J85" i="4"/>
  <c r="H85" i="4" s="1"/>
  <c r="P85" i="4"/>
  <c r="N85" i="4" s="1"/>
  <c r="G84" i="24"/>
  <c r="F84" i="24"/>
  <c r="E84" i="24"/>
  <c r="G84" i="4"/>
  <c r="F84" i="4"/>
  <c r="E84" i="23"/>
  <c r="D84" i="5" l="1"/>
  <c r="C84" i="23"/>
  <c r="C84" i="4"/>
  <c r="C84" i="5"/>
  <c r="D84" i="23"/>
  <c r="E84" i="4"/>
  <c r="E84" i="5"/>
  <c r="C84" i="24"/>
  <c r="D85" i="24"/>
  <c r="J84" i="24"/>
  <c r="P84" i="24"/>
  <c r="N84" i="24" s="1"/>
  <c r="D85" i="4"/>
  <c r="J84" i="4"/>
  <c r="H84" i="4" s="1"/>
  <c r="P84" i="4"/>
  <c r="N84" i="4" s="1"/>
  <c r="G83" i="24"/>
  <c r="E83" i="24"/>
  <c r="G83" i="4"/>
  <c r="C83" i="4"/>
  <c r="C83" i="23"/>
  <c r="C83" i="5"/>
  <c r="E83" i="5" l="1"/>
  <c r="E83" i="23"/>
  <c r="D83" i="5"/>
  <c r="D83" i="23"/>
  <c r="E83" i="4"/>
  <c r="F83" i="4"/>
  <c r="C83" i="24"/>
  <c r="F83" i="24"/>
  <c r="J83" i="24"/>
  <c r="H83" i="24" s="1"/>
  <c r="J83" i="4"/>
  <c r="H83" i="4" s="1"/>
  <c r="P83" i="4"/>
  <c r="N83" i="4" s="1"/>
  <c r="D84" i="24"/>
  <c r="H84" i="24"/>
  <c r="P83" i="24"/>
  <c r="N83" i="24" s="1"/>
  <c r="D84" i="4"/>
  <c r="E82" i="24"/>
  <c r="F82" i="4"/>
  <c r="C82" i="4"/>
  <c r="C82" i="23"/>
  <c r="E82" i="5" l="1"/>
  <c r="D82" i="5"/>
  <c r="G82" i="4"/>
  <c r="E82" i="23"/>
  <c r="E82" i="4"/>
  <c r="F82" i="24"/>
  <c r="G82" i="24"/>
  <c r="D82" i="23"/>
  <c r="C82" i="5"/>
  <c r="C82" i="24"/>
  <c r="D83" i="24"/>
  <c r="D83" i="4"/>
  <c r="J82" i="24"/>
  <c r="H82" i="24" s="1"/>
  <c r="P82" i="24"/>
  <c r="N82" i="24" s="1"/>
  <c r="J82" i="4"/>
  <c r="H82" i="4" s="1"/>
  <c r="P82" i="4"/>
  <c r="N82" i="4" s="1"/>
  <c r="G81" i="24"/>
  <c r="G81" i="4"/>
  <c r="C81" i="23"/>
  <c r="E81" i="5"/>
  <c r="D81" i="5"/>
  <c r="E81" i="4" l="1"/>
  <c r="F81" i="4"/>
  <c r="E81" i="24"/>
  <c r="D81" i="23"/>
  <c r="C81" i="5"/>
  <c r="F81" i="24"/>
  <c r="C81" i="4"/>
  <c r="E81" i="23"/>
  <c r="D82" i="24"/>
  <c r="J81" i="4"/>
  <c r="H81" i="4" s="1"/>
  <c r="P81" i="4"/>
  <c r="N81" i="4" s="1"/>
  <c r="J81" i="24"/>
  <c r="H81" i="24" s="1"/>
  <c r="D82" i="4"/>
  <c r="P81" i="24"/>
  <c r="N81" i="24" s="1"/>
  <c r="C81" i="24"/>
  <c r="E80" i="24"/>
  <c r="C80" i="24"/>
  <c r="F80" i="4"/>
  <c r="E80" i="4"/>
  <c r="C80" i="4"/>
  <c r="E80" i="23"/>
  <c r="E80" i="5"/>
  <c r="D80" i="5"/>
  <c r="G80" i="4" l="1"/>
  <c r="F80" i="24"/>
  <c r="G80" i="24"/>
  <c r="C80" i="23"/>
  <c r="C80" i="5"/>
  <c r="D80" i="23"/>
  <c r="D81" i="4"/>
  <c r="J80" i="24"/>
  <c r="H80" i="24" s="1"/>
  <c r="D81" i="24"/>
  <c r="P80" i="24"/>
  <c r="J80" i="4"/>
  <c r="H80" i="4" s="1"/>
  <c r="P80" i="4"/>
  <c r="N80" i="4" s="1"/>
  <c r="G79" i="24"/>
  <c r="F79" i="24"/>
  <c r="G79" i="4"/>
  <c r="F79" i="4" l="1"/>
  <c r="E79" i="24"/>
  <c r="C79" i="4"/>
  <c r="C79" i="5"/>
  <c r="E79" i="5"/>
  <c r="D79" i="23"/>
  <c r="E79" i="4"/>
  <c r="E79" i="23"/>
  <c r="C79" i="23"/>
  <c r="D80" i="24"/>
  <c r="D79" i="5"/>
  <c r="N80" i="24"/>
  <c r="J79" i="24"/>
  <c r="H79" i="24" s="1"/>
  <c r="P79" i="24"/>
  <c r="N79" i="24" s="1"/>
  <c r="C79" i="24"/>
  <c r="D80" i="4"/>
  <c r="J79" i="4"/>
  <c r="H79" i="4" s="1"/>
  <c r="P79" i="4"/>
  <c r="N79" i="4" s="1"/>
  <c r="G78" i="24"/>
  <c r="E78" i="24"/>
  <c r="C78" i="24"/>
  <c r="C78" i="5" l="1"/>
  <c r="D78" i="5"/>
  <c r="C78" i="4"/>
  <c r="E78" i="5"/>
  <c r="D78" i="23"/>
  <c r="C78" i="23"/>
  <c r="E78" i="4"/>
  <c r="F78" i="4"/>
  <c r="G78" i="4"/>
  <c r="E78" i="23"/>
  <c r="D79" i="24"/>
  <c r="F78" i="24"/>
  <c r="J78" i="24"/>
  <c r="H78" i="24" s="1"/>
  <c r="P78" i="24"/>
  <c r="D79" i="4"/>
  <c r="J78" i="4"/>
  <c r="H78" i="4" s="1"/>
  <c r="P78" i="4"/>
  <c r="N78" i="4" s="1"/>
  <c r="G77" i="24"/>
  <c r="E77" i="24"/>
  <c r="F77" i="4"/>
  <c r="G77" i="4"/>
  <c r="D77" i="23"/>
  <c r="C77" i="23"/>
  <c r="E77" i="5"/>
  <c r="D77" i="5"/>
  <c r="C77" i="4" l="1"/>
  <c r="E77" i="23"/>
  <c r="E77" i="4"/>
  <c r="C77" i="24"/>
  <c r="C77" i="5"/>
  <c r="F77" i="24"/>
  <c r="D78" i="24"/>
  <c r="N78" i="24"/>
  <c r="J77" i="4"/>
  <c r="H77" i="4" s="1"/>
  <c r="P77" i="4"/>
  <c r="N77" i="4" s="1"/>
  <c r="D78" i="4"/>
  <c r="J77" i="24"/>
  <c r="H77" i="24" s="1"/>
  <c r="P77" i="24"/>
  <c r="N77" i="24" s="1"/>
  <c r="G76" i="24"/>
  <c r="F76" i="24"/>
  <c r="E76" i="4"/>
  <c r="D76" i="23"/>
  <c r="D76" i="5"/>
  <c r="C76" i="5"/>
  <c r="F76" i="4" l="1"/>
  <c r="E76" i="24"/>
  <c r="E76" i="5"/>
  <c r="G76" i="4"/>
  <c r="C76" i="4"/>
  <c r="E76" i="23"/>
  <c r="C76" i="23"/>
  <c r="J76" i="4"/>
  <c r="H76" i="4" s="1"/>
  <c r="P76" i="4"/>
  <c r="N76" i="4" s="1"/>
  <c r="J76" i="24"/>
  <c r="H76" i="24" s="1"/>
  <c r="P76" i="24"/>
  <c r="N76" i="24" s="1"/>
  <c r="D77" i="4"/>
  <c r="D77" i="24"/>
  <c r="C76" i="24"/>
  <c r="C75" i="4"/>
  <c r="C75" i="5"/>
  <c r="E75" i="5" l="1"/>
  <c r="D75" i="23"/>
  <c r="E75" i="4"/>
  <c r="C75" i="24"/>
  <c r="F75" i="4"/>
  <c r="E75" i="24"/>
  <c r="G75" i="4"/>
  <c r="F75" i="24"/>
  <c r="G75" i="24"/>
  <c r="D75" i="5"/>
  <c r="C75" i="23"/>
  <c r="E75" i="23"/>
  <c r="D76" i="24"/>
  <c r="D76" i="4"/>
  <c r="J75" i="24"/>
  <c r="P75" i="24"/>
  <c r="N75" i="24" s="1"/>
  <c r="J75" i="4"/>
  <c r="H75" i="4" s="1"/>
  <c r="P75" i="4"/>
  <c r="N75" i="4" s="1"/>
  <c r="G74" i="24"/>
  <c r="F74" i="24"/>
  <c r="E74" i="24"/>
  <c r="C74" i="24"/>
  <c r="G74" i="4"/>
  <c r="F74" i="4"/>
  <c r="E74" i="4"/>
  <c r="C74" i="5" l="1"/>
  <c r="D74" i="5"/>
  <c r="E74" i="5"/>
  <c r="D74" i="23"/>
  <c r="E74" i="23"/>
  <c r="C74" i="4"/>
  <c r="C74" i="23"/>
  <c r="D75" i="4"/>
  <c r="D75" i="24"/>
  <c r="H75" i="24"/>
  <c r="J74" i="4"/>
  <c r="H74" i="4" s="1"/>
  <c r="P74" i="4"/>
  <c r="N74" i="4" s="1"/>
  <c r="J74" i="24"/>
  <c r="P74" i="24"/>
  <c r="N74" i="24" s="1"/>
  <c r="C73" i="4"/>
  <c r="D73" i="5"/>
  <c r="C73" i="5" l="1"/>
  <c r="E73" i="4"/>
  <c r="C73" i="24"/>
  <c r="F73" i="4"/>
  <c r="E73" i="24"/>
  <c r="E73" i="23"/>
  <c r="G73" i="4"/>
  <c r="F73" i="24"/>
  <c r="G73" i="24"/>
  <c r="E73" i="5"/>
  <c r="D73" i="23"/>
  <c r="C73" i="23"/>
  <c r="D74" i="4"/>
  <c r="J73" i="24"/>
  <c r="H73" i="24" s="1"/>
  <c r="P73" i="24"/>
  <c r="N73" i="24" s="1"/>
  <c r="D74" i="24"/>
  <c r="H74" i="24"/>
  <c r="J73" i="4"/>
  <c r="H73" i="4" s="1"/>
  <c r="P73" i="4"/>
  <c r="N73" i="4" s="1"/>
  <c r="G72" i="24"/>
  <c r="F72" i="24"/>
  <c r="E72" i="24"/>
  <c r="C72" i="24"/>
  <c r="G72" i="4"/>
  <c r="F72" i="4"/>
  <c r="E72" i="23"/>
  <c r="D72" i="5" l="1"/>
  <c r="C72" i="23"/>
  <c r="C72" i="4"/>
  <c r="D72" i="23"/>
  <c r="E72" i="4"/>
  <c r="E72" i="5"/>
  <c r="C72" i="5"/>
  <c r="J72" i="24"/>
  <c r="H72" i="24" s="1"/>
  <c r="J72" i="4"/>
  <c r="H72" i="4" s="1"/>
  <c r="P72" i="24"/>
  <c r="P72" i="4"/>
  <c r="N72" i="4" s="1"/>
  <c r="D73" i="24"/>
  <c r="D73" i="4"/>
  <c r="G71" i="24"/>
  <c r="F71" i="24"/>
  <c r="E71" i="4"/>
  <c r="C71" i="4"/>
  <c r="D71" i="23"/>
  <c r="C71" i="23"/>
  <c r="E71" i="23" l="1"/>
  <c r="F71" i="4"/>
  <c r="C71" i="24"/>
  <c r="E71" i="24"/>
  <c r="G71" i="4"/>
  <c r="D71" i="5"/>
  <c r="D72" i="24"/>
  <c r="E71" i="5"/>
  <c r="C71" i="5"/>
  <c r="D72" i="4"/>
  <c r="J71" i="4"/>
  <c r="H71" i="4" s="1"/>
  <c r="P71" i="4"/>
  <c r="N71" i="4" s="1"/>
  <c r="N72" i="24"/>
  <c r="J71" i="24"/>
  <c r="H71" i="24" s="1"/>
  <c r="P71" i="24"/>
  <c r="N71" i="24" s="1"/>
  <c r="G70" i="4"/>
  <c r="E70" i="4"/>
  <c r="C70" i="4"/>
  <c r="D70" i="23"/>
  <c r="D70" i="5"/>
  <c r="C70" i="5"/>
  <c r="C70" i="24" l="1"/>
  <c r="E70" i="23"/>
  <c r="F70" i="4"/>
  <c r="E70" i="24"/>
  <c r="F70" i="24"/>
  <c r="C70" i="23"/>
  <c r="G70" i="24"/>
  <c r="E70" i="5"/>
  <c r="D71" i="4"/>
  <c r="J70" i="24"/>
  <c r="H70" i="24" s="1"/>
  <c r="D71" i="24"/>
  <c r="P70" i="24"/>
  <c r="J70" i="4"/>
  <c r="H70" i="4" s="1"/>
  <c r="P70" i="4"/>
  <c r="N70" i="4" s="1"/>
  <c r="C69" i="24"/>
  <c r="E69" i="4"/>
  <c r="E69" i="23"/>
  <c r="D69" i="23"/>
  <c r="E69" i="5"/>
  <c r="D69" i="5" l="1"/>
  <c r="C69" i="23"/>
  <c r="C69" i="4"/>
  <c r="G69" i="4"/>
  <c r="F69" i="24"/>
  <c r="C69" i="5"/>
  <c r="D70" i="24"/>
  <c r="P69" i="24"/>
  <c r="N69" i="24" s="1"/>
  <c r="N70" i="24"/>
  <c r="P69" i="4"/>
  <c r="N69" i="4" s="1"/>
  <c r="F69" i="4"/>
  <c r="D70" i="4"/>
  <c r="J69" i="24"/>
  <c r="H69" i="24" s="1"/>
  <c r="G69" i="24"/>
  <c r="J69" i="4"/>
  <c r="E69" i="24"/>
  <c r="D69" i="4" l="1"/>
  <c r="D69" i="24"/>
  <c r="H69" i="4"/>
  <c r="C68" i="5" l="1"/>
  <c r="D68" i="5"/>
  <c r="E68" i="5"/>
  <c r="D68" i="23" l="1"/>
  <c r="E68" i="23"/>
  <c r="C68" i="23"/>
  <c r="P68" i="24" l="1"/>
  <c r="N68" i="24" s="1"/>
  <c r="G68" i="4"/>
  <c r="E68" i="4"/>
  <c r="P68" i="4"/>
  <c r="N68" i="4" s="1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/>
  <c r="G49" i="31" l="1"/>
  <c r="F41" i="31"/>
  <c r="F39" i="31"/>
  <c r="F36" i="31"/>
  <c r="F34" i="31"/>
  <c r="F32" i="31"/>
  <c r="F30" i="31"/>
  <c r="F28" i="31"/>
  <c r="C22" i="31"/>
  <c r="C20" i="31"/>
  <c r="C18" i="31"/>
  <c r="C15" i="31"/>
  <c r="C13" i="31"/>
  <c r="C11" i="31"/>
  <c r="G51" i="31"/>
  <c r="G48" i="31"/>
  <c r="F40" i="31"/>
  <c r="F37" i="31"/>
  <c r="F35" i="31"/>
  <c r="F33" i="31"/>
  <c r="F31" i="31"/>
  <c r="F29" i="31"/>
  <c r="C23" i="31"/>
  <c r="C21" i="31"/>
  <c r="C19" i="31"/>
  <c r="C16" i="31"/>
  <c r="C14" i="31"/>
  <c r="C12" i="31"/>
  <c r="F43" i="31"/>
  <c r="F44" i="31"/>
  <c r="F42" i="31"/>
  <c r="G12" i="31" l="1"/>
  <c r="F12" i="31"/>
  <c r="G16" i="31"/>
  <c r="F16" i="31"/>
  <c r="G21" i="31"/>
  <c r="F21" i="31"/>
  <c r="F11" i="31"/>
  <c r="G11" i="31"/>
  <c r="F15" i="31"/>
  <c r="G15" i="31"/>
  <c r="F20" i="31"/>
  <c r="G20" i="31"/>
  <c r="G14" i="31"/>
  <c r="F14" i="31"/>
  <c r="G19" i="31"/>
  <c r="F19" i="31"/>
  <c r="G23" i="31"/>
  <c r="F23" i="31"/>
  <c r="F13" i="31"/>
  <c r="G13" i="31"/>
  <c r="F18" i="31"/>
  <c r="G18" i="31"/>
  <c r="F22" i="31"/>
  <c r="G22" i="31"/>
  <c r="E21" i="31" l="1"/>
  <c r="E18" i="31"/>
  <c r="E16" i="31"/>
  <c r="E15" i="31"/>
  <c r="E14" i="31"/>
  <c r="E13" i="31"/>
  <c r="E12" i="31"/>
  <c r="E11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1" l="1"/>
  <c r="D11" i="24"/>
  <c r="P36" i="24"/>
  <c r="N36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12" i="4"/>
  <c r="H12" i="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<sst xmlns="http://schemas.openxmlformats.org/spreadsheetml/2006/main" count="2903" uniqueCount="266">
  <si>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</si>
  <si>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</si>
  <si>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</si>
  <si>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</si>
  <si>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</si>
  <si>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</si>
  <si>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</si>
  <si>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</si>
  <si>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</si>
  <si>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</si>
  <si>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</si>
  <si>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</si>
  <si>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</si>
  <si>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</si>
  <si>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</si>
  <si>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</si>
  <si>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</si>
  <si>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</si>
  <si>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</si>
  <si>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</si>
  <si>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</si>
  <si>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</si>
  <si>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</si>
  <si>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</si>
  <si>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</si>
  <si>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</si>
  <si>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</si>
  <si>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</si>
  <si>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</si>
  <si>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</si>
  <si>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</si>
  <si>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</si>
  <si>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</si>
  <si>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</si>
  <si>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</si>
  <si>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</si>
  <si>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</si>
  <si>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</si>
  <si>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</si>
  <si>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</si>
  <si>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</si>
  <si>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</si>
  <si>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</si>
  <si>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</si>
  <si>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</si>
  <si>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</si>
  <si>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</si>
  <si>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</si>
  <si>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</si>
  <si>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</si>
  <si>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</si>
  <si>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</si>
  <si>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</si>
  <si>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</si>
  <si>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</si>
  <si>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</si>
  <si>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</si>
  <si>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</si>
  <si>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</si>
  <si>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</si>
  <si>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</si>
  <si>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</si>
  <si>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</si>
  <si>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</si>
  <si>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</si>
  <si>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</si>
  <si>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</si>
  <si>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</si>
  <si>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</si>
  <si>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</si>
  <si>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</si>
  <si>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</si>
  <si>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</si>
  <si>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</si>
  <si>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</si>
  <si>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</si>
  <si>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</si>
  <si>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</si>
  <si>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</si>
  <si>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</si>
  <si>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</si>
  <si>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</si>
  <si>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</si>
  <si>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</si>
  <si>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</si>
  <si>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</si>
  <si>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</si>
  <si>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</si>
  <si>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</si>
  <si>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</si>
  <si>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</si>
  <si>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</si>
  <si>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</si>
  <si>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</si>
  <si>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</si>
  <si>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</si>
  <si>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</si>
  <si>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</si>
  <si>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</si>
  <si>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</si>
  <si>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</si>
  <si>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</si>
  <si>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</si>
  <si>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</si>
  <si>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</si>
  <si>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</si>
  <si>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</si>
  <si>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</si>
  <si>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</si>
  <si>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</si>
  <si>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</si>
  <si>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</si>
  <si>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</si>
  <si>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</si>
  <si>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</si>
  <si>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</si>
  <si>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</si>
  <si>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</si>
  <si>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</si>
  <si>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</si>
  <si>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</si>
  <si>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</si>
  <si>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</si>
  <si>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</si>
  <si>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</si>
  <si>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</si>
  <si>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Чернівецької області</t>
  </si>
  <si>
    <t>Чернівецька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</si>
  <si>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</si>
  <si>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</si>
  <si>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</si>
  <si>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</si>
  <si>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</si>
  <si>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</si>
  <si>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</si>
  <si>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</si>
  <si>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</si>
  <si>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</si>
  <si>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</si>
  <si>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</si>
  <si>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</si>
  <si>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</si>
  <si>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</si>
  <si>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</si>
  <si>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</si>
  <si>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</si>
  <si>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</si>
  <si>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</si>
  <si>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</si>
  <si>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</si>
  <si>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</si>
  <si>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</si>
  <si>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</si>
  <si>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</si>
  <si>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</si>
  <si>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</si>
  <si>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</si>
  <si>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</si>
  <si>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</si>
  <si>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</si>
  <si>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</si>
  <si>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</si>
  <si>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</si>
  <si>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</si>
  <si>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</si>
  <si>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</si>
  <si>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</si>
  <si>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</si>
  <si>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</si>
  <si>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</si>
  <si>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</si>
  <si>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</si>
  <si>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</si>
  <si>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</si>
  <si>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</si>
  <si>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</si>
  <si>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</si>
  <si>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</si>
  <si>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</si>
  <si>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</si>
  <si>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</si>
  <si>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</si>
  <si>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</si>
  <si>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Кредити, надані депозитними корпораціями (крім Національного банку України) у розрізі секторів економіки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</si>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</sst>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43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6" fontId="19" fillId="0" borderId="0" xfId="1" applyNumberFormat="1" applyFont="1" applyFill="1" applyAlignment="1">
      <alignment horizontal="left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20" fillId="0" borderId="0" xfId="12" applyNumberFormat="1" applyFont="1" applyAlignment="1" applyProtection="1">
      <alignment horizontal="left"/>
      <protection hidden="1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0" fillId="0" borderId="0" xfId="17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9" t="s">
        <v>155</v>
      </c>
    </row>
    <row r="2" spans="1:2" ht="19.5" customHeight="1">
      <c r="A2" s="3" t="s">
        <v>156</v>
      </c>
    </row>
    <row r="3" spans="1:2" ht="19.5" customHeight="1">
      <c r="A3" s="50" t="s">
        <v>87</v>
      </c>
      <c r="B3" s="51" t="s">
        <v>67</v>
      </c>
    </row>
    <row r="4" spans="1:2" ht="19.5" customHeight="1">
      <c r="A4" s="50" t="s">
        <v>88</v>
      </c>
      <c r="B4" s="51" t="s">
        <v>77</v>
      </c>
    </row>
    <row r="5" spans="1:2" ht="19.5" customHeight="1">
      <c r="A5" s="50" t="s">
        <v>89</v>
      </c>
      <c r="B5" s="51" t="s">
        <v>76</v>
      </c>
    </row>
    <row r="6" spans="1:2" ht="19.5" customHeight="1">
      <c r="A6" s="50" t="s">
        <v>90</v>
      </c>
      <c r="B6" s="51" t="s">
        <v>68</v>
      </c>
    </row>
    <row r="7" spans="1:2" ht="19.5" customHeight="1">
      <c r="A7" s="50" t="s">
        <v>91</v>
      </c>
      <c r="B7" s="51" t="s">
        <v>69</v>
      </c>
    </row>
    <row r="8" spans="1:2" ht="19.5" customHeight="1">
      <c r="A8" s="50" t="s">
        <v>92</v>
      </c>
      <c r="B8" s="51" t="s">
        <v>71</v>
      </c>
    </row>
    <row r="9" spans="1:2" ht="19.5" customHeight="1">
      <c r="A9" s="3" t="s">
        <v>157</v>
      </c>
      <c r="B9" s="51"/>
    </row>
    <row r="10" spans="1:2" ht="19.5" customHeight="1">
      <c r="A10" s="50" t="s">
        <v>93</v>
      </c>
      <c r="B10" s="51" t="s">
        <v>72</v>
      </c>
    </row>
    <row r="11" spans="1:2" ht="19.5" customHeight="1">
      <c r="A11" s="50" t="s">
        <v>94</v>
      </c>
      <c r="B11" s="51" t="s">
        <v>80</v>
      </c>
    </row>
    <row r="12" spans="1:2" ht="19.5" customHeight="1">
      <c r="A12" s="50" t="s">
        <v>95</v>
      </c>
      <c r="B12" s="52" t="s">
        <v>81</v>
      </c>
    </row>
    <row r="13" spans="1:2" ht="19.5" customHeight="1">
      <c r="A13" s="50" t="s">
        <v>96</v>
      </c>
      <c r="B13" s="51" t="s">
        <v>73</v>
      </c>
    </row>
    <row r="14" spans="1:2" ht="19.5" customHeight="1">
      <c r="A14" s="3" t="s">
        <v>158</v>
      </c>
      <c r="B14" s="51"/>
    </row>
    <row r="15" spans="1:2" ht="19.5" customHeight="1">
      <c r="A15" s="53" t="s">
        <v>82</v>
      </c>
      <c r="B15" s="51"/>
    </row>
    <row r="16" spans="1:2" ht="19.5" customHeight="1">
      <c r="A16" s="50" t="s">
        <v>97</v>
      </c>
      <c r="B16" s="51" t="s">
        <v>84</v>
      </c>
    </row>
    <row r="17" spans="1:6" ht="19.5" customHeight="1">
      <c r="A17" s="50" t="s">
        <v>98</v>
      </c>
      <c r="B17" s="51" t="s">
        <v>81</v>
      </c>
    </row>
    <row r="18" spans="1:6" ht="19.5" customHeight="1">
      <c r="A18" s="50" t="s">
        <v>99</v>
      </c>
      <c r="B18" s="51" t="s">
        <v>85</v>
      </c>
    </row>
    <row r="19" spans="1:6" ht="19.5" customHeight="1">
      <c r="A19" s="50" t="s">
        <v>100</v>
      </c>
      <c r="B19" s="51" t="s">
        <v>86</v>
      </c>
    </row>
    <row r="20" spans="1:6" ht="19.5" customHeight="1">
      <c r="A20" s="53" t="s">
        <v>83</v>
      </c>
      <c r="B20" s="51"/>
    </row>
    <row r="21" spans="1:6" ht="19.5" customHeight="1">
      <c r="A21" s="50" t="s">
        <v>101</v>
      </c>
      <c r="B21" s="51" t="s">
        <v>84</v>
      </c>
    </row>
    <row r="22" spans="1:6" ht="19.5" customHeight="1">
      <c r="A22" s="50" t="s">
        <v>102</v>
      </c>
      <c r="B22" s="51" t="s">
        <v>81</v>
      </c>
    </row>
    <row r="23" spans="1:6" ht="19.5" customHeight="1">
      <c r="A23" s="54" t="s">
        <v>123</v>
      </c>
      <c r="E23" s="51"/>
    </row>
    <row r="24" spans="1:6">
      <c r="A24" s="145" t="s">
        <v>187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44140625" style="19" customWidth="1"/>
    <col min="5" max="9" width="7.109375" style="19" customWidth="1"/>
    <col min="10" max="10" width="8.33203125" style="19" customWidth="1"/>
    <col min="11" max="15" width="7.109375" style="19" customWidth="1"/>
    <col min="16" max="16" width="8.44140625" style="19" customWidth="1"/>
    <col min="17" max="19" width="7.109375" style="19" customWidth="1"/>
    <col min="20" max="16384" width="9.109375" style="19"/>
  </cols>
  <sheetData>
    <row r="1" spans="1:24">
      <c r="A1" s="17" t="s">
        <v>128</v>
      </c>
      <c r="B1" s="10"/>
    </row>
    <row r="2" spans="1:24" ht="5.25" customHeight="1"/>
    <row r="3" spans="1:24" ht="27" customHeight="1">
      <c r="A3" s="222" t="s">
        <v>78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</row>
    <row r="4" spans="1:24" ht="12.75" customHeight="1">
      <c r="A4" s="208" t="s">
        <v>127</v>
      </c>
      <c r="B4" s="220"/>
      <c r="C4" s="220"/>
      <c r="D4" s="220"/>
      <c r="E4" s="220"/>
      <c r="F4" s="220"/>
    </row>
    <row r="5" spans="1:24" ht="12.75" customHeight="1">
      <c r="A5" s="38" t="s">
        <v>225</v>
      </c>
      <c r="B5" s="38"/>
      <c r="C5" s="38"/>
      <c r="D5" s="36"/>
      <c r="E5" s="36"/>
      <c r="F5" s="36"/>
    </row>
    <row r="6" spans="1:24" s="20" customFormat="1" ht="12.75" customHeight="1">
      <c r="A6" s="192" t="s">
        <v>0</v>
      </c>
      <c r="B6" s="181" t="s">
        <v>15</v>
      </c>
      <c r="C6" s="195" t="s">
        <v>7</v>
      </c>
      <c r="D6" s="195"/>
      <c r="E6" s="195"/>
      <c r="F6" s="195"/>
      <c r="G6" s="195"/>
      <c r="H6" s="21"/>
      <c r="I6" s="195" t="s">
        <v>2</v>
      </c>
      <c r="J6" s="195"/>
      <c r="K6" s="195"/>
      <c r="L6" s="195"/>
      <c r="M6" s="195"/>
      <c r="N6" s="195"/>
      <c r="O6" s="195"/>
      <c r="P6" s="195"/>
      <c r="Q6" s="195"/>
      <c r="R6" s="195"/>
      <c r="S6" s="195"/>
    </row>
    <row r="7" spans="1:24" s="20" customFormat="1" ht="12.75" customHeight="1">
      <c r="A7" s="193"/>
      <c r="B7" s="181"/>
      <c r="C7" s="195"/>
      <c r="D7" s="195"/>
      <c r="E7" s="195"/>
      <c r="F7" s="195"/>
      <c r="G7" s="195"/>
      <c r="H7" s="223" t="s">
        <v>13</v>
      </c>
      <c r="I7" s="197" t="s">
        <v>17</v>
      </c>
      <c r="J7" s="198"/>
      <c r="K7" s="198"/>
      <c r="L7" s="198"/>
      <c r="M7" s="199"/>
      <c r="N7" s="223" t="s">
        <v>13</v>
      </c>
      <c r="O7" s="197" t="s">
        <v>9</v>
      </c>
      <c r="P7" s="198"/>
      <c r="Q7" s="198"/>
      <c r="R7" s="198"/>
      <c r="S7" s="199"/>
    </row>
    <row r="8" spans="1:24" s="20" customFormat="1" ht="88.5" customHeight="1">
      <c r="A8" s="194"/>
      <c r="B8" s="181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4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4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22"/>
      <c r="B9" s="121"/>
      <c r="C9" s="121"/>
      <c r="D9" s="121"/>
      <c r="E9" s="123"/>
      <c r="F9" s="123"/>
      <c r="G9" s="123"/>
      <c r="H9" s="128"/>
      <c r="I9" s="123"/>
      <c r="J9" s="123"/>
      <c r="K9" s="123"/>
      <c r="L9" s="123"/>
      <c r="M9" s="123"/>
      <c r="N9" s="128"/>
      <c r="O9" s="123"/>
      <c r="P9" s="123"/>
      <c r="Q9" s="123"/>
      <c r="R9" s="123"/>
      <c r="S9" s="123"/>
    </row>
    <row r="10" spans="1:24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283.23854080000001</v>
      </c>
      <c r="C11" s="43">
        <f>I11+O11</f>
        <v>222.72268788</v>
      </c>
      <c r="D11" s="43">
        <f>J11+P11</f>
        <v>60.515852919999993</v>
      </c>
      <c r="E11" s="43">
        <f>K11+Q11</f>
        <v>40.680984240000001</v>
      </c>
      <c r="F11" s="43">
        <f>L11+R11</f>
        <v>17.560585459999999</v>
      </c>
      <c r="G11" s="43">
        <f>M11+S11</f>
        <v>2.27428322</v>
      </c>
      <c r="H11" s="43">
        <f>SUM(I11:J11)</f>
        <v>243.95763690000001</v>
      </c>
      <c r="I11" s="43">
        <v>190.2798128</v>
      </c>
      <c r="J11" s="43">
        <f>SUM(K11:M11)</f>
        <v>53.677824099999995</v>
      </c>
      <c r="K11" s="43">
        <v>37.537284440000001</v>
      </c>
      <c r="L11" s="43">
        <v>14.43955008</v>
      </c>
      <c r="M11" s="43">
        <v>1.7009895800000001</v>
      </c>
      <c r="N11" s="43">
        <f>SUM(O11:P11)</f>
        <v>39.280903899999998</v>
      </c>
      <c r="O11" s="43">
        <v>32.44287508</v>
      </c>
      <c r="P11" s="43">
        <f>SUM(Q11:S11)</f>
        <v>6.8380288199999999</v>
      </c>
      <c r="Q11" s="43">
        <v>3.1436997999999998</v>
      </c>
      <c r="R11" s="43">
        <v>3.1210353799999999</v>
      </c>
      <c r="S11" s="43">
        <v>0.57329364000000005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264.38941077999999</v>
      </c>
      <c r="C12" s="43">
        <f t="shared" ref="C12:C67" si="0">I12+O12</f>
        <v>206.22541068000001</v>
      </c>
      <c r="D12" s="43">
        <f t="shared" ref="D12:D67" si="1">J12+P12</f>
        <v>58.164000099999996</v>
      </c>
      <c r="E12" s="43">
        <f t="shared" ref="E12:E67" si="2">K12+Q12</f>
        <v>40.593873270000003</v>
      </c>
      <c r="F12" s="43">
        <f t="shared" ref="F12:F67" si="3">L12+R12</f>
        <v>15.346144659999998</v>
      </c>
      <c r="G12" s="43">
        <f t="shared" ref="G12:G67" si="4">M12+S12</f>
        <v>2.2239821700000002</v>
      </c>
      <c r="H12" s="43">
        <f t="shared" ref="H12:H67" si="5">SUM(I12:J12)</f>
        <v>229.5195679</v>
      </c>
      <c r="I12" s="43">
        <v>177.42860023</v>
      </c>
      <c r="J12" s="43">
        <f t="shared" ref="J12:J67" si="6">SUM(K12:M12)</f>
        <v>52.090967669999998</v>
      </c>
      <c r="K12" s="43">
        <v>37.600137910000001</v>
      </c>
      <c r="L12" s="43">
        <v>12.838936969999999</v>
      </c>
      <c r="M12" s="43">
        <v>1.65189279</v>
      </c>
      <c r="N12" s="43">
        <f t="shared" ref="N12:N67" si="7">SUM(O12:P12)</f>
        <v>34.86984288</v>
      </c>
      <c r="O12" s="43">
        <v>28.796810449999999</v>
      </c>
      <c r="P12" s="43">
        <f t="shared" ref="P12:P67" si="8">SUM(Q12:S12)</f>
        <v>6.0730324299999996</v>
      </c>
      <c r="Q12" s="43">
        <v>2.9937353600000001</v>
      </c>
      <c r="R12" s="43">
        <v>2.50720769</v>
      </c>
      <c r="S12" s="43">
        <v>0.57208937999999998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247.42581251000001</v>
      </c>
      <c r="C13" s="43">
        <f t="shared" si="0"/>
        <v>195.87969286000001</v>
      </c>
      <c r="D13" s="43">
        <f t="shared" si="1"/>
        <v>51.546119649999994</v>
      </c>
      <c r="E13" s="43">
        <f t="shared" si="2"/>
        <v>28.282697880000001</v>
      </c>
      <c r="F13" s="43">
        <f t="shared" si="3"/>
        <v>21.035259719999999</v>
      </c>
      <c r="G13" s="43">
        <f t="shared" si="4"/>
        <v>2.2281620499999999</v>
      </c>
      <c r="H13" s="43">
        <f t="shared" si="5"/>
        <v>208.41193823999998</v>
      </c>
      <c r="I13" s="43">
        <v>162.8912756</v>
      </c>
      <c r="J13" s="43">
        <f t="shared" si="6"/>
        <v>45.520662639999998</v>
      </c>
      <c r="K13" s="43">
        <v>25.415804640000001</v>
      </c>
      <c r="L13" s="43">
        <v>18.450898909999999</v>
      </c>
      <c r="M13" s="43">
        <v>1.6539590900000001</v>
      </c>
      <c r="N13" s="43">
        <f t="shared" si="7"/>
        <v>39.013874270000002</v>
      </c>
      <c r="O13" s="43">
        <v>32.988417259999999</v>
      </c>
      <c r="P13" s="43">
        <f t="shared" si="8"/>
        <v>6.0254570100000002</v>
      </c>
      <c r="Q13" s="43">
        <v>2.86689324</v>
      </c>
      <c r="R13" s="43">
        <v>2.5843608100000002</v>
      </c>
      <c r="S13" s="43">
        <v>0.57420296000000004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244.92576039000002</v>
      </c>
      <c r="C14" s="43">
        <f t="shared" si="0"/>
        <v>192.80892271000002</v>
      </c>
      <c r="D14" s="43">
        <f t="shared" si="1"/>
        <v>52.116837680000003</v>
      </c>
      <c r="E14" s="43">
        <f t="shared" si="2"/>
        <v>29.85460059</v>
      </c>
      <c r="F14" s="43">
        <f t="shared" si="3"/>
        <v>20.660677679999999</v>
      </c>
      <c r="G14" s="43">
        <f t="shared" si="4"/>
        <v>1.6015594100000001</v>
      </c>
      <c r="H14" s="43">
        <f t="shared" si="5"/>
        <v>203.28627898000002</v>
      </c>
      <c r="I14" s="43">
        <v>157.56423065000001</v>
      </c>
      <c r="J14" s="43">
        <f t="shared" si="6"/>
        <v>45.72204833</v>
      </c>
      <c r="K14" s="43">
        <v>25.782960150000001</v>
      </c>
      <c r="L14" s="43">
        <v>18.337528769999999</v>
      </c>
      <c r="M14" s="43">
        <v>1.6015594100000001</v>
      </c>
      <c r="N14" s="43">
        <f t="shared" si="7"/>
        <v>41.639481410000002</v>
      </c>
      <c r="O14" s="43">
        <v>35.244692059999998</v>
      </c>
      <c r="P14" s="43">
        <f t="shared" si="8"/>
        <v>6.3947893499999999</v>
      </c>
      <c r="Q14" s="43">
        <v>4.0716404400000004</v>
      </c>
      <c r="R14" s="43">
        <v>2.32314891</v>
      </c>
      <c r="S14" s="43">
        <v>0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252.01972537999995</v>
      </c>
      <c r="C15" s="43">
        <f t="shared" si="0"/>
        <v>197.67721761999999</v>
      </c>
      <c r="D15" s="43">
        <f t="shared" si="1"/>
        <v>54.342507759999997</v>
      </c>
      <c r="E15" s="43">
        <f t="shared" si="2"/>
        <v>31.05547996</v>
      </c>
      <c r="F15" s="43">
        <f t="shared" si="3"/>
        <v>21.671741699999998</v>
      </c>
      <c r="G15" s="43">
        <f t="shared" si="4"/>
        <v>1.6152861000000001</v>
      </c>
      <c r="H15" s="43">
        <f t="shared" si="5"/>
        <v>214.38202140999999</v>
      </c>
      <c r="I15" s="43">
        <v>165.96724465</v>
      </c>
      <c r="J15" s="43">
        <f t="shared" si="6"/>
        <v>48.414776759999995</v>
      </c>
      <c r="K15" s="43">
        <v>27.283717669999998</v>
      </c>
      <c r="L15" s="43">
        <v>19.515772989999999</v>
      </c>
      <c r="M15" s="43">
        <v>1.6152861000000001</v>
      </c>
      <c r="N15" s="43">
        <f t="shared" si="7"/>
        <v>37.637703969999997</v>
      </c>
      <c r="O15" s="43">
        <v>31.709972969999999</v>
      </c>
      <c r="P15" s="43">
        <f t="shared" si="8"/>
        <v>5.9277309999999996</v>
      </c>
      <c r="Q15" s="43">
        <v>3.7717622899999999</v>
      </c>
      <c r="R15" s="43">
        <v>2.1559687099999998</v>
      </c>
      <c r="S15" s="43">
        <v>0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263.78294518999996</v>
      </c>
      <c r="C16" s="43">
        <f t="shared" si="0"/>
        <v>209.23413389999996</v>
      </c>
      <c r="D16" s="43">
        <f t="shared" si="1"/>
        <v>54.548811290000003</v>
      </c>
      <c r="E16" s="43">
        <f t="shared" si="2"/>
        <v>28.247812060000001</v>
      </c>
      <c r="F16" s="43">
        <f t="shared" si="3"/>
        <v>24.689948399999999</v>
      </c>
      <c r="G16" s="43">
        <f t="shared" si="4"/>
        <v>1.6110508299999999</v>
      </c>
      <c r="H16" s="43">
        <f t="shared" si="5"/>
        <v>227.70833587999999</v>
      </c>
      <c r="I16" s="43">
        <v>179.63503859999997</v>
      </c>
      <c r="J16" s="43">
        <f t="shared" si="6"/>
        <v>48.073297280000006</v>
      </c>
      <c r="K16" s="43">
        <v>23.954476240000002</v>
      </c>
      <c r="L16" s="43">
        <v>22.50777021</v>
      </c>
      <c r="M16" s="43">
        <v>1.6110508299999999</v>
      </c>
      <c r="N16" s="43">
        <f t="shared" si="7"/>
        <v>36.07460931</v>
      </c>
      <c r="O16" s="43">
        <v>29.599095299999998</v>
      </c>
      <c r="P16" s="43">
        <f t="shared" si="8"/>
        <v>6.4755140100000004</v>
      </c>
      <c r="Q16" s="43">
        <v>4.2933358200000002</v>
      </c>
      <c r="R16" s="43">
        <v>2.1821781900000001</v>
      </c>
      <c r="S16" s="43">
        <v>0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274.37196419999998</v>
      </c>
      <c r="C17" s="43">
        <f t="shared" si="0"/>
        <v>221.99197910999999</v>
      </c>
      <c r="D17" s="43">
        <f t="shared" si="1"/>
        <v>52.379985089999998</v>
      </c>
      <c r="E17" s="43">
        <f t="shared" si="2"/>
        <v>23.762385300000002</v>
      </c>
      <c r="F17" s="43">
        <f t="shared" si="3"/>
        <v>26.495780850000003</v>
      </c>
      <c r="G17" s="43">
        <f t="shared" si="4"/>
        <v>2.1218189399999998</v>
      </c>
      <c r="H17" s="43">
        <f t="shared" si="5"/>
        <v>235.17042050000001</v>
      </c>
      <c r="I17" s="43">
        <v>189.55515363000001</v>
      </c>
      <c r="J17" s="43">
        <f t="shared" si="6"/>
        <v>45.615266869999999</v>
      </c>
      <c r="K17" s="43">
        <v>21.289913540000001</v>
      </c>
      <c r="L17" s="43">
        <v>22.203534390000002</v>
      </c>
      <c r="M17" s="43">
        <v>2.1218189399999998</v>
      </c>
      <c r="N17" s="43">
        <f t="shared" si="7"/>
        <v>39.201543699999995</v>
      </c>
      <c r="O17" s="43">
        <v>32.436825479999996</v>
      </c>
      <c r="P17" s="43">
        <f t="shared" si="8"/>
        <v>6.7647182200000007</v>
      </c>
      <c r="Q17" s="43">
        <v>2.4724717599999999</v>
      </c>
      <c r="R17" s="43">
        <v>4.2922464600000003</v>
      </c>
      <c r="S17" s="43">
        <v>0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271.55019362000002</v>
      </c>
      <c r="C18" s="43">
        <f t="shared" si="0"/>
        <v>216.19397956</v>
      </c>
      <c r="D18" s="43">
        <f t="shared" si="1"/>
        <v>55.356214059999999</v>
      </c>
      <c r="E18" s="43">
        <f t="shared" si="2"/>
        <v>25.97302857</v>
      </c>
      <c r="F18" s="43">
        <f t="shared" si="3"/>
        <v>27.426350300000003</v>
      </c>
      <c r="G18" s="43">
        <f t="shared" si="4"/>
        <v>1.9568351900000001</v>
      </c>
      <c r="H18" s="43">
        <f t="shared" si="5"/>
        <v>228.28227801999998</v>
      </c>
      <c r="I18" s="43">
        <v>180.89207601999999</v>
      </c>
      <c r="J18" s="43">
        <f t="shared" si="6"/>
        <v>47.390202000000002</v>
      </c>
      <c r="K18" s="43">
        <v>22.327163110000001</v>
      </c>
      <c r="L18" s="43">
        <v>23.106203700000002</v>
      </c>
      <c r="M18" s="43">
        <v>1.9568351900000001</v>
      </c>
      <c r="N18" s="43">
        <f t="shared" si="7"/>
        <v>43.267915600000009</v>
      </c>
      <c r="O18" s="43">
        <v>35.301903540000005</v>
      </c>
      <c r="P18" s="43">
        <f t="shared" si="8"/>
        <v>7.9660120600000006</v>
      </c>
      <c r="Q18" s="43">
        <v>3.64586546</v>
      </c>
      <c r="R18" s="43">
        <v>4.3201466000000002</v>
      </c>
      <c r="S18" s="43">
        <v>0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247.79353127999997</v>
      </c>
      <c r="C19" s="43">
        <f t="shared" si="0"/>
        <v>197.08614662000002</v>
      </c>
      <c r="D19" s="43">
        <f t="shared" si="1"/>
        <v>50.707384660000002</v>
      </c>
      <c r="E19" s="43">
        <f t="shared" si="2"/>
        <v>27.31414565</v>
      </c>
      <c r="F19" s="43">
        <f t="shared" si="3"/>
        <v>21.451237649999999</v>
      </c>
      <c r="G19" s="43">
        <f t="shared" si="4"/>
        <v>1.9420013599999999</v>
      </c>
      <c r="H19" s="43">
        <f t="shared" si="5"/>
        <v>208.58046656000002</v>
      </c>
      <c r="I19" s="43">
        <v>165.20361779000001</v>
      </c>
      <c r="J19" s="43">
        <f t="shared" si="6"/>
        <v>43.376848770000002</v>
      </c>
      <c r="K19" s="43">
        <v>24.21692226</v>
      </c>
      <c r="L19" s="43">
        <v>17.217925149999999</v>
      </c>
      <c r="M19" s="43">
        <v>1.9420013599999999</v>
      </c>
      <c r="N19" s="43">
        <f t="shared" si="7"/>
        <v>39.213064719999998</v>
      </c>
      <c r="O19" s="43">
        <v>31.882528829999998</v>
      </c>
      <c r="P19" s="43">
        <f t="shared" si="8"/>
        <v>7.3305358900000002</v>
      </c>
      <c r="Q19" s="43">
        <v>3.0972233899999999</v>
      </c>
      <c r="R19" s="43">
        <v>4.2333125000000003</v>
      </c>
      <c r="S19" s="43">
        <v>0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282.00054375000002</v>
      </c>
      <c r="C20" s="43">
        <f t="shared" si="0"/>
        <v>234.37750933000001</v>
      </c>
      <c r="D20" s="43">
        <f t="shared" si="1"/>
        <v>47.623034420000003</v>
      </c>
      <c r="E20" s="43">
        <f t="shared" si="2"/>
        <v>28.8014425</v>
      </c>
      <c r="F20" s="43">
        <f t="shared" si="3"/>
        <v>17.16372475</v>
      </c>
      <c r="G20" s="43">
        <f t="shared" si="4"/>
        <v>1.6578671700000001</v>
      </c>
      <c r="H20" s="43">
        <f t="shared" si="5"/>
        <v>240.01908496000001</v>
      </c>
      <c r="I20" s="43">
        <v>199.41102366000001</v>
      </c>
      <c r="J20" s="43">
        <f t="shared" si="6"/>
        <v>40.608061300000003</v>
      </c>
      <c r="K20" s="43">
        <v>26.14002292</v>
      </c>
      <c r="L20" s="43">
        <v>12.850115240000001</v>
      </c>
      <c r="M20" s="43">
        <v>1.61792314</v>
      </c>
      <c r="N20" s="43">
        <f t="shared" si="7"/>
        <v>41.981458789999998</v>
      </c>
      <c r="O20" s="43">
        <v>34.966485669999997</v>
      </c>
      <c r="P20" s="43">
        <f t="shared" si="8"/>
        <v>7.0149731199999996</v>
      </c>
      <c r="Q20" s="43">
        <v>2.66141958</v>
      </c>
      <c r="R20" s="43">
        <v>4.31360951</v>
      </c>
      <c r="S20" s="43">
        <v>3.9944029999999998E-2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283.69122865999998</v>
      </c>
      <c r="C21" s="43">
        <f t="shared" si="0"/>
        <v>221.80009189</v>
      </c>
      <c r="D21" s="43">
        <f t="shared" si="1"/>
        <v>61.891136770000003</v>
      </c>
      <c r="E21" s="43">
        <f t="shared" si="2"/>
        <v>43.379145360000003</v>
      </c>
      <c r="F21" s="43">
        <f t="shared" si="3"/>
        <v>16.853445369999999</v>
      </c>
      <c r="G21" s="43">
        <f t="shared" si="4"/>
        <v>1.6585460400000001</v>
      </c>
      <c r="H21" s="43">
        <f t="shared" si="5"/>
        <v>244.89808266</v>
      </c>
      <c r="I21" s="43">
        <v>196.05390854000001</v>
      </c>
      <c r="J21" s="43">
        <f t="shared" si="6"/>
        <v>48.844174120000005</v>
      </c>
      <c r="K21" s="43">
        <v>34.598743640000002</v>
      </c>
      <c r="L21" s="43">
        <v>12.62698067</v>
      </c>
      <c r="M21" s="43">
        <v>1.61844981</v>
      </c>
      <c r="N21" s="43">
        <f t="shared" si="7"/>
        <v>38.793146</v>
      </c>
      <c r="O21" s="43">
        <v>25.746183349999999</v>
      </c>
      <c r="P21" s="43">
        <f t="shared" si="8"/>
        <v>13.046962650000001</v>
      </c>
      <c r="Q21" s="43">
        <v>8.7804017200000004</v>
      </c>
      <c r="R21" s="43">
        <v>4.2264647000000002</v>
      </c>
      <c r="S21" s="43">
        <v>4.0096229999999997E-2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289.18573650999997</v>
      </c>
      <c r="C22" s="43">
        <f t="shared" si="0"/>
        <v>220.03500339000001</v>
      </c>
      <c r="D22" s="43">
        <f t="shared" si="1"/>
        <v>69.150733120000012</v>
      </c>
      <c r="E22" s="43">
        <f t="shared" si="2"/>
        <v>55.391605330000004</v>
      </c>
      <c r="F22" s="43">
        <f t="shared" si="3"/>
        <v>12.100032089999999</v>
      </c>
      <c r="G22" s="43">
        <f t="shared" si="4"/>
        <v>1.6590957</v>
      </c>
      <c r="H22" s="43">
        <f t="shared" si="5"/>
        <v>249.70056780000002</v>
      </c>
      <c r="I22" s="43">
        <v>199.72236336</v>
      </c>
      <c r="J22" s="43">
        <f t="shared" si="6"/>
        <v>49.978204440000006</v>
      </c>
      <c r="K22" s="43">
        <v>40.439674920000002</v>
      </c>
      <c r="L22" s="43">
        <v>7.9195355100000002</v>
      </c>
      <c r="M22" s="43">
        <v>1.61899401</v>
      </c>
      <c r="N22" s="43">
        <f t="shared" si="7"/>
        <v>39.485168709999996</v>
      </c>
      <c r="O22" s="43">
        <v>20.312640030000001</v>
      </c>
      <c r="P22" s="43">
        <f t="shared" si="8"/>
        <v>19.172528679999999</v>
      </c>
      <c r="Q22" s="43">
        <v>14.951930409999999</v>
      </c>
      <c r="R22" s="43">
        <v>4.1804965799999998</v>
      </c>
      <c r="S22" s="43">
        <v>4.0101690000000002E-2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287.06953274</v>
      </c>
      <c r="C23" s="43">
        <f t="shared" si="0"/>
        <v>220.65858352999999</v>
      </c>
      <c r="D23" s="43">
        <f t="shared" si="1"/>
        <v>66.410949209999998</v>
      </c>
      <c r="E23" s="43">
        <f t="shared" si="2"/>
        <v>52.668506120000004</v>
      </c>
      <c r="F23" s="43">
        <f t="shared" si="3"/>
        <v>12.1419639</v>
      </c>
      <c r="G23" s="43">
        <f t="shared" si="4"/>
        <v>1.6004791899999999</v>
      </c>
      <c r="H23" s="43">
        <f t="shared" si="5"/>
        <v>247.92109388</v>
      </c>
      <c r="I23" s="43">
        <v>195.28279196</v>
      </c>
      <c r="J23" s="43">
        <f t="shared" si="6"/>
        <v>52.638301920000004</v>
      </c>
      <c r="K23" s="43">
        <v>43.153232440000004</v>
      </c>
      <c r="L23" s="43">
        <v>7.9246910699999997</v>
      </c>
      <c r="M23" s="43">
        <v>1.56037841</v>
      </c>
      <c r="N23" s="43">
        <f t="shared" si="7"/>
        <v>39.148438859999999</v>
      </c>
      <c r="O23" s="43">
        <v>25.375791570000001</v>
      </c>
      <c r="P23" s="43">
        <f t="shared" si="8"/>
        <v>13.772647289999998</v>
      </c>
      <c r="Q23" s="43">
        <v>9.51527368</v>
      </c>
      <c r="R23" s="43">
        <v>4.2172728299999998</v>
      </c>
      <c r="S23" s="43">
        <v>4.0100780000000003E-2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267.97290523999999</v>
      </c>
      <c r="C24" s="43">
        <f t="shared" si="0"/>
        <v>207.22064584999998</v>
      </c>
      <c r="D24" s="43">
        <f t="shared" si="1"/>
        <v>60.752259389999992</v>
      </c>
      <c r="E24" s="43">
        <f t="shared" si="2"/>
        <v>46.980789739999999</v>
      </c>
      <c r="F24" s="43">
        <f t="shared" si="3"/>
        <v>12.172304610000001</v>
      </c>
      <c r="G24" s="43">
        <f t="shared" si="4"/>
        <v>1.5991650399999999</v>
      </c>
      <c r="H24" s="43">
        <f t="shared" si="5"/>
        <v>228.47882931999999</v>
      </c>
      <c r="I24" s="43">
        <v>181.21874750999999</v>
      </c>
      <c r="J24" s="43">
        <f t="shared" si="6"/>
        <v>47.260081809999996</v>
      </c>
      <c r="K24" s="43">
        <v>37.795870000000001</v>
      </c>
      <c r="L24" s="43">
        <v>7.9051226699999999</v>
      </c>
      <c r="M24" s="43">
        <v>1.55908914</v>
      </c>
      <c r="N24" s="43">
        <f t="shared" si="7"/>
        <v>39.49407592</v>
      </c>
      <c r="O24" s="43">
        <v>26.00189834</v>
      </c>
      <c r="P24" s="43">
        <f t="shared" si="8"/>
        <v>13.49217758</v>
      </c>
      <c r="Q24" s="43">
        <v>9.1849197399999998</v>
      </c>
      <c r="R24" s="43">
        <v>4.2671819400000004</v>
      </c>
      <c r="S24" s="43">
        <v>4.0075899999999998E-2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300.85495175</v>
      </c>
      <c r="C25" s="43">
        <f t="shared" si="0"/>
        <v>242.68129628999998</v>
      </c>
      <c r="D25" s="43">
        <f t="shared" si="1"/>
        <v>58.173655459999999</v>
      </c>
      <c r="E25" s="43">
        <f t="shared" si="2"/>
        <v>44.736082580000001</v>
      </c>
      <c r="F25" s="43">
        <f t="shared" si="3"/>
        <v>11.838255369999999</v>
      </c>
      <c r="G25" s="43">
        <f t="shared" si="4"/>
        <v>1.5993175100000001</v>
      </c>
      <c r="H25" s="43">
        <f t="shared" si="5"/>
        <v>251.46596238999999</v>
      </c>
      <c r="I25" s="43">
        <v>207.14052237999999</v>
      </c>
      <c r="J25" s="43">
        <f t="shared" si="6"/>
        <v>44.325440010000001</v>
      </c>
      <c r="K25" s="43">
        <v>35.182250140000001</v>
      </c>
      <c r="L25" s="43">
        <v>7.58410049</v>
      </c>
      <c r="M25" s="43">
        <v>1.5590893800000001</v>
      </c>
      <c r="N25" s="43">
        <f t="shared" si="7"/>
        <v>49.388989359999997</v>
      </c>
      <c r="O25" s="43">
        <v>35.540773909999999</v>
      </c>
      <c r="P25" s="43">
        <f t="shared" si="8"/>
        <v>13.848215449999998</v>
      </c>
      <c r="Q25" s="43">
        <v>9.553832439999999</v>
      </c>
      <c r="R25" s="43">
        <v>4.2541548799999997</v>
      </c>
      <c r="S25" s="43">
        <v>4.0228130000000001E-2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297.84615969999999</v>
      </c>
      <c r="C26" s="43">
        <f t="shared" si="0"/>
        <v>234.51450688</v>
      </c>
      <c r="D26" s="43">
        <f t="shared" si="1"/>
        <v>63.331652820000002</v>
      </c>
      <c r="E26" s="43">
        <f t="shared" si="2"/>
        <v>49.93457351</v>
      </c>
      <c r="F26" s="43">
        <f t="shared" si="3"/>
        <v>11.838045919999999</v>
      </c>
      <c r="G26" s="43">
        <f t="shared" si="4"/>
        <v>1.55903339</v>
      </c>
      <c r="H26" s="43">
        <f t="shared" si="5"/>
        <v>244.95991556999999</v>
      </c>
      <c r="I26" s="43">
        <v>198.65272345</v>
      </c>
      <c r="J26" s="43">
        <f t="shared" si="6"/>
        <v>46.307192120000003</v>
      </c>
      <c r="K26" s="43">
        <v>37.168564150000002</v>
      </c>
      <c r="L26" s="43">
        <v>7.5795945800000002</v>
      </c>
      <c r="M26" s="43">
        <v>1.55903339</v>
      </c>
      <c r="N26" s="43">
        <f t="shared" si="7"/>
        <v>52.886244130000001</v>
      </c>
      <c r="O26" s="43">
        <v>35.861783430000003</v>
      </c>
      <c r="P26" s="43">
        <f t="shared" si="8"/>
        <v>17.024460699999999</v>
      </c>
      <c r="Q26" s="43">
        <v>12.76600936</v>
      </c>
      <c r="R26" s="43">
        <v>4.2584513399999997</v>
      </c>
      <c r="S26" s="43">
        <v>0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310.46165737999996</v>
      </c>
      <c r="C27" s="43">
        <f t="shared" si="0"/>
        <v>250.91547628999999</v>
      </c>
      <c r="D27" s="43">
        <f t="shared" si="1"/>
        <v>59.546181089999997</v>
      </c>
      <c r="E27" s="43">
        <f t="shared" si="2"/>
        <v>45.692679219999995</v>
      </c>
      <c r="F27" s="43">
        <f t="shared" si="3"/>
        <v>12.294482670000001</v>
      </c>
      <c r="G27" s="43">
        <f t="shared" si="4"/>
        <v>1.5590192</v>
      </c>
      <c r="H27" s="43">
        <f t="shared" si="5"/>
        <v>249.95665898999999</v>
      </c>
      <c r="I27" s="43">
        <v>205.10482691999999</v>
      </c>
      <c r="J27" s="43">
        <f t="shared" si="6"/>
        <v>44.85183207</v>
      </c>
      <c r="K27" s="43">
        <v>35.164996809999998</v>
      </c>
      <c r="L27" s="43">
        <v>8.1278160600000007</v>
      </c>
      <c r="M27" s="43">
        <v>1.5590192</v>
      </c>
      <c r="N27" s="43">
        <f t="shared" si="7"/>
        <v>60.504998389999997</v>
      </c>
      <c r="O27" s="43">
        <v>45.81064937</v>
      </c>
      <c r="P27" s="43">
        <f t="shared" si="8"/>
        <v>14.694349019999999</v>
      </c>
      <c r="Q27" s="43">
        <v>10.527682409999999</v>
      </c>
      <c r="R27" s="43">
        <v>4.16666661</v>
      </c>
      <c r="S27" s="43">
        <v>0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288.26890907999996</v>
      </c>
      <c r="C28" s="43">
        <f t="shared" si="0"/>
        <v>220.30675280999998</v>
      </c>
      <c r="D28" s="43">
        <f t="shared" si="1"/>
        <v>67.962156269999994</v>
      </c>
      <c r="E28" s="43">
        <f t="shared" si="2"/>
        <v>54.172790910000003</v>
      </c>
      <c r="F28" s="43">
        <f t="shared" si="3"/>
        <v>12.34034613</v>
      </c>
      <c r="G28" s="43">
        <f t="shared" si="4"/>
        <v>1.44901923</v>
      </c>
      <c r="H28" s="43">
        <f t="shared" si="5"/>
        <v>233.19291740999998</v>
      </c>
      <c r="I28" s="43">
        <v>181.72948215999998</v>
      </c>
      <c r="J28" s="43">
        <f t="shared" si="6"/>
        <v>51.463435249999996</v>
      </c>
      <c r="K28" s="43">
        <v>41.856179230000002</v>
      </c>
      <c r="L28" s="43">
        <v>8.1582367900000001</v>
      </c>
      <c r="M28" s="43">
        <v>1.44901923</v>
      </c>
      <c r="N28" s="43">
        <f t="shared" si="7"/>
        <v>55.075991670000008</v>
      </c>
      <c r="O28" s="43">
        <v>38.577270650000003</v>
      </c>
      <c r="P28" s="43">
        <f t="shared" si="8"/>
        <v>16.498721020000001</v>
      </c>
      <c r="Q28" s="43">
        <v>12.316611680000001</v>
      </c>
      <c r="R28" s="43">
        <v>4.1821093400000002</v>
      </c>
      <c r="S28" s="43">
        <v>0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273.15572298000001</v>
      </c>
      <c r="C29" s="43">
        <f t="shared" si="0"/>
        <v>203.18314294000001</v>
      </c>
      <c r="D29" s="43">
        <f t="shared" si="1"/>
        <v>69.972580039999997</v>
      </c>
      <c r="E29" s="43">
        <f t="shared" si="2"/>
        <v>55.442379630000005</v>
      </c>
      <c r="F29" s="43">
        <f t="shared" si="3"/>
        <v>8.8123633899999998</v>
      </c>
      <c r="G29" s="43">
        <f t="shared" si="4"/>
        <v>5.7178370200000002</v>
      </c>
      <c r="H29" s="43">
        <f t="shared" si="5"/>
        <v>233.37780028000003</v>
      </c>
      <c r="I29" s="43">
        <v>178.25263324000002</v>
      </c>
      <c r="J29" s="43">
        <f t="shared" si="6"/>
        <v>55.125167040000001</v>
      </c>
      <c r="K29" s="43">
        <v>45.062157880000001</v>
      </c>
      <c r="L29" s="43">
        <v>4.3451721399999998</v>
      </c>
      <c r="M29" s="43">
        <v>5.7178370200000002</v>
      </c>
      <c r="N29" s="43">
        <f t="shared" si="7"/>
        <v>39.777922699999998</v>
      </c>
      <c r="O29" s="43">
        <v>24.930509699999998</v>
      </c>
      <c r="P29" s="43">
        <f t="shared" si="8"/>
        <v>14.847413</v>
      </c>
      <c r="Q29" s="43">
        <v>10.38022175</v>
      </c>
      <c r="R29" s="43">
        <v>4.4671912499999999</v>
      </c>
      <c r="S29" s="43">
        <v>0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283.20719266999998</v>
      </c>
      <c r="C30" s="43">
        <f t="shared" si="0"/>
        <v>202.61694618999999</v>
      </c>
      <c r="D30" s="43">
        <f t="shared" si="1"/>
        <v>80.590246480000005</v>
      </c>
      <c r="E30" s="43">
        <f t="shared" si="2"/>
        <v>65.894651530000004</v>
      </c>
      <c r="F30" s="43">
        <f t="shared" si="3"/>
        <v>8.9885070000000002</v>
      </c>
      <c r="G30" s="43">
        <f t="shared" si="4"/>
        <v>5.70708795</v>
      </c>
      <c r="H30" s="43">
        <f t="shared" si="5"/>
        <v>241.31224036999998</v>
      </c>
      <c r="I30" s="43">
        <v>175.64169988999998</v>
      </c>
      <c r="J30" s="43">
        <f t="shared" si="6"/>
        <v>65.67054048</v>
      </c>
      <c r="K30" s="43">
        <v>55.497882160000003</v>
      </c>
      <c r="L30" s="43">
        <v>4.46557037</v>
      </c>
      <c r="M30" s="43">
        <v>5.70708795</v>
      </c>
      <c r="N30" s="43">
        <f t="shared" si="7"/>
        <v>41.8949523</v>
      </c>
      <c r="O30" s="43">
        <v>26.975246299999998</v>
      </c>
      <c r="P30" s="43">
        <f t="shared" si="8"/>
        <v>14.919706</v>
      </c>
      <c r="Q30" s="43">
        <v>10.396769369999999</v>
      </c>
      <c r="R30" s="43">
        <v>4.5229366300000002</v>
      </c>
      <c r="S30" s="43">
        <v>0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308.81935403</v>
      </c>
      <c r="C31" s="43">
        <f t="shared" si="0"/>
        <v>229.26506726</v>
      </c>
      <c r="D31" s="43">
        <f t="shared" si="1"/>
        <v>79.554286770000004</v>
      </c>
      <c r="E31" s="43">
        <f t="shared" si="2"/>
        <v>66.46865099</v>
      </c>
      <c r="F31" s="43">
        <f t="shared" si="3"/>
        <v>8.0456558400000002</v>
      </c>
      <c r="G31" s="43">
        <f t="shared" si="4"/>
        <v>5.0399799400000003</v>
      </c>
      <c r="H31" s="43">
        <f t="shared" si="5"/>
        <v>258.70708222999997</v>
      </c>
      <c r="I31" s="43">
        <v>195.10117747999999</v>
      </c>
      <c r="J31" s="43">
        <f t="shared" si="6"/>
        <v>63.605904750000001</v>
      </c>
      <c r="K31" s="43">
        <v>55.210557520000002</v>
      </c>
      <c r="L31" s="43">
        <v>3.3553672899999998</v>
      </c>
      <c r="M31" s="43">
        <v>5.0399799400000003</v>
      </c>
      <c r="N31" s="43">
        <f t="shared" si="7"/>
        <v>50.112271800000002</v>
      </c>
      <c r="O31" s="43">
        <v>34.163889779999998</v>
      </c>
      <c r="P31" s="43">
        <f t="shared" si="8"/>
        <v>15.94838202</v>
      </c>
      <c r="Q31" s="43">
        <v>11.25809347</v>
      </c>
      <c r="R31" s="43">
        <v>4.69028855</v>
      </c>
      <c r="S31" s="43">
        <v>0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312.24489444000005</v>
      </c>
      <c r="C32" s="43">
        <f t="shared" si="0"/>
        <v>228.09286412000003</v>
      </c>
      <c r="D32" s="43">
        <f t="shared" si="1"/>
        <v>84.152030319999994</v>
      </c>
      <c r="E32" s="43">
        <f t="shared" si="2"/>
        <v>71.30656295</v>
      </c>
      <c r="F32" s="43">
        <f t="shared" si="3"/>
        <v>7.8127550399999999</v>
      </c>
      <c r="G32" s="43">
        <f t="shared" si="4"/>
        <v>5.0327123299999998</v>
      </c>
      <c r="H32" s="43">
        <f t="shared" si="5"/>
        <v>256.33407032000002</v>
      </c>
      <c r="I32" s="43">
        <v>188.87902774000003</v>
      </c>
      <c r="J32" s="43">
        <f t="shared" si="6"/>
        <v>67.455042579999997</v>
      </c>
      <c r="K32" s="43">
        <v>59.324050829999997</v>
      </c>
      <c r="L32" s="43">
        <v>3.0982794199999999</v>
      </c>
      <c r="M32" s="43">
        <v>5.0327123299999998</v>
      </c>
      <c r="N32" s="43">
        <f t="shared" si="7"/>
        <v>55.910824119999994</v>
      </c>
      <c r="O32" s="43">
        <v>39.213836379999996</v>
      </c>
      <c r="P32" s="43">
        <f t="shared" si="8"/>
        <v>16.696987739999997</v>
      </c>
      <c r="Q32" s="43">
        <v>11.982512119999999</v>
      </c>
      <c r="R32" s="43">
        <v>4.71447562</v>
      </c>
      <c r="S32" s="43">
        <v>0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309.58020647000001</v>
      </c>
      <c r="C33" s="43">
        <f t="shared" si="0"/>
        <v>232.10140109</v>
      </c>
      <c r="D33" s="43">
        <f t="shared" si="1"/>
        <v>77.478805379999997</v>
      </c>
      <c r="E33" s="43">
        <f t="shared" si="2"/>
        <v>64.699003009999998</v>
      </c>
      <c r="F33" s="43">
        <f t="shared" si="3"/>
        <v>7.7498279600000002</v>
      </c>
      <c r="G33" s="43">
        <f t="shared" si="4"/>
        <v>5.0299744100000003</v>
      </c>
      <c r="H33" s="43">
        <f t="shared" si="5"/>
        <v>251.77013837999999</v>
      </c>
      <c r="I33" s="43">
        <v>190.79852355</v>
      </c>
      <c r="J33" s="43">
        <f t="shared" si="6"/>
        <v>60.97161483</v>
      </c>
      <c r="K33" s="43">
        <v>52.919870169999996</v>
      </c>
      <c r="L33" s="43">
        <v>3.0217702500000003</v>
      </c>
      <c r="M33" s="43">
        <v>5.0299744100000003</v>
      </c>
      <c r="N33" s="43">
        <f t="shared" si="7"/>
        <v>57.810068090000001</v>
      </c>
      <c r="O33" s="43">
        <v>41.302877540000004</v>
      </c>
      <c r="P33" s="43">
        <f t="shared" si="8"/>
        <v>16.507190550000001</v>
      </c>
      <c r="Q33" s="43">
        <v>11.779132840000001</v>
      </c>
      <c r="R33" s="43">
        <v>4.7280577099999999</v>
      </c>
      <c r="S33" s="43">
        <v>0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350.94615720000002</v>
      </c>
      <c r="C34" s="43">
        <f t="shared" si="0"/>
        <v>250.97462347000001</v>
      </c>
      <c r="D34" s="43">
        <f t="shared" si="1"/>
        <v>99.971533730000004</v>
      </c>
      <c r="E34" s="43">
        <f t="shared" si="2"/>
        <v>85.254457190000011</v>
      </c>
      <c r="F34" s="43">
        <f t="shared" si="3"/>
        <v>7.7118054999999996</v>
      </c>
      <c r="G34" s="43">
        <f t="shared" si="4"/>
        <v>7.0052710400000002</v>
      </c>
      <c r="H34" s="43">
        <f t="shared" si="5"/>
        <v>295.70399872000002</v>
      </c>
      <c r="I34" s="43">
        <v>216.76821526000001</v>
      </c>
      <c r="J34" s="43">
        <f t="shared" si="6"/>
        <v>78.93578346000001</v>
      </c>
      <c r="K34" s="43">
        <v>70.956113900000005</v>
      </c>
      <c r="L34" s="43">
        <v>2.9448496799999999</v>
      </c>
      <c r="M34" s="43">
        <v>5.0348198799999997</v>
      </c>
      <c r="N34" s="43">
        <f t="shared" si="7"/>
        <v>55.242158480000001</v>
      </c>
      <c r="O34" s="43">
        <v>34.206408209999999</v>
      </c>
      <c r="P34" s="43">
        <f t="shared" si="8"/>
        <v>21.035750269999998</v>
      </c>
      <c r="Q34" s="43">
        <v>14.29834329</v>
      </c>
      <c r="R34" s="43">
        <v>4.7669558199999997</v>
      </c>
      <c r="S34" s="43">
        <v>1.9704511600000001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356.69859936</v>
      </c>
      <c r="C35" s="43">
        <f t="shared" si="0"/>
        <v>269.73934986</v>
      </c>
      <c r="D35" s="43">
        <f t="shared" si="1"/>
        <v>86.959249499999984</v>
      </c>
      <c r="E35" s="43">
        <f t="shared" si="2"/>
        <v>74.787411599999999</v>
      </c>
      <c r="F35" s="43">
        <f t="shared" si="3"/>
        <v>7.1395573900000002</v>
      </c>
      <c r="G35" s="43">
        <f t="shared" si="4"/>
        <v>5.0322805099999997</v>
      </c>
      <c r="H35" s="43">
        <f t="shared" si="5"/>
        <v>288.48300458999995</v>
      </c>
      <c r="I35" s="43">
        <v>218.90988974999999</v>
      </c>
      <c r="J35" s="43">
        <f t="shared" si="6"/>
        <v>69.573114839999988</v>
      </c>
      <c r="K35" s="43">
        <v>62.231325389999995</v>
      </c>
      <c r="L35" s="43">
        <v>2.3095089400000002</v>
      </c>
      <c r="M35" s="43">
        <v>5.0322805099999997</v>
      </c>
      <c r="N35" s="43">
        <f t="shared" si="7"/>
        <v>68.215594769999996</v>
      </c>
      <c r="O35" s="43">
        <v>50.829460109999999</v>
      </c>
      <c r="P35" s="43">
        <f t="shared" si="8"/>
        <v>17.38613466</v>
      </c>
      <c r="Q35" s="43">
        <v>12.55608621</v>
      </c>
      <c r="R35" s="43">
        <v>4.8300484499999996</v>
      </c>
      <c r="S35" s="43">
        <v>0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358.87458237000004</v>
      </c>
      <c r="C36" s="43">
        <f t="shared" si="0"/>
        <v>271.40059021000002</v>
      </c>
      <c r="D36" s="43">
        <f t="shared" si="1"/>
        <v>87.473992159999995</v>
      </c>
      <c r="E36" s="43">
        <f t="shared" si="2"/>
        <v>70.172849030000009</v>
      </c>
      <c r="F36" s="43">
        <f t="shared" si="3"/>
        <v>10.371773810000001</v>
      </c>
      <c r="G36" s="43">
        <f t="shared" si="4"/>
        <v>6.9293693200000002</v>
      </c>
      <c r="H36" s="43">
        <f t="shared" si="5"/>
        <v>303.95335055999999</v>
      </c>
      <c r="I36" s="43">
        <v>233.70749329</v>
      </c>
      <c r="J36" s="43">
        <f t="shared" si="6"/>
        <v>70.245857270000002</v>
      </c>
      <c r="K36" s="43">
        <v>62.111792120000004</v>
      </c>
      <c r="L36" s="43">
        <v>2.9635722499999999</v>
      </c>
      <c r="M36" s="43">
        <v>5.1704929000000002</v>
      </c>
      <c r="N36" s="43">
        <f t="shared" si="7"/>
        <v>54.921231810000002</v>
      </c>
      <c r="O36" s="43">
        <v>37.693096920000002</v>
      </c>
      <c r="P36" s="43">
        <f t="shared" si="8"/>
        <v>17.22813489</v>
      </c>
      <c r="Q36" s="43">
        <v>8.0610569099999996</v>
      </c>
      <c r="R36" s="43">
        <v>7.4082015600000002</v>
      </c>
      <c r="S36" s="43">
        <v>1.75887642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318.93464302999996</v>
      </c>
      <c r="C37" s="43">
        <f t="shared" si="0"/>
        <v>227.85755014</v>
      </c>
      <c r="D37" s="43">
        <f t="shared" si="1"/>
        <v>91.077092890000003</v>
      </c>
      <c r="E37" s="43">
        <f t="shared" si="2"/>
        <v>72.772021320000007</v>
      </c>
      <c r="F37" s="43">
        <f t="shared" si="3"/>
        <v>11.39762535</v>
      </c>
      <c r="G37" s="43">
        <f t="shared" si="4"/>
        <v>6.9074462199999997</v>
      </c>
      <c r="H37" s="43">
        <f t="shared" si="5"/>
        <v>262.61046723999999</v>
      </c>
      <c r="I37" s="43">
        <v>188.64557712999999</v>
      </c>
      <c r="J37" s="43">
        <f t="shared" si="6"/>
        <v>73.964890109999999</v>
      </c>
      <c r="K37" s="43">
        <v>64.794462260000003</v>
      </c>
      <c r="L37" s="43">
        <v>3.9917920700000002</v>
      </c>
      <c r="M37" s="43">
        <v>5.1786357799999996</v>
      </c>
      <c r="N37" s="43">
        <f t="shared" si="7"/>
        <v>56.324175789999998</v>
      </c>
      <c r="O37" s="43">
        <v>39.211973010000001</v>
      </c>
      <c r="P37" s="43">
        <f t="shared" si="8"/>
        <v>17.112202780000001</v>
      </c>
      <c r="Q37" s="43">
        <v>7.9775590599999999</v>
      </c>
      <c r="R37" s="43">
        <v>7.4058332800000004</v>
      </c>
      <c r="S37" s="43">
        <v>1.7288104399999999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332.60923478999996</v>
      </c>
      <c r="C38" s="43">
        <f t="shared" si="0"/>
        <v>242.33290227000001</v>
      </c>
      <c r="D38" s="43">
        <f t="shared" si="1"/>
        <v>90.276332519999997</v>
      </c>
      <c r="E38" s="43">
        <f t="shared" si="2"/>
        <v>71.180932409999997</v>
      </c>
      <c r="F38" s="43">
        <f t="shared" si="3"/>
        <v>12.240514539999999</v>
      </c>
      <c r="G38" s="43">
        <f t="shared" si="4"/>
        <v>6.8548855700000004</v>
      </c>
      <c r="H38" s="43">
        <f t="shared" si="5"/>
        <v>274.84217343</v>
      </c>
      <c r="I38" s="43">
        <v>201.64461294</v>
      </c>
      <c r="J38" s="43">
        <f t="shared" si="6"/>
        <v>73.197560490000001</v>
      </c>
      <c r="K38" s="43">
        <v>63.533677050000001</v>
      </c>
      <c r="L38" s="43">
        <v>4.5058788300000003</v>
      </c>
      <c r="M38" s="43">
        <v>5.1580046099999999</v>
      </c>
      <c r="N38" s="43">
        <f t="shared" si="7"/>
        <v>57.76706136</v>
      </c>
      <c r="O38" s="43">
        <v>40.688289329999996</v>
      </c>
      <c r="P38" s="43">
        <f t="shared" si="8"/>
        <v>17.07877203</v>
      </c>
      <c r="Q38" s="43">
        <v>7.6472553599999999</v>
      </c>
      <c r="R38" s="43">
        <v>7.7346357100000001</v>
      </c>
      <c r="S38" s="43">
        <v>1.6968809600000001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322.78333046</v>
      </c>
      <c r="C39" s="43">
        <f t="shared" si="0"/>
        <v>243.08895446999998</v>
      </c>
      <c r="D39" s="43">
        <f t="shared" si="1"/>
        <v>79.694375989999998</v>
      </c>
      <c r="E39" s="43">
        <f t="shared" si="2"/>
        <v>56.890754610000002</v>
      </c>
      <c r="F39" s="43">
        <f t="shared" si="3"/>
        <v>15.908861610000001</v>
      </c>
      <c r="G39" s="43">
        <f t="shared" si="4"/>
        <v>6.8947597699999994</v>
      </c>
      <c r="H39" s="43">
        <f t="shared" si="5"/>
        <v>261.63924306000001</v>
      </c>
      <c r="I39" s="43">
        <v>198.99294616999998</v>
      </c>
      <c r="J39" s="43">
        <f t="shared" si="6"/>
        <v>62.646296890000002</v>
      </c>
      <c r="K39" s="43">
        <v>52.665734239999999</v>
      </c>
      <c r="L39" s="43">
        <v>4.77069996</v>
      </c>
      <c r="M39" s="43">
        <v>5.2098626899999996</v>
      </c>
      <c r="N39" s="43">
        <f t="shared" si="7"/>
        <v>61.144087399999989</v>
      </c>
      <c r="O39" s="43">
        <v>44.096008299999994</v>
      </c>
      <c r="P39" s="43">
        <f t="shared" si="8"/>
        <v>17.048079099999999</v>
      </c>
      <c r="Q39" s="43">
        <v>4.2250203700000002</v>
      </c>
      <c r="R39" s="43">
        <v>11.138161650000001</v>
      </c>
      <c r="S39" s="43">
        <v>1.68489708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290.42557341999998</v>
      </c>
      <c r="C40" s="43">
        <f t="shared" si="0"/>
        <v>211.11854853999998</v>
      </c>
      <c r="D40" s="43">
        <f t="shared" si="1"/>
        <v>79.30702488</v>
      </c>
      <c r="E40" s="43">
        <f t="shared" si="2"/>
        <v>55.50797953</v>
      </c>
      <c r="F40" s="43">
        <f t="shared" si="3"/>
        <v>16.88454475</v>
      </c>
      <c r="G40" s="43">
        <f t="shared" si="4"/>
        <v>6.9145006000000002</v>
      </c>
      <c r="H40" s="43">
        <f t="shared" si="5"/>
        <v>234.68599646999996</v>
      </c>
      <c r="I40" s="43">
        <v>172.19927905999998</v>
      </c>
      <c r="J40" s="43">
        <f t="shared" si="6"/>
        <v>62.486717409999997</v>
      </c>
      <c r="K40" s="43">
        <v>51.530266599999997</v>
      </c>
      <c r="L40" s="43">
        <v>5.7459239200000001</v>
      </c>
      <c r="M40" s="43">
        <v>5.2105268899999997</v>
      </c>
      <c r="N40" s="43">
        <f t="shared" si="7"/>
        <v>55.73957695</v>
      </c>
      <c r="O40" s="43">
        <v>38.919269480000004</v>
      </c>
      <c r="P40" s="43">
        <f t="shared" si="8"/>
        <v>16.820307469999999</v>
      </c>
      <c r="Q40" s="43">
        <v>3.97771293</v>
      </c>
      <c r="R40" s="43">
        <v>11.138620830000001</v>
      </c>
      <c r="S40" s="43">
        <v>1.7039737100000001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355.24500843999999</v>
      </c>
      <c r="C41" s="43">
        <f t="shared" si="0"/>
        <v>282.59839350999999</v>
      </c>
      <c r="D41" s="43">
        <f t="shared" si="1"/>
        <v>72.646614929999998</v>
      </c>
      <c r="E41" s="43">
        <f t="shared" si="2"/>
        <v>50.029029520000002</v>
      </c>
      <c r="F41" s="43">
        <f t="shared" si="3"/>
        <v>16.17842808</v>
      </c>
      <c r="G41" s="43">
        <f t="shared" si="4"/>
        <v>6.4391573300000005</v>
      </c>
      <c r="H41" s="43">
        <f t="shared" si="5"/>
        <v>291.04593828999998</v>
      </c>
      <c r="I41" s="43">
        <v>235.25880928999999</v>
      </c>
      <c r="J41" s="43">
        <f t="shared" si="6"/>
        <v>55.787128999999993</v>
      </c>
      <c r="K41" s="43">
        <v>46.06197598</v>
      </c>
      <c r="L41" s="43">
        <v>5.0351130999999993</v>
      </c>
      <c r="M41" s="43">
        <v>4.6900399200000003</v>
      </c>
      <c r="N41" s="43">
        <f t="shared" si="7"/>
        <v>64.199070149999997</v>
      </c>
      <c r="O41" s="43">
        <v>47.339584219999999</v>
      </c>
      <c r="P41" s="43">
        <f t="shared" si="8"/>
        <v>16.859485929999998</v>
      </c>
      <c r="Q41" s="43">
        <v>3.9670535400000002</v>
      </c>
      <c r="R41" s="43">
        <v>11.14331498</v>
      </c>
      <c r="S41" s="43">
        <v>1.74911741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290.05711973000001</v>
      </c>
      <c r="C42" s="43">
        <f t="shared" si="0"/>
        <v>218.40347205</v>
      </c>
      <c r="D42" s="43">
        <f t="shared" si="1"/>
        <v>71.653647679999992</v>
      </c>
      <c r="E42" s="43">
        <f t="shared" si="2"/>
        <v>49.503788839999999</v>
      </c>
      <c r="F42" s="43">
        <f t="shared" si="3"/>
        <v>15.662934540000002</v>
      </c>
      <c r="G42" s="43">
        <f t="shared" si="4"/>
        <v>6.4869243000000001</v>
      </c>
      <c r="H42" s="43">
        <f t="shared" si="5"/>
        <v>222.59645639999999</v>
      </c>
      <c r="I42" s="43">
        <v>172.19260409</v>
      </c>
      <c r="J42" s="43">
        <f t="shared" si="6"/>
        <v>50.403852309999998</v>
      </c>
      <c r="K42" s="43">
        <v>41.153583769999997</v>
      </c>
      <c r="L42" s="43">
        <v>4.5198962800000002</v>
      </c>
      <c r="M42" s="43">
        <v>4.7303722600000002</v>
      </c>
      <c r="N42" s="43">
        <f t="shared" si="7"/>
        <v>67.460663330000003</v>
      </c>
      <c r="O42" s="43">
        <v>46.210867960000002</v>
      </c>
      <c r="P42" s="43">
        <f t="shared" si="8"/>
        <v>21.249795369999998</v>
      </c>
      <c r="Q42" s="43">
        <v>8.3502050699999995</v>
      </c>
      <c r="R42" s="43">
        <v>11.143038260000001</v>
      </c>
      <c r="S42" s="43">
        <v>1.7565520400000001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317.55486738000002</v>
      </c>
      <c r="C43" s="43">
        <f t="shared" si="0"/>
        <v>241.13073199000002</v>
      </c>
      <c r="D43" s="43">
        <f t="shared" si="1"/>
        <v>76.424135389999989</v>
      </c>
      <c r="E43" s="43">
        <f t="shared" si="2"/>
        <v>56.887838389999999</v>
      </c>
      <c r="F43" s="43">
        <f t="shared" si="3"/>
        <v>17.47186855</v>
      </c>
      <c r="G43" s="43">
        <f t="shared" si="4"/>
        <v>2.0644284499999999</v>
      </c>
      <c r="H43" s="43">
        <f t="shared" si="5"/>
        <v>249.85387149000002</v>
      </c>
      <c r="I43" s="43">
        <v>195.69259977000002</v>
      </c>
      <c r="J43" s="43">
        <f t="shared" si="6"/>
        <v>54.161271719999995</v>
      </c>
      <c r="K43" s="43">
        <v>45.040654719999999</v>
      </c>
      <c r="L43" s="43">
        <v>8.8589620900000003</v>
      </c>
      <c r="M43" s="43">
        <v>0.26165491000000002</v>
      </c>
      <c r="N43" s="43">
        <f t="shared" si="7"/>
        <v>67.700995890000002</v>
      </c>
      <c r="O43" s="43">
        <v>45.43813222</v>
      </c>
      <c r="P43" s="43">
        <f t="shared" si="8"/>
        <v>22.262863669999998</v>
      </c>
      <c r="Q43" s="43">
        <v>11.84718367</v>
      </c>
      <c r="R43" s="43">
        <v>8.6129064599999996</v>
      </c>
      <c r="S43" s="43">
        <v>1.80277354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339.74280762000001</v>
      </c>
      <c r="C44" s="43">
        <f t="shared" si="0"/>
        <v>246.38812799999999</v>
      </c>
      <c r="D44" s="43">
        <f t="shared" si="1"/>
        <v>93.354679619999999</v>
      </c>
      <c r="E44" s="43">
        <f t="shared" si="2"/>
        <v>73.527901400000005</v>
      </c>
      <c r="F44" s="43">
        <f t="shared" si="3"/>
        <v>17.719242820000002</v>
      </c>
      <c r="G44" s="43">
        <f t="shared" si="4"/>
        <v>2.1075354000000002</v>
      </c>
      <c r="H44" s="43">
        <f t="shared" si="5"/>
        <v>268.23828119000001</v>
      </c>
      <c r="I44" s="43">
        <v>197.49316338</v>
      </c>
      <c r="J44" s="43">
        <f t="shared" si="6"/>
        <v>70.745117809999996</v>
      </c>
      <c r="K44" s="43">
        <v>61.37692517</v>
      </c>
      <c r="L44" s="43">
        <v>9.1029676600000009</v>
      </c>
      <c r="M44" s="43">
        <v>0.26522498</v>
      </c>
      <c r="N44" s="43">
        <f t="shared" si="7"/>
        <v>71.504526429999999</v>
      </c>
      <c r="O44" s="43">
        <v>48.894964619999996</v>
      </c>
      <c r="P44" s="43">
        <f t="shared" si="8"/>
        <v>22.609561809999999</v>
      </c>
      <c r="Q44" s="43">
        <v>12.150976229999999</v>
      </c>
      <c r="R44" s="43">
        <v>8.6162751600000007</v>
      </c>
      <c r="S44" s="43">
        <v>1.84231042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344.65599514000002</v>
      </c>
      <c r="C45" s="43">
        <f t="shared" si="0"/>
        <v>268.92830550000002</v>
      </c>
      <c r="D45" s="43">
        <f t="shared" si="1"/>
        <v>75.727689639999994</v>
      </c>
      <c r="E45" s="43">
        <f t="shared" si="2"/>
        <v>54.996316099999994</v>
      </c>
      <c r="F45" s="43">
        <f t="shared" si="3"/>
        <v>18.693782519999999</v>
      </c>
      <c r="G45" s="43">
        <f t="shared" si="4"/>
        <v>2.0375910199999998</v>
      </c>
      <c r="H45" s="43">
        <f t="shared" si="5"/>
        <v>294.45813024</v>
      </c>
      <c r="I45" s="43">
        <v>241.27412784000001</v>
      </c>
      <c r="J45" s="43">
        <f t="shared" si="6"/>
        <v>53.18400239999999</v>
      </c>
      <c r="K45" s="43">
        <v>44.108774229999995</v>
      </c>
      <c r="L45" s="43">
        <v>8.8678263899999994</v>
      </c>
      <c r="M45" s="43">
        <v>0.20740177999999998</v>
      </c>
      <c r="N45" s="43">
        <f t="shared" si="7"/>
        <v>50.197864899999999</v>
      </c>
      <c r="O45" s="43">
        <v>27.654177659999998</v>
      </c>
      <c r="P45" s="43">
        <f t="shared" si="8"/>
        <v>22.543687240000001</v>
      </c>
      <c r="Q45" s="43">
        <v>10.88754187</v>
      </c>
      <c r="R45" s="43">
        <v>9.8259561299999998</v>
      </c>
      <c r="S45" s="43">
        <v>1.8301892399999999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385.27011663999997</v>
      </c>
      <c r="C46" s="43">
        <f t="shared" si="0"/>
        <v>271.44619699999998</v>
      </c>
      <c r="D46" s="43">
        <f t="shared" si="1"/>
        <v>113.82391964</v>
      </c>
      <c r="E46" s="43">
        <f t="shared" si="2"/>
        <v>92.840436129999986</v>
      </c>
      <c r="F46" s="43">
        <f t="shared" si="3"/>
        <v>18.90168495</v>
      </c>
      <c r="G46" s="43">
        <f t="shared" si="4"/>
        <v>2.0817985599999997</v>
      </c>
      <c r="H46" s="43">
        <f t="shared" si="5"/>
        <v>333.67711749</v>
      </c>
      <c r="I46" s="43">
        <v>243.74854654999999</v>
      </c>
      <c r="J46" s="43">
        <f t="shared" si="6"/>
        <v>89.92857094</v>
      </c>
      <c r="K46" s="43">
        <v>80.666986499999993</v>
      </c>
      <c r="L46" s="43">
        <v>9.0510983100000004</v>
      </c>
      <c r="M46" s="43">
        <v>0.21048612999999999</v>
      </c>
      <c r="N46" s="43">
        <f t="shared" si="7"/>
        <v>51.592999149999997</v>
      </c>
      <c r="O46" s="43">
        <v>27.697650449999998</v>
      </c>
      <c r="P46" s="43">
        <f t="shared" si="8"/>
        <v>23.895348699999996</v>
      </c>
      <c r="Q46" s="43">
        <v>12.173449629999999</v>
      </c>
      <c r="R46" s="43">
        <v>9.8505866399999995</v>
      </c>
      <c r="S46" s="43">
        <v>1.8713124299999999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370.09401593000001</v>
      </c>
      <c r="C47" s="43">
        <f t="shared" si="0"/>
        <v>279.88985795999997</v>
      </c>
      <c r="D47" s="43">
        <f t="shared" si="1"/>
        <v>90.204157969999997</v>
      </c>
      <c r="E47" s="43">
        <f t="shared" si="2"/>
        <v>69.259186220000004</v>
      </c>
      <c r="F47" s="43">
        <f t="shared" si="3"/>
        <v>18.882848539999998</v>
      </c>
      <c r="G47" s="43">
        <f t="shared" si="4"/>
        <v>2.0621232100000002</v>
      </c>
      <c r="H47" s="43">
        <f t="shared" si="5"/>
        <v>308.18273855000001</v>
      </c>
      <c r="I47" s="43">
        <v>241.22079889</v>
      </c>
      <c r="J47" s="43">
        <f t="shared" si="6"/>
        <v>66.961939659999999</v>
      </c>
      <c r="K47" s="43">
        <v>57.622602800000003</v>
      </c>
      <c r="L47" s="43">
        <v>9.1260467799999994</v>
      </c>
      <c r="M47" s="43">
        <v>0.21329008000000002</v>
      </c>
      <c r="N47" s="43">
        <f t="shared" si="7"/>
        <v>61.911277380000001</v>
      </c>
      <c r="O47" s="43">
        <v>38.669059070000003</v>
      </c>
      <c r="P47" s="43">
        <f t="shared" si="8"/>
        <v>23.242218309999998</v>
      </c>
      <c r="Q47" s="43">
        <v>11.636583419999999</v>
      </c>
      <c r="R47" s="43">
        <v>9.7568017600000001</v>
      </c>
      <c r="S47" s="43">
        <v>1.84883313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379.9210918</v>
      </c>
      <c r="C48" s="43">
        <f t="shared" si="0"/>
        <v>277.00513403999997</v>
      </c>
      <c r="D48" s="43">
        <f t="shared" si="1"/>
        <v>102.91595776</v>
      </c>
      <c r="E48" s="43">
        <f t="shared" si="2"/>
        <v>79.119858050000005</v>
      </c>
      <c r="F48" s="43">
        <f t="shared" si="3"/>
        <v>21.24457292</v>
      </c>
      <c r="G48" s="43">
        <f t="shared" si="4"/>
        <v>2.55152679</v>
      </c>
      <c r="H48" s="43">
        <f t="shared" si="5"/>
        <v>303.14750355000001</v>
      </c>
      <c r="I48" s="43">
        <v>234.74702004</v>
      </c>
      <c r="J48" s="43">
        <f t="shared" si="6"/>
        <v>68.400483510000001</v>
      </c>
      <c r="K48" s="43">
        <v>59.099586170000002</v>
      </c>
      <c r="L48" s="43">
        <v>9.0849902399999998</v>
      </c>
      <c r="M48" s="43">
        <v>0.21590710000000002</v>
      </c>
      <c r="N48" s="43">
        <f t="shared" si="7"/>
        <v>76.773588249999989</v>
      </c>
      <c r="O48" s="43">
        <v>42.258113999999999</v>
      </c>
      <c r="P48" s="43">
        <f t="shared" si="8"/>
        <v>34.515474249999997</v>
      </c>
      <c r="Q48" s="43">
        <v>20.020271879999999</v>
      </c>
      <c r="R48" s="43">
        <v>12.15958268</v>
      </c>
      <c r="S48" s="43">
        <v>2.3356196900000001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397.01952406999999</v>
      </c>
      <c r="C49" s="43">
        <f t="shared" si="0"/>
        <v>292.96032704999999</v>
      </c>
      <c r="D49" s="43">
        <f t="shared" si="1"/>
        <v>104.05919702</v>
      </c>
      <c r="E49" s="43">
        <f t="shared" si="2"/>
        <v>79.83334696</v>
      </c>
      <c r="F49" s="43">
        <f t="shared" si="3"/>
        <v>21.411231780000001</v>
      </c>
      <c r="G49" s="43">
        <f t="shared" si="4"/>
        <v>2.8146182799999999</v>
      </c>
      <c r="H49" s="43">
        <f t="shared" si="5"/>
        <v>313.15339442999999</v>
      </c>
      <c r="I49" s="43">
        <v>246.59217981</v>
      </c>
      <c r="J49" s="43">
        <f t="shared" si="6"/>
        <v>66.561214620000001</v>
      </c>
      <c r="K49" s="43">
        <v>58.289075949999997</v>
      </c>
      <c r="L49" s="43">
        <v>8.0533341600000004</v>
      </c>
      <c r="M49" s="43">
        <v>0.21880450999999998</v>
      </c>
      <c r="N49" s="43">
        <f t="shared" si="7"/>
        <v>83.866129639999997</v>
      </c>
      <c r="O49" s="43">
        <v>46.368147239999999</v>
      </c>
      <c r="P49" s="43">
        <f t="shared" si="8"/>
        <v>37.497982399999998</v>
      </c>
      <c r="Q49" s="43">
        <v>21.544271009999999</v>
      </c>
      <c r="R49" s="43">
        <v>13.357897619999999</v>
      </c>
      <c r="S49" s="43">
        <v>2.5958137699999999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418.58848324999997</v>
      </c>
      <c r="C50" s="43">
        <f t="shared" si="0"/>
        <v>306.48996738000005</v>
      </c>
      <c r="D50" s="43">
        <f t="shared" si="1"/>
        <v>112.09851587</v>
      </c>
      <c r="E50" s="43">
        <f t="shared" si="2"/>
        <v>86.733388599999998</v>
      </c>
      <c r="F50" s="43">
        <f t="shared" si="3"/>
        <v>22.530946440000001</v>
      </c>
      <c r="G50" s="43">
        <f t="shared" si="4"/>
        <v>2.8341808299999998</v>
      </c>
      <c r="H50" s="43">
        <f t="shared" si="5"/>
        <v>328.32998480000003</v>
      </c>
      <c r="I50" s="43">
        <v>255.15229778000003</v>
      </c>
      <c r="J50" s="43">
        <f t="shared" si="6"/>
        <v>73.177687020000008</v>
      </c>
      <c r="K50" s="43">
        <v>63.808184789999999</v>
      </c>
      <c r="L50" s="43">
        <v>9.0909074700000012</v>
      </c>
      <c r="M50" s="43">
        <v>0.27859476</v>
      </c>
      <c r="N50" s="43">
        <f t="shared" si="7"/>
        <v>90.25849844999999</v>
      </c>
      <c r="O50" s="43">
        <v>51.337669599999998</v>
      </c>
      <c r="P50" s="43">
        <f t="shared" si="8"/>
        <v>38.920828849999999</v>
      </c>
      <c r="Q50" s="43">
        <v>22.925203809999999</v>
      </c>
      <c r="R50" s="43">
        <v>13.44003897</v>
      </c>
      <c r="S50" s="43">
        <v>2.5555860699999999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620.32381830999998</v>
      </c>
      <c r="C51" s="43">
        <f t="shared" si="0"/>
        <v>311.55372332000002</v>
      </c>
      <c r="D51" s="43">
        <f t="shared" si="1"/>
        <v>308.77009498999996</v>
      </c>
      <c r="E51" s="43">
        <f t="shared" si="2"/>
        <v>123.37571398999999</v>
      </c>
      <c r="F51" s="43">
        <f t="shared" si="3"/>
        <v>182.65188143999998</v>
      </c>
      <c r="G51" s="43">
        <f t="shared" si="4"/>
        <v>2.7424995600000002</v>
      </c>
      <c r="H51" s="43">
        <f t="shared" si="5"/>
        <v>543.40368579999995</v>
      </c>
      <c r="I51" s="43">
        <v>276.32364460000002</v>
      </c>
      <c r="J51" s="43">
        <f t="shared" si="6"/>
        <v>267.08004119999998</v>
      </c>
      <c r="K51" s="43">
        <v>98.626064589999999</v>
      </c>
      <c r="L51" s="43">
        <v>168.32868345999998</v>
      </c>
      <c r="M51" s="43">
        <v>0.12529314999999999</v>
      </c>
      <c r="N51" s="43">
        <f t="shared" si="7"/>
        <v>76.920132510000002</v>
      </c>
      <c r="O51" s="43">
        <v>35.230078720000002</v>
      </c>
      <c r="P51" s="43">
        <f t="shared" si="8"/>
        <v>41.69005379</v>
      </c>
      <c r="Q51" s="43">
        <v>24.749649399999999</v>
      </c>
      <c r="R51" s="43">
        <v>14.32319798</v>
      </c>
      <c r="S51" s="43">
        <v>2.6172064100000001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594.70737416000009</v>
      </c>
      <c r="C52" s="43">
        <f t="shared" si="0"/>
        <v>279.30119339000004</v>
      </c>
      <c r="D52" s="43">
        <f t="shared" si="1"/>
        <v>315.40618076999999</v>
      </c>
      <c r="E52" s="43">
        <f t="shared" si="2"/>
        <v>130.55871558000001</v>
      </c>
      <c r="F52" s="43">
        <f t="shared" si="3"/>
        <v>181.62356785</v>
      </c>
      <c r="G52" s="43">
        <f t="shared" si="4"/>
        <v>3.2238973399999997</v>
      </c>
      <c r="H52" s="43">
        <f t="shared" si="5"/>
        <v>516.68480554000007</v>
      </c>
      <c r="I52" s="43">
        <v>244.28272857000002</v>
      </c>
      <c r="J52" s="43">
        <f t="shared" si="6"/>
        <v>272.40207697</v>
      </c>
      <c r="K52" s="43">
        <v>104.62854982</v>
      </c>
      <c r="L52" s="43">
        <v>167.19400967999999</v>
      </c>
      <c r="M52" s="43">
        <v>0.57951746999999998</v>
      </c>
      <c r="N52" s="43">
        <f t="shared" si="7"/>
        <v>78.022568620000015</v>
      </c>
      <c r="O52" s="43">
        <v>35.018464820000005</v>
      </c>
      <c r="P52" s="43">
        <f t="shared" si="8"/>
        <v>43.004103800000003</v>
      </c>
      <c r="Q52" s="43">
        <v>25.930165760000001</v>
      </c>
      <c r="R52" s="43">
        <v>14.42955817</v>
      </c>
      <c r="S52" s="43">
        <v>2.6443798699999999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577.98817024999994</v>
      </c>
      <c r="C53" s="43">
        <f t="shared" si="0"/>
        <v>263.84756779999998</v>
      </c>
      <c r="D53" s="43">
        <f t="shared" si="1"/>
        <v>314.14060245000002</v>
      </c>
      <c r="E53" s="43">
        <f t="shared" si="2"/>
        <v>128.68139604000001</v>
      </c>
      <c r="F53" s="43">
        <f t="shared" si="3"/>
        <v>182.64599100999999</v>
      </c>
      <c r="G53" s="43">
        <f t="shared" si="4"/>
        <v>2.8132153999999998</v>
      </c>
      <c r="H53" s="43">
        <f t="shared" si="5"/>
        <v>501.93182023999998</v>
      </c>
      <c r="I53" s="43">
        <v>232.67289535</v>
      </c>
      <c r="J53" s="43">
        <f t="shared" si="6"/>
        <v>269.25892489</v>
      </c>
      <c r="K53" s="43">
        <v>100.61976615</v>
      </c>
      <c r="L53" s="43">
        <v>168.51233682</v>
      </c>
      <c r="M53" s="43">
        <v>0.12682192</v>
      </c>
      <c r="N53" s="43">
        <f t="shared" si="7"/>
        <v>76.056350010000003</v>
      </c>
      <c r="O53" s="43">
        <v>31.174672449999999</v>
      </c>
      <c r="P53" s="43">
        <f t="shared" si="8"/>
        <v>44.88167756</v>
      </c>
      <c r="Q53" s="43">
        <v>28.061629889999999</v>
      </c>
      <c r="R53" s="43">
        <v>14.13365419</v>
      </c>
      <c r="S53" s="43">
        <v>2.68639348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691.07067912000002</v>
      </c>
      <c r="C54" s="43">
        <f t="shared" si="0"/>
        <v>394.75420423000003</v>
      </c>
      <c r="D54" s="43">
        <f t="shared" si="1"/>
        <v>296.31647488999999</v>
      </c>
      <c r="E54" s="43">
        <f t="shared" si="2"/>
        <v>108.76468699</v>
      </c>
      <c r="F54" s="43">
        <f t="shared" si="3"/>
        <v>184.49243299</v>
      </c>
      <c r="G54" s="43">
        <f t="shared" si="4"/>
        <v>3.0593549100000001</v>
      </c>
      <c r="H54" s="43">
        <f t="shared" si="5"/>
        <v>594.68298267</v>
      </c>
      <c r="I54" s="43">
        <v>349.09258822000004</v>
      </c>
      <c r="J54" s="43">
        <f t="shared" si="6"/>
        <v>245.59039444999999</v>
      </c>
      <c r="K54" s="43">
        <v>76.894611389999994</v>
      </c>
      <c r="L54" s="43">
        <v>168.62783784999999</v>
      </c>
      <c r="M54" s="43">
        <v>6.7945210000000006E-2</v>
      </c>
      <c r="N54" s="43">
        <f t="shared" si="7"/>
        <v>96.387696449999993</v>
      </c>
      <c r="O54" s="43">
        <v>45.661616010000003</v>
      </c>
      <c r="P54" s="43">
        <f t="shared" si="8"/>
        <v>50.726080439999997</v>
      </c>
      <c r="Q54" s="43">
        <v>31.8700756</v>
      </c>
      <c r="R54" s="43">
        <v>15.86459514</v>
      </c>
      <c r="S54" s="43">
        <v>2.9914097000000002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613.76633097999991</v>
      </c>
      <c r="C55" s="43">
        <f t="shared" si="0"/>
        <v>322.64096766</v>
      </c>
      <c r="D55" s="43">
        <f t="shared" si="1"/>
        <v>291.12536332000002</v>
      </c>
      <c r="E55" s="43">
        <f t="shared" si="2"/>
        <v>99.766282939999996</v>
      </c>
      <c r="F55" s="43">
        <f t="shared" si="3"/>
        <v>188.51878432999999</v>
      </c>
      <c r="G55" s="43">
        <f t="shared" si="4"/>
        <v>2.8402960499999996</v>
      </c>
      <c r="H55" s="43">
        <f t="shared" si="5"/>
        <v>523.07744475999993</v>
      </c>
      <c r="I55" s="43">
        <v>279.02673281</v>
      </c>
      <c r="J55" s="43">
        <f t="shared" si="6"/>
        <v>244.05071194999999</v>
      </c>
      <c r="K55" s="43">
        <v>70.513413900000003</v>
      </c>
      <c r="L55" s="43">
        <v>173.46154462999999</v>
      </c>
      <c r="M55" s="43">
        <v>7.5753420000000002E-2</v>
      </c>
      <c r="N55" s="43">
        <f t="shared" si="7"/>
        <v>90.688886220000001</v>
      </c>
      <c r="O55" s="43">
        <v>43.614234849999995</v>
      </c>
      <c r="P55" s="43">
        <f t="shared" si="8"/>
        <v>47.074651370000005</v>
      </c>
      <c r="Q55" s="43">
        <v>29.25286904</v>
      </c>
      <c r="R55" s="43">
        <v>15.0572397</v>
      </c>
      <c r="S55" s="43">
        <v>2.7645426299999998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588.51909457000011</v>
      </c>
      <c r="C56" s="43">
        <f t="shared" si="0"/>
        <v>311.81400032000005</v>
      </c>
      <c r="D56" s="43">
        <f t="shared" si="1"/>
        <v>276.70509425</v>
      </c>
      <c r="E56" s="43">
        <f t="shared" si="2"/>
        <v>84.416957209999993</v>
      </c>
      <c r="F56" s="43">
        <f t="shared" si="3"/>
        <v>189.45800502000003</v>
      </c>
      <c r="G56" s="43">
        <f t="shared" si="4"/>
        <v>2.8301320200000002</v>
      </c>
      <c r="H56" s="43">
        <f t="shared" si="5"/>
        <v>502.41087552000005</v>
      </c>
      <c r="I56" s="43">
        <v>266.63529785000003</v>
      </c>
      <c r="J56" s="43">
        <f t="shared" si="6"/>
        <v>235.77557767000002</v>
      </c>
      <c r="K56" s="43">
        <v>61.154256269999998</v>
      </c>
      <c r="L56" s="43">
        <v>174.55337619000002</v>
      </c>
      <c r="M56" s="43">
        <v>6.7945210000000006E-2</v>
      </c>
      <c r="N56" s="43">
        <f t="shared" si="7"/>
        <v>86.108219050000002</v>
      </c>
      <c r="O56" s="43">
        <v>45.178702469999998</v>
      </c>
      <c r="P56" s="43">
        <f t="shared" si="8"/>
        <v>40.929516579999998</v>
      </c>
      <c r="Q56" s="43">
        <v>23.262700939999998</v>
      </c>
      <c r="R56" s="43">
        <v>14.90462883</v>
      </c>
      <c r="S56" s="43">
        <v>2.7621868100000002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604.30846078000002</v>
      </c>
      <c r="C57" s="43">
        <f t="shared" si="0"/>
        <v>317.52044086000001</v>
      </c>
      <c r="D57" s="43">
        <f t="shared" si="1"/>
        <v>286.78801992000001</v>
      </c>
      <c r="E57" s="43">
        <f t="shared" si="2"/>
        <v>93.182389489999991</v>
      </c>
      <c r="F57" s="43">
        <f t="shared" si="3"/>
        <v>190.35663927000002</v>
      </c>
      <c r="G57" s="43">
        <f t="shared" si="4"/>
        <v>3.2489911600000001</v>
      </c>
      <c r="H57" s="43">
        <f t="shared" si="5"/>
        <v>500.15540142999998</v>
      </c>
      <c r="I57" s="43">
        <v>268.02479635999998</v>
      </c>
      <c r="J57" s="43">
        <f t="shared" si="6"/>
        <v>232.13060507</v>
      </c>
      <c r="K57" s="43">
        <v>57.722029290000002</v>
      </c>
      <c r="L57" s="43">
        <v>174.34282236000001</v>
      </c>
      <c r="M57" s="43">
        <v>6.5753420000000007E-2</v>
      </c>
      <c r="N57" s="43">
        <f t="shared" si="7"/>
        <v>104.15305935000001</v>
      </c>
      <c r="O57" s="43">
        <v>49.495644499999997</v>
      </c>
      <c r="P57" s="43">
        <f t="shared" si="8"/>
        <v>54.657414850000002</v>
      </c>
      <c r="Q57" s="43">
        <v>35.460360199999997</v>
      </c>
      <c r="R57" s="43">
        <v>16.013816909999999</v>
      </c>
      <c r="S57" s="43">
        <v>3.18323774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606.79834018999998</v>
      </c>
      <c r="C58" s="43">
        <f t="shared" si="0"/>
        <v>307.10975310999999</v>
      </c>
      <c r="D58" s="43">
        <f t="shared" si="1"/>
        <v>299.68858708000005</v>
      </c>
      <c r="E58" s="43">
        <f t="shared" si="2"/>
        <v>104.62637951000001</v>
      </c>
      <c r="F58" s="43">
        <f t="shared" si="3"/>
        <v>191.67490621000002</v>
      </c>
      <c r="G58" s="43">
        <f t="shared" si="4"/>
        <v>3.3873013599999999</v>
      </c>
      <c r="H58" s="43">
        <f t="shared" si="5"/>
        <v>507.68427462</v>
      </c>
      <c r="I58" s="43">
        <v>271.38764519</v>
      </c>
      <c r="J58" s="43">
        <f t="shared" si="6"/>
        <v>236.29662943000002</v>
      </c>
      <c r="K58" s="43">
        <v>61.404642770000002</v>
      </c>
      <c r="L58" s="43">
        <v>174.80738392000001</v>
      </c>
      <c r="M58" s="43">
        <v>8.4602739999999996E-2</v>
      </c>
      <c r="N58" s="43">
        <f t="shared" si="7"/>
        <v>99.114065570000008</v>
      </c>
      <c r="O58" s="43">
        <v>35.722107919999999</v>
      </c>
      <c r="P58" s="43">
        <f t="shared" si="8"/>
        <v>63.391957650000009</v>
      </c>
      <c r="Q58" s="43">
        <v>43.221736740000004</v>
      </c>
      <c r="R58" s="43">
        <v>16.86752229</v>
      </c>
      <c r="S58" s="43">
        <v>3.3026986200000001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589.20235151999998</v>
      </c>
      <c r="C59" s="43">
        <f t="shared" si="0"/>
        <v>296.29106703000002</v>
      </c>
      <c r="D59" s="43">
        <f t="shared" si="1"/>
        <v>292.91128449000001</v>
      </c>
      <c r="E59" s="43">
        <f t="shared" si="2"/>
        <v>97.032874829999997</v>
      </c>
      <c r="F59" s="43">
        <f t="shared" si="3"/>
        <v>192.62308162000002</v>
      </c>
      <c r="G59" s="43">
        <f t="shared" si="4"/>
        <v>3.2553280400000002</v>
      </c>
      <c r="H59" s="43">
        <f t="shared" si="5"/>
        <v>488.38405983000001</v>
      </c>
      <c r="I59" s="43">
        <v>259.56241796</v>
      </c>
      <c r="J59" s="43">
        <f t="shared" si="6"/>
        <v>228.82164187000001</v>
      </c>
      <c r="K59" s="43">
        <v>53.287420600000004</v>
      </c>
      <c r="L59" s="43">
        <v>175.43909798000001</v>
      </c>
      <c r="M59" s="43">
        <v>9.5123289999999999E-2</v>
      </c>
      <c r="N59" s="43">
        <f t="shared" si="7"/>
        <v>100.81829169000001</v>
      </c>
      <c r="O59" s="43">
        <v>36.728649070000003</v>
      </c>
      <c r="P59" s="43">
        <f t="shared" si="8"/>
        <v>64.089642620000006</v>
      </c>
      <c r="Q59" s="43">
        <v>43.74545423</v>
      </c>
      <c r="R59" s="43">
        <v>17.183983640000001</v>
      </c>
      <c r="S59" s="43">
        <v>3.1602047500000001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695.93001060000006</v>
      </c>
      <c r="C60" s="43">
        <f t="shared" si="0"/>
        <v>349.74325453</v>
      </c>
      <c r="D60" s="43">
        <f t="shared" si="1"/>
        <v>346.18675607</v>
      </c>
      <c r="E60" s="43">
        <f t="shared" si="2"/>
        <v>132.27520883</v>
      </c>
      <c r="F60" s="43">
        <f t="shared" si="3"/>
        <v>208.36031086</v>
      </c>
      <c r="G60" s="43">
        <f t="shared" si="4"/>
        <v>5.5512363799999997</v>
      </c>
      <c r="H60" s="43">
        <f t="shared" si="5"/>
        <v>519.11603842</v>
      </c>
      <c r="I60" s="43">
        <v>282.45788825</v>
      </c>
      <c r="J60" s="43">
        <f t="shared" si="6"/>
        <v>236.65815017</v>
      </c>
      <c r="K60" s="43">
        <v>58.384064640000005</v>
      </c>
      <c r="L60" s="43">
        <v>178.18816772</v>
      </c>
      <c r="M60" s="43">
        <v>8.5917809999999997E-2</v>
      </c>
      <c r="N60" s="43">
        <f t="shared" si="7"/>
        <v>176.81397218000001</v>
      </c>
      <c r="O60" s="43">
        <v>67.285366280000005</v>
      </c>
      <c r="P60" s="43">
        <f t="shared" si="8"/>
        <v>109.5286059</v>
      </c>
      <c r="Q60" s="43">
        <v>73.891144190000006</v>
      </c>
      <c r="R60" s="43">
        <v>30.172143139999999</v>
      </c>
      <c r="S60" s="43">
        <v>5.46531857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702.75263690999986</v>
      </c>
      <c r="C61" s="43">
        <f t="shared" si="0"/>
        <v>382.69987597999994</v>
      </c>
      <c r="D61" s="43">
        <f t="shared" si="1"/>
        <v>320.05276093000003</v>
      </c>
      <c r="E61" s="43">
        <f t="shared" si="2"/>
        <v>110.30292306</v>
      </c>
      <c r="F61" s="43">
        <f t="shared" si="3"/>
        <v>205.19609936000001</v>
      </c>
      <c r="G61" s="43">
        <f t="shared" si="4"/>
        <v>4.5537385100000005</v>
      </c>
      <c r="H61" s="43">
        <f t="shared" si="5"/>
        <v>562.09269344999996</v>
      </c>
      <c r="I61" s="43">
        <v>330.08441382999996</v>
      </c>
      <c r="J61" s="43">
        <f t="shared" si="6"/>
        <v>232.00827962000002</v>
      </c>
      <c r="K61" s="43">
        <v>52.195147659999996</v>
      </c>
      <c r="L61" s="43">
        <v>179.71800867000002</v>
      </c>
      <c r="M61" s="43">
        <v>9.5123289999999999E-2</v>
      </c>
      <c r="N61" s="43">
        <f t="shared" si="7"/>
        <v>140.65994345999999</v>
      </c>
      <c r="O61" s="43">
        <v>52.615462149999999</v>
      </c>
      <c r="P61" s="43">
        <f t="shared" si="8"/>
        <v>88.044481309999995</v>
      </c>
      <c r="Q61" s="43">
        <v>58.107775400000001</v>
      </c>
      <c r="R61" s="43">
        <v>25.478090689999998</v>
      </c>
      <c r="S61" s="43">
        <v>4.4586152200000004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697.13404910000008</v>
      </c>
      <c r="C62" s="43">
        <f t="shared" si="0"/>
        <v>360.30174918000006</v>
      </c>
      <c r="D62" s="43">
        <f t="shared" si="1"/>
        <v>336.83229992000003</v>
      </c>
      <c r="E62" s="43">
        <f t="shared" si="2"/>
        <v>129.64254633000002</v>
      </c>
      <c r="F62" s="43">
        <f t="shared" si="3"/>
        <v>207.08454811000001</v>
      </c>
      <c r="G62" s="43">
        <f t="shared" si="4"/>
        <v>0.10520548</v>
      </c>
      <c r="H62" s="43">
        <f t="shared" si="5"/>
        <v>568.54861096000013</v>
      </c>
      <c r="I62" s="43">
        <v>298.01294290000004</v>
      </c>
      <c r="J62" s="43">
        <f t="shared" si="6"/>
        <v>270.53566806000003</v>
      </c>
      <c r="K62" s="43">
        <v>86.220035359999997</v>
      </c>
      <c r="L62" s="43">
        <v>184.21042722000001</v>
      </c>
      <c r="M62" s="43">
        <v>0.10520548</v>
      </c>
      <c r="N62" s="43">
        <f t="shared" si="7"/>
        <v>128.58543814000001</v>
      </c>
      <c r="O62" s="43">
        <v>62.288806279999996</v>
      </c>
      <c r="P62" s="43">
        <f t="shared" si="8"/>
        <v>66.296631860000005</v>
      </c>
      <c r="Q62" s="43">
        <v>43.422510970000005</v>
      </c>
      <c r="R62" s="43">
        <v>22.87412089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673.21725217000017</v>
      </c>
      <c r="C63" s="43">
        <f t="shared" si="0"/>
        <v>348.43331344000006</v>
      </c>
      <c r="D63" s="43">
        <f t="shared" si="1"/>
        <v>324.78393873000005</v>
      </c>
      <c r="E63" s="43">
        <f t="shared" si="2"/>
        <v>135.56630666999999</v>
      </c>
      <c r="F63" s="43">
        <f t="shared" si="3"/>
        <v>188.76008685000002</v>
      </c>
      <c r="G63" s="43">
        <f t="shared" si="4"/>
        <v>0.45754520999999998</v>
      </c>
      <c r="H63" s="43">
        <f t="shared" si="5"/>
        <v>560.53511583</v>
      </c>
      <c r="I63" s="43">
        <v>288.84511710000004</v>
      </c>
      <c r="J63" s="43">
        <f t="shared" si="6"/>
        <v>271.68999873000001</v>
      </c>
      <c r="K63" s="43">
        <v>105.34794432999999</v>
      </c>
      <c r="L63" s="43">
        <v>165.88450919000002</v>
      </c>
      <c r="M63" s="43">
        <v>0.45754520999999998</v>
      </c>
      <c r="N63" s="43">
        <f t="shared" si="7"/>
        <v>112.68213634</v>
      </c>
      <c r="O63" s="43">
        <v>59.588196340000003</v>
      </c>
      <c r="P63" s="43">
        <f t="shared" si="8"/>
        <v>53.093940000000003</v>
      </c>
      <c r="Q63" s="43">
        <v>30.218362339999999</v>
      </c>
      <c r="R63" s="43">
        <v>22.875577660000001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722.43244488999994</v>
      </c>
      <c r="C64" s="43">
        <f t="shared" si="0"/>
        <v>371.92198237000002</v>
      </c>
      <c r="D64" s="43">
        <f t="shared" si="1"/>
        <v>350.51046252000003</v>
      </c>
      <c r="E64" s="43">
        <f t="shared" si="2"/>
        <v>160.99375811000002</v>
      </c>
      <c r="F64" s="43">
        <f t="shared" si="3"/>
        <v>189.06834825000001</v>
      </c>
      <c r="G64" s="43">
        <f t="shared" si="4"/>
        <v>0.44835616</v>
      </c>
      <c r="H64" s="43">
        <f t="shared" si="5"/>
        <v>594.81987192000008</v>
      </c>
      <c r="I64" s="43">
        <v>305.68628904000002</v>
      </c>
      <c r="J64" s="43">
        <f t="shared" si="6"/>
        <v>289.13358288000006</v>
      </c>
      <c r="K64" s="43">
        <v>123.07351664000001</v>
      </c>
      <c r="L64" s="43">
        <v>165.61171008000002</v>
      </c>
      <c r="M64" s="43">
        <v>0.44835616</v>
      </c>
      <c r="N64" s="43">
        <f t="shared" si="7"/>
        <v>127.61257297</v>
      </c>
      <c r="O64" s="43">
        <v>66.235693330000004</v>
      </c>
      <c r="P64" s="43">
        <f t="shared" si="8"/>
        <v>61.376879639999999</v>
      </c>
      <c r="Q64" s="43">
        <v>37.920241470000001</v>
      </c>
      <c r="R64" s="43">
        <v>23.456638170000002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721.09971163</v>
      </c>
      <c r="C65" s="43">
        <f t="shared" si="0"/>
        <v>344.73233515000004</v>
      </c>
      <c r="D65" s="43">
        <f t="shared" si="1"/>
        <v>376.36737647999996</v>
      </c>
      <c r="E65" s="43">
        <f t="shared" si="2"/>
        <v>186.83835626000001</v>
      </c>
      <c r="F65" s="43">
        <f t="shared" si="3"/>
        <v>189.08373254000003</v>
      </c>
      <c r="G65" s="43">
        <f t="shared" si="4"/>
        <v>0.44528768000000002</v>
      </c>
      <c r="H65" s="43">
        <f t="shared" si="5"/>
        <v>589.17774181000004</v>
      </c>
      <c r="I65" s="43">
        <v>277.10278188000001</v>
      </c>
      <c r="J65" s="43">
        <f t="shared" si="6"/>
        <v>312.07495992999998</v>
      </c>
      <c r="K65" s="43">
        <v>146.66841708000001</v>
      </c>
      <c r="L65" s="43">
        <v>164.96125517000002</v>
      </c>
      <c r="M65" s="43">
        <v>0.44528768000000002</v>
      </c>
      <c r="N65" s="43">
        <f t="shared" si="7"/>
        <v>131.92196982000002</v>
      </c>
      <c r="O65" s="43">
        <v>67.629553270000002</v>
      </c>
      <c r="P65" s="43">
        <f t="shared" si="8"/>
        <v>64.292416549999999</v>
      </c>
      <c r="Q65" s="43">
        <v>40.16993918</v>
      </c>
      <c r="R65" s="43">
        <v>24.122477369999999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697.34136317000002</v>
      </c>
      <c r="C66" s="43">
        <f t="shared" si="0"/>
        <v>374.62308790000003</v>
      </c>
      <c r="D66" s="43">
        <f t="shared" si="1"/>
        <v>322.71827526999999</v>
      </c>
      <c r="E66" s="43">
        <f t="shared" si="2"/>
        <v>132.71619597999998</v>
      </c>
      <c r="F66" s="43">
        <f t="shared" si="3"/>
        <v>189.57685552000001</v>
      </c>
      <c r="G66" s="43">
        <f t="shared" si="4"/>
        <v>0.42522377</v>
      </c>
      <c r="H66" s="43">
        <f t="shared" si="5"/>
        <v>574.95704518000002</v>
      </c>
      <c r="I66" s="43">
        <v>320.60029974000003</v>
      </c>
      <c r="J66" s="43">
        <f t="shared" si="6"/>
        <v>254.35674544</v>
      </c>
      <c r="K66" s="43">
        <v>88.001269409999992</v>
      </c>
      <c r="L66" s="43">
        <v>165.93025226</v>
      </c>
      <c r="M66" s="43">
        <v>0.42522377</v>
      </c>
      <c r="N66" s="43">
        <f t="shared" si="7"/>
        <v>122.38431799</v>
      </c>
      <c r="O66" s="43">
        <v>54.022788159999998</v>
      </c>
      <c r="P66" s="43">
        <f t="shared" si="8"/>
        <v>68.361529829999995</v>
      </c>
      <c r="Q66" s="43">
        <v>44.714926569999996</v>
      </c>
      <c r="R66" s="43">
        <v>23.646603259999999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636.34486597</v>
      </c>
      <c r="C67" s="43">
        <f t="shared" si="0"/>
        <v>318.35255275999998</v>
      </c>
      <c r="D67" s="43">
        <f t="shared" si="1"/>
        <v>317.99231321000002</v>
      </c>
      <c r="E67" s="43">
        <f t="shared" si="2"/>
        <v>127.59128785999999</v>
      </c>
      <c r="F67" s="43">
        <f t="shared" si="3"/>
        <v>189.97886928</v>
      </c>
      <c r="G67" s="43">
        <f t="shared" si="4"/>
        <v>0.42215606999999999</v>
      </c>
      <c r="H67" s="43">
        <f t="shared" si="5"/>
        <v>502.10923931000002</v>
      </c>
      <c r="I67" s="43">
        <v>253.95561243</v>
      </c>
      <c r="J67" s="43">
        <f t="shared" si="6"/>
        <v>248.15362688000002</v>
      </c>
      <c r="K67" s="43">
        <v>81.780891600000004</v>
      </c>
      <c r="L67" s="43">
        <v>165.95057921</v>
      </c>
      <c r="M67" s="43">
        <v>0.42215606999999999</v>
      </c>
      <c r="N67" s="43">
        <f t="shared" si="7"/>
        <v>134.23562666000001</v>
      </c>
      <c r="O67" s="43">
        <v>64.396940330000007</v>
      </c>
      <c r="P67" s="43">
        <f t="shared" si="8"/>
        <v>69.838686330000002</v>
      </c>
      <c r="Q67" s="43">
        <v>45.810396259999997</v>
      </c>
      <c r="R67" s="43">
        <v>24.028290070000001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700.56043175000002</v>
      </c>
      <c r="C68" s="43">
        <f t="shared" ref="C68" si="9">I68+O68</f>
        <v>397.32066262000001</v>
      </c>
      <c r="D68" s="43">
        <f t="shared" ref="D68" si="10">J68+P68</f>
        <v>303.23976913000001</v>
      </c>
      <c r="E68" s="43">
        <f t="shared" ref="E68" si="11">K68+Q68</f>
        <v>112.37091943999999</v>
      </c>
      <c r="F68" s="43">
        <f t="shared" ref="F68" si="12">L68+R68</f>
        <v>190.53872044999997</v>
      </c>
      <c r="G68" s="43">
        <f t="shared" ref="G68" si="13">M68+S68</f>
        <v>0.33012923999999999</v>
      </c>
      <c r="H68" s="43">
        <f t="shared" ref="H68" si="14">SUM(I68:J68)</f>
        <v>546.29839551999999</v>
      </c>
      <c r="I68" s="43">
        <v>312.21360685999997</v>
      </c>
      <c r="J68" s="43">
        <f t="shared" ref="J68" si="15">SUM(K68:M68)</f>
        <v>234.08478865999999</v>
      </c>
      <c r="K68" s="43">
        <v>68.794444979999994</v>
      </c>
      <c r="L68" s="43">
        <v>164.96021443999999</v>
      </c>
      <c r="M68" s="43">
        <v>0.33012923999999999</v>
      </c>
      <c r="N68" s="43">
        <f t="shared" ref="N68" si="16">SUM(O68:P68)</f>
        <v>154.26203623000001</v>
      </c>
      <c r="O68" s="43">
        <v>85.107055760000009</v>
      </c>
      <c r="P68" s="43">
        <f t="shared" ref="P68" si="17">SUM(Q68:S68)</f>
        <v>69.154980469999998</v>
      </c>
      <c r="Q68" s="43">
        <v>43.57647446</v>
      </c>
      <c r="R68" s="43">
        <v>25.578506009999998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680.74744276000001</v>
      </c>
      <c r="C69" s="43">
        <f t="shared" ref="C69" si="18">I69+O69</f>
        <v>355.30009853000001</v>
      </c>
      <c r="D69" s="43">
        <f t="shared" ref="D69" si="19">J69+P69</f>
        <v>325.44734423</v>
      </c>
      <c r="E69" s="43">
        <f t="shared" ref="E69" si="20">K69+Q69</f>
        <v>127.51120859999999</v>
      </c>
      <c r="F69" s="43">
        <f t="shared" ref="F69" si="21">L69+R69</f>
        <v>192.52099159000002</v>
      </c>
      <c r="G69" s="43">
        <f t="shared" ref="G69" si="22">M69+S69</f>
        <v>5.4151440400000004</v>
      </c>
      <c r="H69" s="43">
        <f t="shared" ref="H69" si="23">SUM(I69:J69)</f>
        <v>536.34505315000001</v>
      </c>
      <c r="I69" s="43">
        <v>286.96235260000003</v>
      </c>
      <c r="J69" s="43">
        <f t="shared" ref="J69" si="24">SUM(K69:M69)</f>
        <v>249.38270055000001</v>
      </c>
      <c r="K69" s="43">
        <v>79.095456079999991</v>
      </c>
      <c r="L69" s="43">
        <v>164.87210043000002</v>
      </c>
      <c r="M69" s="43">
        <v>5.4151440400000004</v>
      </c>
      <c r="N69" s="43">
        <f t="shared" ref="N69" si="25">SUM(O69:P69)</f>
        <v>144.40238961</v>
      </c>
      <c r="O69" s="43">
        <v>68.337745929999997</v>
      </c>
      <c r="P69" s="43">
        <f t="shared" ref="P69" si="26">SUM(Q69:S69)</f>
        <v>76.064643680000003</v>
      </c>
      <c r="Q69" s="43">
        <v>48.415752519999998</v>
      </c>
      <c r="R69" s="43">
        <v>27.648891160000002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747.49592098000005</v>
      </c>
      <c r="C70" s="43">
        <f t="shared" ref="C70" si="27">I70+O70</f>
        <v>410.30793288000007</v>
      </c>
      <c r="D70" s="43">
        <f t="shared" ref="D70" si="28">J70+P70</f>
        <v>337.18798810000004</v>
      </c>
      <c r="E70" s="43">
        <f t="shared" ref="E70" si="29">K70+Q70</f>
        <v>138.85308054999999</v>
      </c>
      <c r="F70" s="43">
        <f t="shared" ref="F70" si="30">L70+R70</f>
        <v>192.93685764000003</v>
      </c>
      <c r="G70" s="43">
        <f t="shared" ref="G70" si="31">M70+S70</f>
        <v>5.3980499100000001</v>
      </c>
      <c r="H70" s="43">
        <f t="shared" ref="H70" si="32">SUM(I70:J70)</f>
        <v>575.31312105000006</v>
      </c>
      <c r="I70" s="43">
        <v>316.42837309000004</v>
      </c>
      <c r="J70" s="43">
        <f t="shared" ref="J70" si="33">SUM(K70:M70)</f>
        <v>258.88474796000003</v>
      </c>
      <c r="K70" s="43">
        <v>88.326794189999987</v>
      </c>
      <c r="L70" s="43">
        <v>165.15990386000001</v>
      </c>
      <c r="M70" s="43">
        <v>5.3980499100000001</v>
      </c>
      <c r="N70" s="43">
        <f t="shared" ref="N70" si="34">SUM(O70:P70)</f>
        <v>172.18279992999999</v>
      </c>
      <c r="O70" s="43">
        <v>93.879559790000002</v>
      </c>
      <c r="P70" s="43">
        <f t="shared" ref="P70" si="35">SUM(Q70:S70)</f>
        <v>78.30324014</v>
      </c>
      <c r="Q70" s="43">
        <v>50.52628636</v>
      </c>
      <c r="R70" s="43">
        <v>27.776953779999999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725.07082209000009</v>
      </c>
      <c r="C71" s="43">
        <f t="shared" ref="C71" si="36">I71+O71</f>
        <v>394.81452227</v>
      </c>
      <c r="D71" s="43">
        <f t="shared" ref="D71" si="37">J71+P71</f>
        <v>330.25629981999998</v>
      </c>
      <c r="E71" s="43">
        <f t="shared" ref="E71" si="38">K71+Q71</f>
        <v>129.31177674</v>
      </c>
      <c r="F71" s="43">
        <f t="shared" ref="F71" si="39">L71+R71</f>
        <v>195.54663182000002</v>
      </c>
      <c r="G71" s="43">
        <f t="shared" ref="G71" si="40">M71+S71</f>
        <v>5.3978912599999997</v>
      </c>
      <c r="H71" s="43">
        <f t="shared" ref="H71" si="41">SUM(I71:J71)</f>
        <v>550.86828426</v>
      </c>
      <c r="I71" s="43">
        <v>304.69132858</v>
      </c>
      <c r="J71" s="43">
        <f t="shared" ref="J71" si="42">SUM(K71:M71)</f>
        <v>246.17695567999999</v>
      </c>
      <c r="K71" s="43">
        <v>74.355382199999994</v>
      </c>
      <c r="L71" s="43">
        <v>166.42368222000002</v>
      </c>
      <c r="M71" s="43">
        <v>5.3978912599999997</v>
      </c>
      <c r="N71" s="43">
        <f t="shared" ref="N71" si="43">SUM(O71:P71)</f>
        <v>174.20253783000004</v>
      </c>
      <c r="O71" s="43">
        <v>90.123193690000022</v>
      </c>
      <c r="P71" s="43">
        <f t="shared" ref="P71" si="44">SUM(Q71:S71)</f>
        <v>84.079344140000003</v>
      </c>
      <c r="Q71" s="43">
        <v>54.956394539999998</v>
      </c>
      <c r="R71" s="43">
        <v>29.122949600000002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794.65407879999998</v>
      </c>
      <c r="C72" s="43">
        <f t="shared" ref="C72" si="45">I72+O72</f>
        <v>472.06410060999997</v>
      </c>
      <c r="D72" s="43">
        <f t="shared" ref="D72" si="46">J72+P72</f>
        <v>322.58997819000001</v>
      </c>
      <c r="E72" s="43">
        <f t="shared" ref="E72" si="47">K72+Q72</f>
        <v>127.27920838</v>
      </c>
      <c r="F72" s="43">
        <f t="shared" ref="F72" si="48">L72+R72</f>
        <v>194.92489933000002</v>
      </c>
      <c r="G72" s="43">
        <f t="shared" ref="G72" si="49">M72+S72</f>
        <v>0.38587048000000002</v>
      </c>
      <c r="H72" s="43">
        <f t="shared" ref="H72" si="50">SUM(I72:J72)</f>
        <v>593.61939830999995</v>
      </c>
      <c r="I72" s="43">
        <v>356.74636552999999</v>
      </c>
      <c r="J72" s="43">
        <f t="shared" ref="J72" si="51">SUM(K72:M72)</f>
        <v>236.87303278000002</v>
      </c>
      <c r="K72" s="43">
        <v>71.735509800000003</v>
      </c>
      <c r="L72" s="43">
        <v>164.75165250000001</v>
      </c>
      <c r="M72" s="43">
        <v>0.38587048000000002</v>
      </c>
      <c r="N72" s="43">
        <f t="shared" ref="N72" si="52">SUM(O72:P72)</f>
        <v>201.03468049000003</v>
      </c>
      <c r="O72" s="43">
        <v>115.31773508000001</v>
      </c>
      <c r="P72" s="43">
        <f t="shared" ref="P72" si="53">SUM(Q72:S72)</f>
        <v>85.716945410000008</v>
      </c>
      <c r="Q72" s="43">
        <v>55.543698580000004</v>
      </c>
      <c r="R72" s="43">
        <v>30.17324683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709.76192360000005</v>
      </c>
      <c r="C73" s="43">
        <f t="shared" ref="C73" si="54">I73+O73</f>
        <v>376.72940004999998</v>
      </c>
      <c r="D73" s="43">
        <f t="shared" ref="D73" si="55">J73+P73</f>
        <v>333.03252355000001</v>
      </c>
      <c r="E73" s="43">
        <f t="shared" ref="E73" si="56">K73+Q73</f>
        <v>138.61638334</v>
      </c>
      <c r="F73" s="43">
        <f t="shared" ref="F73" si="57">L73+R73</f>
        <v>194.06103388000002</v>
      </c>
      <c r="G73" s="43">
        <f t="shared" ref="G73" si="58">M73+S73</f>
        <v>0.35510633000000003</v>
      </c>
      <c r="H73" s="43">
        <f t="shared" ref="H73" si="59">SUM(I73:J73)</f>
        <v>526.29815402000008</v>
      </c>
      <c r="I73" s="43">
        <v>282.86059044000001</v>
      </c>
      <c r="J73" s="43">
        <f t="shared" ref="J73" si="60">SUM(K73:M73)</f>
        <v>243.43756358000002</v>
      </c>
      <c r="K73" s="43">
        <v>78.262063870000006</v>
      </c>
      <c r="L73" s="43">
        <v>164.82039338000001</v>
      </c>
      <c r="M73" s="43">
        <v>0.35510633000000003</v>
      </c>
      <c r="N73" s="43">
        <f t="shared" ref="N73" si="61">SUM(O73:P73)</f>
        <v>183.46376958000002</v>
      </c>
      <c r="O73" s="43">
        <v>93.86880961</v>
      </c>
      <c r="P73" s="43">
        <f t="shared" ref="P73" si="62">SUM(Q73:S73)</f>
        <v>89.594959970000005</v>
      </c>
      <c r="Q73" s="43">
        <v>60.35431947</v>
      </c>
      <c r="R73" s="43">
        <v>29.240640500000001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700.04365063</v>
      </c>
      <c r="C74" s="43">
        <f t="shared" ref="C74" si="63">I74+O74</f>
        <v>372.51725706999997</v>
      </c>
      <c r="D74" s="43">
        <f t="shared" ref="D74" si="64">J74+P74</f>
        <v>327.52639355999997</v>
      </c>
      <c r="E74" s="43">
        <f t="shared" ref="E74" si="65">K74+Q74</f>
        <v>138.4667307</v>
      </c>
      <c r="F74" s="43">
        <f t="shared" ref="F74" si="66">L74+R74</f>
        <v>188.70417370000001</v>
      </c>
      <c r="G74" s="43">
        <f t="shared" ref="G74" si="67">M74+S74</f>
        <v>0.35548916000000003</v>
      </c>
      <c r="H74" s="43">
        <f t="shared" ref="H74" si="68">SUM(I74:J74)</f>
        <v>531.19616184999995</v>
      </c>
      <c r="I74" s="43">
        <v>289.76454711999997</v>
      </c>
      <c r="J74" s="43">
        <f t="shared" ref="J74" si="69">SUM(K74:M74)</f>
        <v>241.43161472999998</v>
      </c>
      <c r="K74" s="43">
        <v>80.480383790000005</v>
      </c>
      <c r="L74" s="43">
        <v>160.59574178</v>
      </c>
      <c r="M74" s="43">
        <v>0.35548916000000003</v>
      </c>
      <c r="N74" s="43">
        <f t="shared" ref="N74" si="70">SUM(O74:P74)</f>
        <v>168.84748877999999</v>
      </c>
      <c r="O74" s="43">
        <v>82.752709949999996</v>
      </c>
      <c r="P74" s="43">
        <f t="shared" ref="P74" si="71">SUM(Q74:S74)</f>
        <v>86.094778829999996</v>
      </c>
      <c r="Q74" s="43">
        <v>57.986346910000002</v>
      </c>
      <c r="R74" s="43">
        <v>28.108431920000001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719.22287477999998</v>
      </c>
      <c r="C75" s="43">
        <f t="shared" ref="C75" si="72">I75+O75</f>
        <v>406.44815111999998</v>
      </c>
      <c r="D75" s="43">
        <f t="shared" ref="D75" si="73">J75+P75</f>
        <v>312.77472366000006</v>
      </c>
      <c r="E75" s="43">
        <f t="shared" ref="E75" si="74">K75+Q75</f>
        <v>123.78370002</v>
      </c>
      <c r="F75" s="43">
        <f t="shared" ref="F75" si="75">L75+R75</f>
        <v>188.66081478000001</v>
      </c>
      <c r="G75" s="43">
        <f t="shared" ref="G75" si="76">M75+S75</f>
        <v>0.33020885999999999</v>
      </c>
      <c r="H75" s="43">
        <f t="shared" ref="H75" si="77">SUM(I75:J75)</f>
        <v>542.57109192000007</v>
      </c>
      <c r="I75" s="43">
        <v>312.32112706999999</v>
      </c>
      <c r="J75" s="43">
        <f t="shared" ref="J75" si="78">SUM(K75:M75)</f>
        <v>230.24996485000003</v>
      </c>
      <c r="K75" s="43">
        <v>69.327061130000004</v>
      </c>
      <c r="L75" s="43">
        <v>160.59269486000002</v>
      </c>
      <c r="M75" s="43">
        <v>0.33020885999999999</v>
      </c>
      <c r="N75" s="43">
        <f t="shared" ref="N75" si="79">SUM(O75:P75)</f>
        <v>176.65178286</v>
      </c>
      <c r="O75" s="43">
        <v>94.127024049999989</v>
      </c>
      <c r="P75" s="43">
        <f t="shared" ref="P75" si="80">SUM(Q75:S75)</f>
        <v>82.524758810000009</v>
      </c>
      <c r="Q75" s="43">
        <v>54.456638890000001</v>
      </c>
      <c r="R75" s="43">
        <v>28.068119920000001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744.11914365000007</v>
      </c>
      <c r="C76" s="43">
        <f t="shared" ref="C76" si="81">I76+O76</f>
        <v>412.27696140000006</v>
      </c>
      <c r="D76" s="43">
        <f t="shared" ref="D76" si="82">J76+P76</f>
        <v>331.84218225000001</v>
      </c>
      <c r="E76" s="43">
        <f t="shared" ref="E76" si="83">K76+Q76</f>
        <v>142.97343936000001</v>
      </c>
      <c r="F76" s="43">
        <f t="shared" ref="F76" si="84">L76+R76</f>
        <v>188.53850030000001</v>
      </c>
      <c r="G76" s="43">
        <f t="shared" ref="G76" si="85">M76+S76</f>
        <v>0.33024259</v>
      </c>
      <c r="H76" s="43">
        <f t="shared" ref="H76" si="86">SUM(I76:J76)</f>
        <v>565.43615058</v>
      </c>
      <c r="I76" s="43">
        <v>317.99177990000004</v>
      </c>
      <c r="J76" s="43">
        <f t="shared" ref="J76" si="87">SUM(K76:M76)</f>
        <v>247.44437068000002</v>
      </c>
      <c r="K76" s="43">
        <v>86.586232320000008</v>
      </c>
      <c r="L76" s="43">
        <v>160.52789577000001</v>
      </c>
      <c r="M76" s="43">
        <v>0.33024259</v>
      </c>
      <c r="N76" s="43">
        <f t="shared" ref="N76" si="88">SUM(O76:P76)</f>
        <v>178.68299307000001</v>
      </c>
      <c r="O76" s="43">
        <v>94.285181500000007</v>
      </c>
      <c r="P76" s="43">
        <f t="shared" ref="P76" si="89">SUM(Q76:S76)</f>
        <v>84.397811570000002</v>
      </c>
      <c r="Q76" s="43">
        <v>56.38720704</v>
      </c>
      <c r="R76" s="43">
        <v>28.010604529999998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734.01608463000002</v>
      </c>
      <c r="C77" s="43">
        <f t="shared" ref="C77" si="90">I77+O77</f>
        <v>405.02179547000003</v>
      </c>
      <c r="D77" s="43">
        <f t="shared" ref="D77" si="91">J77+P77</f>
        <v>328.99428915999999</v>
      </c>
      <c r="E77" s="43">
        <f t="shared" ref="E77" si="92">K77+Q77</f>
        <v>140.30375878000001</v>
      </c>
      <c r="F77" s="43">
        <f t="shared" ref="F77" si="93">L77+R77</f>
        <v>188.36025510000002</v>
      </c>
      <c r="G77" s="43">
        <f t="shared" ref="G77" si="94">M77+S77</f>
        <v>0.33027528</v>
      </c>
      <c r="H77" s="43">
        <f t="shared" ref="H77" si="95">SUM(I77:J77)</f>
        <v>555.74938803000009</v>
      </c>
      <c r="I77" s="43">
        <v>307.69143071000002</v>
      </c>
      <c r="J77" s="43">
        <f t="shared" ref="J77" si="96">SUM(K77:M77)</f>
        <v>248.05795732000001</v>
      </c>
      <c r="K77" s="43">
        <v>87.336343400000004</v>
      </c>
      <c r="L77" s="43">
        <v>160.39133864000001</v>
      </c>
      <c r="M77" s="43">
        <v>0.33027528</v>
      </c>
      <c r="N77" s="43">
        <f t="shared" ref="N77" si="97">SUM(O77:P77)</f>
        <v>178.26669659999999</v>
      </c>
      <c r="O77" s="43">
        <v>97.330364759999981</v>
      </c>
      <c r="P77" s="43">
        <f t="shared" ref="P77" si="98">SUM(Q77:S77)</f>
        <v>80.936331840000008</v>
      </c>
      <c r="Q77" s="43">
        <v>52.967415380000006</v>
      </c>
      <c r="R77" s="43">
        <v>27.968916460000003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718.25002921000009</v>
      </c>
      <c r="C78" s="43">
        <f t="shared" ref="C78" si="99">I78+O78</f>
        <v>400.49292468000004</v>
      </c>
      <c r="D78" s="43">
        <f t="shared" ref="D78" si="100">J78+P78</f>
        <v>317.75710452999999</v>
      </c>
      <c r="E78" s="43">
        <f t="shared" ref="E78" si="101">K78+Q78</f>
        <v>128.26832827999999</v>
      </c>
      <c r="F78" s="43">
        <f t="shared" ref="F78" si="102">L78+R78</f>
        <v>189.15846392</v>
      </c>
      <c r="G78" s="43">
        <f t="shared" ref="G78" si="103">M78+S78</f>
        <v>0.33031232999999999</v>
      </c>
      <c r="H78" s="43">
        <f t="shared" ref="H78" si="104">SUM(I78:J78)</f>
        <v>533.41637061000006</v>
      </c>
      <c r="I78" s="43">
        <v>296.52396407000003</v>
      </c>
      <c r="J78" s="43">
        <f t="shared" ref="J78" si="105">SUM(K78:M78)</f>
        <v>236.89240654</v>
      </c>
      <c r="K78" s="43">
        <v>76.313892920000001</v>
      </c>
      <c r="L78" s="43">
        <v>160.24820129</v>
      </c>
      <c r="M78" s="43">
        <v>0.33031232999999999</v>
      </c>
      <c r="N78" s="43">
        <f t="shared" ref="N78" si="106">SUM(O78:P78)</f>
        <v>184.83365859999998</v>
      </c>
      <c r="O78" s="43">
        <v>103.96896061</v>
      </c>
      <c r="P78" s="43">
        <f t="shared" ref="P78" si="107">SUM(Q78:S78)</f>
        <v>80.864697989999996</v>
      </c>
      <c r="Q78" s="43">
        <v>51.954435359999998</v>
      </c>
      <c r="R78" s="43">
        <v>28.910262630000002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730.27140628000006</v>
      </c>
      <c r="C79" s="43">
        <f t="shared" ref="C79" si="108">I79+O79</f>
        <v>416.17712179</v>
      </c>
      <c r="D79" s="43">
        <f t="shared" ref="D79" si="109">J79+P79</f>
        <v>314.09428449000006</v>
      </c>
      <c r="E79" s="43">
        <f t="shared" ref="E79" si="110">K79+Q79</f>
        <v>124.21339401</v>
      </c>
      <c r="F79" s="43">
        <f t="shared" ref="F79" si="111">L79+R79</f>
        <v>189.55054439000003</v>
      </c>
      <c r="G79" s="43">
        <f t="shared" ref="G79" si="112">M79+S79</f>
        <v>0.33034608999999998</v>
      </c>
      <c r="H79" s="43">
        <f t="shared" ref="H79" si="113">SUM(I79:J79)</f>
        <v>532.27169380999999</v>
      </c>
      <c r="I79" s="43">
        <v>308.95114509000001</v>
      </c>
      <c r="J79" s="43">
        <f t="shared" ref="J79" si="114">SUM(K79:M79)</f>
        <v>223.32054872000003</v>
      </c>
      <c r="K79" s="43">
        <v>62.642033620000007</v>
      </c>
      <c r="L79" s="43">
        <v>160.34816901000002</v>
      </c>
      <c r="M79" s="43">
        <v>0.33034608999999998</v>
      </c>
      <c r="N79" s="43">
        <f t="shared" ref="N79" si="115">SUM(O79:P79)</f>
        <v>197.99971247000002</v>
      </c>
      <c r="O79" s="43">
        <v>107.2259767</v>
      </c>
      <c r="P79" s="43">
        <f t="shared" ref="P79" si="116">SUM(Q79:S79)</f>
        <v>90.773735770000002</v>
      </c>
      <c r="Q79" s="43">
        <v>61.571360390000002</v>
      </c>
      <c r="R79" s="43">
        <v>29.202375380000003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737.71827614999984</v>
      </c>
      <c r="C80" s="43">
        <f t="shared" ref="C80" si="117">I80+O80</f>
        <v>420.42878271000001</v>
      </c>
      <c r="D80" s="43">
        <f t="shared" ref="D80" si="118">J80+P80</f>
        <v>317.28949344</v>
      </c>
      <c r="E80" s="43">
        <f t="shared" ref="E80" si="119">K80+Q80</f>
        <v>128.66595738000001</v>
      </c>
      <c r="F80" s="43">
        <f t="shared" ref="F80" si="120">L80+R80</f>
        <v>188.29218548</v>
      </c>
      <c r="G80" s="43">
        <f t="shared" ref="G80" si="121">M80+S80</f>
        <v>0.33135058000000001</v>
      </c>
      <c r="H80" s="43">
        <f t="shared" ref="H80" si="122">SUM(I80:J80)</f>
        <v>547.60157973000003</v>
      </c>
      <c r="I80" s="43">
        <v>313.61155004</v>
      </c>
      <c r="J80" s="43">
        <f t="shared" ref="J80" si="123">SUM(K80:M80)</f>
        <v>233.99002969</v>
      </c>
      <c r="K80" s="43">
        <v>74.100614750000005</v>
      </c>
      <c r="L80" s="43">
        <v>159.55903397</v>
      </c>
      <c r="M80" s="43">
        <v>0.33038097</v>
      </c>
      <c r="N80" s="43">
        <f t="shared" ref="N80" si="124">SUM(O80:P80)</f>
        <v>190.11669641999998</v>
      </c>
      <c r="O80" s="43">
        <v>106.81723267</v>
      </c>
      <c r="P80" s="43">
        <f t="shared" ref="P80" si="125">SUM(Q80:S80)</f>
        <v>83.299463750000001</v>
      </c>
      <c r="Q80" s="43">
        <v>54.565342630000004</v>
      </c>
      <c r="R80" s="43">
        <v>28.733151509999999</v>
      </c>
      <c r="S80" s="43">
        <v>9.6960999999999998E-4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582.26706916000001</v>
      </c>
      <c r="C81" s="43">
        <f t="shared" ref="C81" si="126">I81+O81</f>
        <v>441.00297212999999</v>
      </c>
      <c r="D81" s="43">
        <f t="shared" ref="D81" si="127">J81+P81</f>
        <v>141.26409703000002</v>
      </c>
      <c r="E81" s="43">
        <f t="shared" ref="E81" si="128">K81+Q81</f>
        <v>110.23149996000001</v>
      </c>
      <c r="F81" s="43">
        <f t="shared" ref="F81" si="129">L81+R81</f>
        <v>30.701208789999999</v>
      </c>
      <c r="G81" s="43">
        <f t="shared" ref="G81" si="130">M81+S81</f>
        <v>0.33138827999999998</v>
      </c>
      <c r="H81" s="43">
        <f t="shared" ref="H81" si="131">SUM(I81:J81)</f>
        <v>381.88816667000003</v>
      </c>
      <c r="I81" s="43">
        <v>320.37446540000002</v>
      </c>
      <c r="J81" s="43">
        <f t="shared" ref="J81" si="132">SUM(K81:M81)</f>
        <v>61.513701270000006</v>
      </c>
      <c r="K81" s="43">
        <v>60.008128450000001</v>
      </c>
      <c r="L81" s="43">
        <v>1.1751580799999999</v>
      </c>
      <c r="M81" s="43">
        <v>0.33041473999999998</v>
      </c>
      <c r="N81" s="43">
        <f t="shared" ref="N81" si="133">SUM(O81:P81)</f>
        <v>200.37890249</v>
      </c>
      <c r="O81" s="43">
        <v>120.62850673</v>
      </c>
      <c r="P81" s="43">
        <f t="shared" ref="P81" si="134">SUM(Q81:S81)</f>
        <v>79.750395760000004</v>
      </c>
      <c r="Q81" s="43">
        <v>50.22337151</v>
      </c>
      <c r="R81" s="43">
        <v>29.52605071</v>
      </c>
      <c r="S81" s="43">
        <v>9.7353999999999995E-4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650.64479296000013</v>
      </c>
      <c r="C82" s="43">
        <f t="shared" ref="C82" si="135">I82+O82</f>
        <v>449.86381781</v>
      </c>
      <c r="D82" s="43">
        <f t="shared" ref="D82" si="136">J82+P82</f>
        <v>200.78097514999999</v>
      </c>
      <c r="E82" s="43">
        <f t="shared" ref="E82" si="137">K82+Q82</f>
        <v>167.41843004999998</v>
      </c>
      <c r="F82" s="43">
        <f t="shared" ref="F82" si="138">L82+R82</f>
        <v>33.031972520000004</v>
      </c>
      <c r="G82" s="43">
        <f t="shared" ref="G82" si="139">M82+S82</f>
        <v>0.33057258</v>
      </c>
      <c r="H82" s="43">
        <f t="shared" ref="H82" si="140">SUM(I82:J82)</f>
        <v>435.58050957</v>
      </c>
      <c r="I82" s="43">
        <v>351.36542499000001</v>
      </c>
      <c r="J82" s="43">
        <f t="shared" ref="J82" si="141">SUM(K82:M82)</f>
        <v>84.215084579999996</v>
      </c>
      <c r="K82" s="43">
        <v>82.239477989999997</v>
      </c>
      <c r="L82" s="43">
        <v>1.64510552</v>
      </c>
      <c r="M82" s="43">
        <v>0.33050107000000001</v>
      </c>
      <c r="N82" s="43">
        <f t="shared" ref="N82" si="142">SUM(O82:P82)</f>
        <v>215.06428339000001</v>
      </c>
      <c r="O82" s="43">
        <v>98.498392820000007</v>
      </c>
      <c r="P82" s="43">
        <f t="shared" ref="P82" si="143">SUM(Q82:S82)</f>
        <v>116.56589056999999</v>
      </c>
      <c r="Q82" s="43">
        <v>85.17895206</v>
      </c>
      <c r="R82" s="43">
        <v>31.386867000000002</v>
      </c>
      <c r="S82" s="43">
        <v>7.1509999999999998E-5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607.53207934</v>
      </c>
      <c r="C83" s="43">
        <f t="shared" ref="C83" si="144">I83+O83</f>
        <v>414.26443985999992</v>
      </c>
      <c r="D83" s="43">
        <f t="shared" ref="D83" si="145">J83+P83</f>
        <v>193.26763948000001</v>
      </c>
      <c r="E83" s="43">
        <f t="shared" ref="E83" si="146">K83+Q83</f>
        <v>160.46449029000001</v>
      </c>
      <c r="F83" s="43">
        <f t="shared" ref="F83" si="147">L83+R83</f>
        <v>32.47260928</v>
      </c>
      <c r="G83" s="43">
        <f t="shared" ref="G83" si="148">M83+S83</f>
        <v>0.33053990999999999</v>
      </c>
      <c r="H83" s="43">
        <f t="shared" ref="H83" si="149">SUM(I83:J83)</f>
        <v>376.92321407999998</v>
      </c>
      <c r="I83" s="43">
        <v>300.13260441999995</v>
      </c>
      <c r="J83" s="43">
        <f t="shared" ref="J83" si="150">SUM(K83:M83)</f>
        <v>76.790609660000001</v>
      </c>
      <c r="K83" s="43">
        <v>75.26751093</v>
      </c>
      <c r="L83" s="43">
        <v>1.1925588199999999</v>
      </c>
      <c r="M83" s="43">
        <v>0.33053990999999999</v>
      </c>
      <c r="N83" s="43">
        <f t="shared" ref="N83" si="151">SUM(O83:P83)</f>
        <v>230.60886526000002</v>
      </c>
      <c r="O83" s="43">
        <v>114.13183544</v>
      </c>
      <c r="P83" s="43">
        <f t="shared" ref="P83" si="152">SUM(Q83:S83)</f>
        <v>116.47702982</v>
      </c>
      <c r="Q83" s="43">
        <v>85.19697936</v>
      </c>
      <c r="R83" s="43">
        <v>31.280050459999998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586.44551832000002</v>
      </c>
      <c r="C84" s="43">
        <f t="shared" ref="C84" si="153">I84+O84</f>
        <v>406.96158742</v>
      </c>
      <c r="D84" s="43">
        <f t="shared" ref="D84" si="154">J84+P84</f>
        <v>179.48393089999999</v>
      </c>
      <c r="E84" s="43">
        <f t="shared" ref="E84" si="155">K84+Q84</f>
        <v>146.7800919</v>
      </c>
      <c r="F84" s="43">
        <f t="shared" ref="F84" si="156">L84+R84</f>
        <v>32.373262859999997</v>
      </c>
      <c r="G84" s="43">
        <f t="shared" ref="G84" si="157">M84+S84</f>
        <v>0.33057614000000002</v>
      </c>
      <c r="H84" s="43">
        <f t="shared" ref="H84" si="158">SUM(I84:J84)</f>
        <v>369.52941852000004</v>
      </c>
      <c r="I84" s="43">
        <v>306.44470775000002</v>
      </c>
      <c r="J84" s="43">
        <f t="shared" ref="J84" si="159">SUM(K84:M84)</f>
        <v>63.084710769999994</v>
      </c>
      <c r="K84" s="43">
        <v>61.583046099999997</v>
      </c>
      <c r="L84" s="43">
        <v>1.1710885299999998</v>
      </c>
      <c r="M84" s="43">
        <v>0.33057614000000002</v>
      </c>
      <c r="N84" s="43">
        <f t="shared" ref="N84" si="160">SUM(O84:P84)</f>
        <v>216.91609979999998</v>
      </c>
      <c r="O84" s="43">
        <v>100.51687966999999</v>
      </c>
      <c r="P84" s="43">
        <f t="shared" ref="P84" si="161">SUM(Q84:S84)</f>
        <v>116.39922013</v>
      </c>
      <c r="Q84" s="43">
        <v>85.197045799999998</v>
      </c>
      <c r="R84" s="43">
        <v>31.202174329999998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569.74621253999999</v>
      </c>
      <c r="C85" s="43">
        <f t="shared" ref="C85" si="162">I85+O85</f>
        <v>378.81453719000001</v>
      </c>
      <c r="D85" s="43">
        <f t="shared" ref="D85" si="163">J85+P85</f>
        <v>190.93167535000001</v>
      </c>
      <c r="E85" s="43">
        <f t="shared" ref="E85" si="164">K85+Q85</f>
        <v>157.30101003999999</v>
      </c>
      <c r="F85" s="43">
        <f t="shared" ref="F85" si="165">L85+R85</f>
        <v>33.30004907</v>
      </c>
      <c r="G85" s="43">
        <f t="shared" ref="G85" si="166">M85+S85</f>
        <v>0.33061624000000001</v>
      </c>
      <c r="H85" s="43">
        <f t="shared" ref="H85" si="167">SUM(I85:J85)</f>
        <v>357.56757678999998</v>
      </c>
      <c r="I85" s="43">
        <v>282.4614679</v>
      </c>
      <c r="J85" s="43">
        <f t="shared" ref="J85" si="168">SUM(K85:M85)</f>
        <v>75.106108890000002</v>
      </c>
      <c r="K85" s="43">
        <v>72.597967170000004</v>
      </c>
      <c r="L85" s="43">
        <v>2.1775254799999999</v>
      </c>
      <c r="M85" s="43">
        <v>0.33061624000000001</v>
      </c>
      <c r="N85" s="43">
        <f t="shared" ref="N85" si="169">SUM(O85:P85)</f>
        <v>212.17863575000001</v>
      </c>
      <c r="O85" s="43">
        <v>96.353069290000008</v>
      </c>
      <c r="P85" s="43">
        <f t="shared" ref="P85" si="170">SUM(Q85:S85)</f>
        <v>115.82556646</v>
      </c>
      <c r="Q85" s="43">
        <v>84.703042870000004</v>
      </c>
      <c r="R85" s="43">
        <v>31.12252359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580.65653900999996</v>
      </c>
      <c r="C86" s="43">
        <f t="shared" ref="C86" si="171">I86+O86</f>
        <v>384.27246988000002</v>
      </c>
      <c r="D86" s="43">
        <f t="shared" ref="D86" si="172">J86+P86</f>
        <v>196.38406913</v>
      </c>
      <c r="E86" s="43">
        <f t="shared" ref="E86" si="173">K86+Q86</f>
        <v>163.22396773</v>
      </c>
      <c r="F86" s="43">
        <f t="shared" ref="F86" si="174">L86+R86</f>
        <v>33.1599833</v>
      </c>
      <c r="G86" s="43">
        <f t="shared" ref="G86" si="175">M86+S86</f>
        <v>1.181E-4</v>
      </c>
      <c r="H86" s="43">
        <f t="shared" ref="H86" si="176">SUM(I86:J86)</f>
        <v>366.55233779000002</v>
      </c>
      <c r="I86" s="43">
        <v>288.20046647000004</v>
      </c>
      <c r="J86" s="43">
        <f t="shared" ref="J86" si="177">SUM(K86:M86)</f>
        <v>78.351871320000001</v>
      </c>
      <c r="K86" s="43">
        <v>75.833817310000001</v>
      </c>
      <c r="L86" s="43">
        <v>2.5179359099999998</v>
      </c>
      <c r="M86" s="43">
        <v>1.181E-4</v>
      </c>
      <c r="N86" s="43">
        <f t="shared" ref="N86" si="178">SUM(O86:P86)</f>
        <v>214.10420121999999</v>
      </c>
      <c r="O86" s="43">
        <v>96.072003409999994</v>
      </c>
      <c r="P86" s="43">
        <f t="shared" ref="P86" si="179">SUM(Q86:S86)</f>
        <v>118.03219781</v>
      </c>
      <c r="Q86" s="43">
        <v>87.390150419999998</v>
      </c>
      <c r="R86" s="43">
        <v>30.642047389999998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612.49798769999995</v>
      </c>
      <c r="C87" s="43">
        <f t="shared" ref="C87" si="180">I87+O87</f>
        <v>425.25583624999996</v>
      </c>
      <c r="D87" s="43">
        <f t="shared" ref="D87" si="181">J87+P87</f>
        <v>187.24215144999999</v>
      </c>
      <c r="E87" s="43">
        <f t="shared" ref="E87" si="182">K87+Q87</f>
        <v>154.30965995</v>
      </c>
      <c r="F87" s="43">
        <f t="shared" ref="F87" si="183">L87+R87</f>
        <v>32.93237242</v>
      </c>
      <c r="G87" s="43">
        <f t="shared" ref="G87" si="184">M87+S87</f>
        <v>1.1908000000000001E-4</v>
      </c>
      <c r="H87" s="43">
        <f t="shared" ref="H87" si="185">SUM(I87:J87)</f>
        <v>405.21219286999997</v>
      </c>
      <c r="I87" s="43">
        <v>300.44150794999996</v>
      </c>
      <c r="J87" s="43">
        <f t="shared" ref="J87" si="186">SUM(K87:M87)</f>
        <v>104.77068492000001</v>
      </c>
      <c r="K87" s="43">
        <v>102.27039279</v>
      </c>
      <c r="L87" s="43">
        <v>2.5001730499999999</v>
      </c>
      <c r="M87" s="43">
        <v>1.1908000000000001E-4</v>
      </c>
      <c r="N87" s="43">
        <f t="shared" ref="N87" si="187">SUM(O87:P87)</f>
        <v>207.28579482999999</v>
      </c>
      <c r="O87" s="43">
        <v>124.8143283</v>
      </c>
      <c r="P87" s="43">
        <f t="shared" ref="P87" si="188">SUM(Q87:S87)</f>
        <v>82.471466530000001</v>
      </c>
      <c r="Q87" s="43">
        <v>52.039267160000001</v>
      </c>
      <c r="R87" s="43">
        <v>30.432199370000003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612.65077095000004</v>
      </c>
      <c r="C88" s="43">
        <f t="shared" ref="C88" si="189">I88+O88</f>
        <v>440.03154875000001</v>
      </c>
      <c r="D88" s="43">
        <f t="shared" ref="D88" si="190">J88+P88</f>
        <v>172.61922220000002</v>
      </c>
      <c r="E88" s="43">
        <f t="shared" ref="E88" si="191">K88+Q88</f>
        <v>141.49559266</v>
      </c>
      <c r="F88" s="43">
        <f t="shared" ref="F88" si="192">L88+R88</f>
        <v>31.123509510000002</v>
      </c>
      <c r="G88" s="43">
        <f t="shared" ref="G88" si="193">M88+S88</f>
        <v>1.2003E-4</v>
      </c>
      <c r="H88" s="43">
        <f t="shared" ref="H88" si="194">SUM(I88:J88)</f>
        <v>405.90762161999999</v>
      </c>
      <c r="I88" s="43">
        <v>315.99910846</v>
      </c>
      <c r="J88" s="43">
        <f t="shared" ref="J88" si="195">SUM(K88:M88)</f>
        <v>89.908513160000012</v>
      </c>
      <c r="K88" s="43">
        <v>86.985686760000007</v>
      </c>
      <c r="L88" s="43">
        <v>2.9227063700000002</v>
      </c>
      <c r="M88" s="43">
        <v>1.2003E-4</v>
      </c>
      <c r="N88" s="43">
        <f t="shared" ref="N88" si="196">SUM(O88:P88)</f>
        <v>206.74314932999999</v>
      </c>
      <c r="O88" s="43">
        <v>124.03244029000001</v>
      </c>
      <c r="P88" s="43">
        <f t="shared" ref="P88" si="197">SUM(Q88:S88)</f>
        <v>82.710709039999998</v>
      </c>
      <c r="Q88" s="43">
        <v>54.5099059</v>
      </c>
      <c r="R88" s="43">
        <v>28.200803140000001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668.56514650999998</v>
      </c>
      <c r="C89" s="43">
        <f t="shared" ref="C89" si="198">I89+O89</f>
        <v>505.12481281000004</v>
      </c>
      <c r="D89" s="43">
        <f t="shared" ref="D89" si="199">J89+P89</f>
        <v>163.4403337</v>
      </c>
      <c r="E89" s="43">
        <f t="shared" ref="E89" si="200">K89+Q89</f>
        <v>131.33921756999999</v>
      </c>
      <c r="F89" s="43">
        <f t="shared" ref="F89" si="201">L89+R89</f>
        <v>32.100995109999999</v>
      </c>
      <c r="G89" s="43">
        <f t="shared" ref="G89" si="202">M89+S89</f>
        <v>1.2102E-4</v>
      </c>
      <c r="H89" s="43">
        <f t="shared" ref="H89" si="203">SUM(I89:J89)</f>
        <v>455.44587218000004</v>
      </c>
      <c r="I89" s="43">
        <v>355.31205949000002</v>
      </c>
      <c r="J89" s="43">
        <f t="shared" ref="J89" si="204">SUM(K89:M89)</f>
        <v>100.13381269</v>
      </c>
      <c r="K89" s="43">
        <v>96.055806029999999</v>
      </c>
      <c r="L89" s="43">
        <v>4.0778856399999999</v>
      </c>
      <c r="M89" s="43">
        <v>1.2102E-4</v>
      </c>
      <c r="N89" s="43">
        <f t="shared" ref="N89" si="205">SUM(O89:P89)</f>
        <v>213.11927433</v>
      </c>
      <c r="O89" s="43">
        <v>149.81275332000001</v>
      </c>
      <c r="P89" s="43">
        <f t="shared" ref="P89" si="206">SUM(Q89:S89)</f>
        <v>63.306521009999997</v>
      </c>
      <c r="Q89" s="43">
        <v>35.283411539999996</v>
      </c>
      <c r="R89" s="43">
        <v>28.023109470000001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684.04733721000002</v>
      </c>
      <c r="C90" s="43">
        <f t="shared" ref="C90" si="207">I90+O90</f>
        <v>492.34480352000003</v>
      </c>
      <c r="D90" s="43">
        <f t="shared" ref="D90" si="208">J90+P90</f>
        <v>191.70253369</v>
      </c>
      <c r="E90" s="43">
        <f t="shared" ref="E90" si="209">K90+Q90</f>
        <v>154.22013835000001</v>
      </c>
      <c r="F90" s="43">
        <f t="shared" ref="F90" si="210">L90+R90</f>
        <v>37.482273319999997</v>
      </c>
      <c r="G90" s="43">
        <f t="shared" ref="G90" si="211">M90+S90</f>
        <v>1.2202E-4</v>
      </c>
      <c r="H90" s="43">
        <f t="shared" ref="H90" si="212">SUM(I90:J90)</f>
        <v>466.51106322000004</v>
      </c>
      <c r="I90" s="43">
        <v>358.75710398000001</v>
      </c>
      <c r="J90" s="43">
        <f t="shared" ref="J90" si="213">SUM(K90:M90)</f>
        <v>107.75395924000001</v>
      </c>
      <c r="K90" s="43">
        <v>97.945700720000005</v>
      </c>
      <c r="L90" s="43">
        <v>9.8081364999999998</v>
      </c>
      <c r="M90" s="43">
        <v>1.2202E-4</v>
      </c>
      <c r="N90" s="43">
        <f t="shared" ref="N90" si="214">SUM(O90:P90)</f>
        <v>217.53627398999998</v>
      </c>
      <c r="O90" s="43">
        <v>133.58769953999999</v>
      </c>
      <c r="P90" s="43">
        <f t="shared" ref="P90" si="215">SUM(Q90:S90)</f>
        <v>83.948574449999995</v>
      </c>
      <c r="Q90" s="43">
        <v>56.274437630000001</v>
      </c>
      <c r="R90" s="43">
        <v>27.674136819999998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661.01107908999995</v>
      </c>
      <c r="C91" s="43">
        <f t="shared" ref="C91" si="216">I91+O91</f>
        <v>499.54266327999994</v>
      </c>
      <c r="D91" s="43">
        <f t="shared" ref="D91" si="217">J91+P91</f>
        <v>161.46841581000001</v>
      </c>
      <c r="E91" s="43">
        <f t="shared" ref="E91" si="218">K91+Q91</f>
        <v>126.71999867999999</v>
      </c>
      <c r="F91" s="43">
        <f t="shared" ref="F91" si="219">L91+R91</f>
        <v>34.748294130000005</v>
      </c>
      <c r="G91" s="43">
        <f t="shared" ref="G91" si="220">M91+S91</f>
        <v>1.2300000000000001E-4</v>
      </c>
      <c r="H91" s="43">
        <f t="shared" ref="H91" si="221">SUM(I91:J91)</f>
        <v>438.71939276999996</v>
      </c>
      <c r="I91" s="43">
        <v>364.46204741999998</v>
      </c>
      <c r="J91" s="43">
        <f t="shared" ref="J91" si="222">SUM(K91:M91)</f>
        <v>74.257345349999994</v>
      </c>
      <c r="K91" s="43">
        <v>68.198145819999993</v>
      </c>
      <c r="L91" s="43">
        <v>6.0590765299999996</v>
      </c>
      <c r="M91" s="43">
        <v>1.2300000000000001E-4</v>
      </c>
      <c r="N91" s="43">
        <f t="shared" ref="N91" si="223">SUM(O91:P91)</f>
        <v>222.29168632</v>
      </c>
      <c r="O91" s="43">
        <v>135.08061585999999</v>
      </c>
      <c r="P91" s="43">
        <f t="shared" ref="P91" si="224">SUM(Q91:S91)</f>
        <v>87.211070460000002</v>
      </c>
      <c r="Q91" s="43">
        <v>58.521852859999996</v>
      </c>
      <c r="R91" s="43">
        <v>28.689217600000003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678.66796956999997</v>
      </c>
      <c r="C92" s="43">
        <f t="shared" ref="C92" si="225">I92+O92</f>
        <v>510.01848735999999</v>
      </c>
      <c r="D92" s="43">
        <f t="shared" ref="D92" si="226">J92+P92</f>
        <v>168.64948220999997</v>
      </c>
      <c r="E92" s="43">
        <f t="shared" ref="E92" si="227">K92+Q92</f>
        <v>133.79505232999998</v>
      </c>
      <c r="F92" s="43">
        <f t="shared" ref="F92" si="228">L92+R92</f>
        <v>34.854305860000004</v>
      </c>
      <c r="G92" s="43">
        <f t="shared" ref="G92" si="229">M92+S92</f>
        <v>1.2402E-4</v>
      </c>
      <c r="H92" s="43">
        <f t="shared" ref="H92" si="230">SUM(I92:J92)</f>
        <v>453.85980735999999</v>
      </c>
      <c r="I92" s="43">
        <v>374.49758331999999</v>
      </c>
      <c r="J92" s="43">
        <f t="shared" ref="J92" si="231">SUM(K92:M92)</f>
        <v>79.362224039999987</v>
      </c>
      <c r="K92" s="43">
        <v>73.511169639999991</v>
      </c>
      <c r="L92" s="43">
        <v>5.8509303800000003</v>
      </c>
      <c r="M92" s="43">
        <v>1.2402E-4</v>
      </c>
      <c r="N92" s="43">
        <f t="shared" ref="N92" si="232">SUM(O92:P92)</f>
        <v>224.80816221000001</v>
      </c>
      <c r="O92" s="43">
        <v>135.52090404</v>
      </c>
      <c r="P92" s="43">
        <f t="shared" ref="P92" si="233">SUM(Q92:S92)</f>
        <v>89.287258170000001</v>
      </c>
      <c r="Q92" s="43">
        <v>60.283882689999999</v>
      </c>
      <c r="R92" s="43">
        <v>29.003375480000003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738.42693567000003</v>
      </c>
      <c r="C93" s="43">
        <f t="shared" ref="C93" si="234">I93+O93</f>
        <v>593.79490233999991</v>
      </c>
      <c r="D93" s="43">
        <f t="shared" ref="D93" si="235">J93+P93</f>
        <v>144.63203333000001</v>
      </c>
      <c r="E93" s="43">
        <f t="shared" ref="E93" si="236">K93+Q93</f>
        <v>110.56618066</v>
      </c>
      <c r="F93" s="43">
        <f t="shared" ref="F93" si="237">L93+R93</f>
        <v>34.06572766</v>
      </c>
      <c r="G93" s="43">
        <f t="shared" ref="G93" si="238">M93+S93</f>
        <v>1.2501E-4</v>
      </c>
      <c r="H93" s="43">
        <f t="shared" ref="H93" si="239">SUM(I93:J93)</f>
        <v>535.30148946999998</v>
      </c>
      <c r="I93" s="43">
        <v>453.06778571999996</v>
      </c>
      <c r="J93" s="43">
        <f t="shared" ref="J93" si="240">SUM(K93:M93)</f>
        <v>82.233703750000004</v>
      </c>
      <c r="K93" s="43">
        <v>76.588763</v>
      </c>
      <c r="L93" s="43">
        <v>5.6448157400000003</v>
      </c>
      <c r="M93" s="43">
        <v>1.2501E-4</v>
      </c>
      <c r="N93" s="43">
        <f t="shared" ref="N93" si="241">SUM(O93:P93)</f>
        <v>203.1254462</v>
      </c>
      <c r="O93" s="43">
        <v>140.72711662</v>
      </c>
      <c r="P93" s="43">
        <f t="shared" ref="P93" si="242">SUM(Q93:S93)</f>
        <v>62.398329580000002</v>
      </c>
      <c r="Q93" s="43">
        <v>33.97741766</v>
      </c>
      <c r="R93" s="43">
        <v>28.420911920000002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1034.34393176</v>
      </c>
      <c r="C94" s="43">
        <f t="shared" ref="C94" si="243">I94+O94</f>
        <v>676.62804245000007</v>
      </c>
      <c r="D94" s="43">
        <f t="shared" ref="D94" si="244">J94+P94</f>
        <v>357.71588931000002</v>
      </c>
      <c r="E94" s="43">
        <f t="shared" ref="E94" si="245">K94+Q94</f>
        <v>325.3046822</v>
      </c>
      <c r="F94" s="43">
        <f t="shared" ref="F94" si="246">L94+R94</f>
        <v>32.205608650000002</v>
      </c>
      <c r="G94" s="43">
        <f t="shared" ref="G94" si="247">M94+S94</f>
        <v>0.20559846000000001</v>
      </c>
      <c r="H94" s="43">
        <f t="shared" ref="H94" si="248">SUM(I94:J94)</f>
        <v>784.31818512000007</v>
      </c>
      <c r="I94" s="43">
        <v>544.73681807000003</v>
      </c>
      <c r="J94" s="43">
        <f t="shared" ref="J94" si="249">SUM(K94:M94)</f>
        <v>239.58136705000001</v>
      </c>
      <c r="K94" s="43">
        <v>234.56376958999999</v>
      </c>
      <c r="L94" s="43">
        <v>4.8119990000000001</v>
      </c>
      <c r="M94" s="43">
        <v>0.20559846000000001</v>
      </c>
      <c r="N94" s="43">
        <f t="shared" ref="N94" si="250">SUM(O94:P94)</f>
        <v>250.02574664000002</v>
      </c>
      <c r="O94" s="43">
        <v>131.89122438000001</v>
      </c>
      <c r="P94" s="43">
        <f t="shared" ref="P94" si="251">SUM(Q94:S94)</f>
        <v>118.13452226</v>
      </c>
      <c r="Q94" s="43">
        <v>90.740912609999995</v>
      </c>
      <c r="R94" s="43">
        <v>27.393609649999998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933.90715372</v>
      </c>
      <c r="C95" s="43">
        <f t="shared" ref="C95" si="252">I95+O95</f>
        <v>558.65677619999997</v>
      </c>
      <c r="D95" s="43">
        <f t="shared" ref="D95" si="253">J95+P95</f>
        <v>375.25037752000003</v>
      </c>
      <c r="E95" s="43">
        <f t="shared" ref="E95" si="254">K95+Q95</f>
        <v>337.72601852000003</v>
      </c>
      <c r="F95" s="43">
        <f t="shared" ref="F95" si="255">L95+R95</f>
        <v>37.245013159999999</v>
      </c>
      <c r="G95" s="43">
        <f t="shared" ref="G95" si="256">M95+S95</f>
        <v>0.27934584000000001</v>
      </c>
      <c r="H95" s="43">
        <f t="shared" ref="H95" si="257">SUM(I95:J95)</f>
        <v>673.62151614000004</v>
      </c>
      <c r="I95" s="43">
        <v>418.14515867</v>
      </c>
      <c r="J95" s="43">
        <f t="shared" ref="J95" si="258">SUM(K95:M95)</f>
        <v>255.47635747000001</v>
      </c>
      <c r="K95" s="43">
        <v>245.28857849000002</v>
      </c>
      <c r="L95" s="43">
        <v>9.9084331399999996</v>
      </c>
      <c r="M95" s="43">
        <v>0.27934584000000001</v>
      </c>
      <c r="N95" s="43">
        <f t="shared" ref="N95" si="259">SUM(O95:P95)</f>
        <v>260.28563758000001</v>
      </c>
      <c r="O95" s="43">
        <v>140.51161753000002</v>
      </c>
      <c r="P95" s="43">
        <f t="shared" ref="P95" si="260">SUM(Q95:S95)</f>
        <v>119.77402005</v>
      </c>
      <c r="Q95" s="43">
        <v>92.437440030000005</v>
      </c>
      <c r="R95" s="43">
        <v>27.33658002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932.8842016399999</v>
      </c>
      <c r="C96" s="43">
        <f t="shared" ref="C96" si="261">I96+O96</f>
        <v>586.93729684000004</v>
      </c>
      <c r="D96" s="43">
        <f t="shared" ref="D96" si="262">J96+P96</f>
        <v>345.94690480000003</v>
      </c>
      <c r="E96" s="43">
        <f t="shared" ref="E96" si="263">K96+Q96</f>
        <v>305.79134035999999</v>
      </c>
      <c r="F96" s="43">
        <f t="shared" ref="F96" si="264">L96+R96</f>
        <v>39.387250539999997</v>
      </c>
      <c r="G96" s="43">
        <f t="shared" ref="G96" si="265">M96+S96</f>
        <v>0.76831389999999999</v>
      </c>
      <c r="H96" s="43">
        <f t="shared" ref="H96" si="266">SUM(I96:J96)</f>
        <v>673.99711989000002</v>
      </c>
      <c r="I96" s="43">
        <v>443.05181135999999</v>
      </c>
      <c r="J96" s="43">
        <f t="shared" ref="J96" si="267">SUM(K96:M96)</f>
        <v>230.94530853000001</v>
      </c>
      <c r="K96" s="43">
        <v>217.09117265</v>
      </c>
      <c r="L96" s="43">
        <v>13.085821979999999</v>
      </c>
      <c r="M96" s="43">
        <v>0.76831389999999999</v>
      </c>
      <c r="N96" s="43">
        <f t="shared" ref="N96" si="268">SUM(O96:P96)</f>
        <v>258.88708174999999</v>
      </c>
      <c r="O96" s="43">
        <v>143.88548548</v>
      </c>
      <c r="P96" s="43">
        <f t="shared" ref="P96" si="269">SUM(Q96:S96)</f>
        <v>115.00159627000001</v>
      </c>
      <c r="Q96" s="43">
        <v>88.700167710000002</v>
      </c>
      <c r="R96" s="43">
        <v>26.301428560000002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931.58801650999999</v>
      </c>
      <c r="C97" s="43">
        <f t="shared" ref="C97" si="270">I97+O97</f>
        <v>558.21445677999998</v>
      </c>
      <c r="D97" s="43">
        <f t="shared" ref="D97" si="271">J97+P97</f>
        <v>373.37355973000001</v>
      </c>
      <c r="E97" s="43">
        <f t="shared" ref="E97" si="272">K97+Q97</f>
        <v>337.58752786999997</v>
      </c>
      <c r="F97" s="43">
        <f t="shared" ref="F97" si="273">L97+R97</f>
        <v>35.580583959999998</v>
      </c>
      <c r="G97" s="43">
        <f t="shared" ref="G97" si="274">M97+S97</f>
        <v>0.20544789999999999</v>
      </c>
      <c r="H97" s="43">
        <f t="shared" ref="H97" si="275">SUM(I97:J97)</f>
        <v>678.32367830999999</v>
      </c>
      <c r="I97" s="43">
        <v>418.87663856</v>
      </c>
      <c r="J97" s="43">
        <f t="shared" ref="J97" si="276">SUM(K97:M97)</f>
        <v>259.44703974999999</v>
      </c>
      <c r="K97" s="43">
        <v>249.56745705999998</v>
      </c>
      <c r="L97" s="43">
        <v>9.6741347900000001</v>
      </c>
      <c r="M97" s="43">
        <v>0.20544789999999999</v>
      </c>
      <c r="N97" s="43">
        <f t="shared" ref="N97" si="277">SUM(O97:P97)</f>
        <v>253.2643382</v>
      </c>
      <c r="O97" s="43">
        <v>139.33781822</v>
      </c>
      <c r="P97" s="43">
        <f t="shared" ref="P97" si="278">SUM(Q97:S97)</f>
        <v>113.92651998000001</v>
      </c>
      <c r="Q97" s="43">
        <v>88.020070810000007</v>
      </c>
      <c r="R97" s="43">
        <v>25.906449169999998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939.22840004</v>
      </c>
      <c r="C98" s="43">
        <f t="shared" ref="C98" si="279">I98+O98</f>
        <v>552.26178804000006</v>
      </c>
      <c r="D98" s="43">
        <f t="shared" ref="D98" si="280">J98+P98</f>
        <v>386.96661199999994</v>
      </c>
      <c r="E98" s="43">
        <f t="shared" ref="E98" si="281">K98+Q98</f>
        <v>355.63968638</v>
      </c>
      <c r="F98" s="43">
        <f t="shared" ref="F98" si="282">L98+R98</f>
        <v>31.121461929999999</v>
      </c>
      <c r="G98" s="43">
        <f t="shared" ref="G98" si="283">M98+S98</f>
        <v>0.20546369</v>
      </c>
      <c r="H98" s="43">
        <f t="shared" ref="H98" si="284">SUM(I98:J98)</f>
        <v>684.55886278999992</v>
      </c>
      <c r="I98" s="43">
        <v>415.09591308</v>
      </c>
      <c r="J98" s="43">
        <f t="shared" ref="J98" si="285">SUM(K98:M98)</f>
        <v>269.46294970999998</v>
      </c>
      <c r="K98" s="43">
        <v>265.45111488999999</v>
      </c>
      <c r="L98" s="43">
        <v>3.80637113</v>
      </c>
      <c r="M98" s="43">
        <v>0.20546369</v>
      </c>
      <c r="N98" s="43">
        <f t="shared" ref="N98" si="286">SUM(O98:P98)</f>
        <v>254.66953724999999</v>
      </c>
      <c r="O98" s="43">
        <v>137.16587496</v>
      </c>
      <c r="P98" s="43">
        <f t="shared" ref="P98" si="287">SUM(Q98:S98)</f>
        <v>117.50366228999999</v>
      </c>
      <c r="Q98" s="43">
        <v>90.188571490000001</v>
      </c>
      <c r="R98" s="43">
        <v>27.3150908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994.20270061999997</v>
      </c>
      <c r="C99" s="43">
        <f t="shared" ref="C99" si="288">I99+O99</f>
        <v>660.34954025000002</v>
      </c>
      <c r="D99" s="43">
        <f t="shared" ref="D99" si="289">J99+P99</f>
        <v>333.85316036999996</v>
      </c>
      <c r="E99" s="43">
        <f t="shared" ref="E99" si="290">K99+Q99</f>
        <v>303.85591349999999</v>
      </c>
      <c r="F99" s="43">
        <f t="shared" ref="F99" si="291">L99+R99</f>
        <v>29.78876417</v>
      </c>
      <c r="G99" s="43">
        <f t="shared" ref="G99" si="292">M99+S99</f>
        <v>0.20848269999999999</v>
      </c>
      <c r="H99" s="43">
        <f t="shared" ref="H99" si="293">SUM(I99:J99)</f>
        <v>703.51197335999996</v>
      </c>
      <c r="I99" s="43">
        <v>481.77167614000001</v>
      </c>
      <c r="J99" s="43">
        <f t="shared" ref="J99" si="294">SUM(K99:M99)</f>
        <v>221.74029721999997</v>
      </c>
      <c r="K99" s="43">
        <v>218.93201923999999</v>
      </c>
      <c r="L99" s="43">
        <v>2.5997952799999999</v>
      </c>
      <c r="M99" s="43">
        <v>0.20848269999999999</v>
      </c>
      <c r="N99" s="43">
        <f t="shared" ref="N99" si="295">SUM(O99:P99)</f>
        <v>290.69072726000002</v>
      </c>
      <c r="O99" s="43">
        <v>178.57786411000001</v>
      </c>
      <c r="P99" s="43">
        <f t="shared" ref="P99" si="296">SUM(Q99:S99)</f>
        <v>112.11286315</v>
      </c>
      <c r="Q99" s="43">
        <v>84.923894259999997</v>
      </c>
      <c r="R99" s="43">
        <v>27.188968890000002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964.48842654000009</v>
      </c>
      <c r="C100" s="43">
        <f t="shared" ref="C100" si="297">I100+O100</f>
        <v>552.16962049000006</v>
      </c>
      <c r="D100" s="43">
        <f t="shared" ref="D100" si="298">J100+P100</f>
        <v>412.31880605000003</v>
      </c>
      <c r="E100" s="43">
        <f t="shared" ref="E100" si="299">K100+Q100</f>
        <v>381.74597327000004</v>
      </c>
      <c r="F100" s="43">
        <f t="shared" ref="F100" si="300">L100+R100</f>
        <v>30.337334800000001</v>
      </c>
      <c r="G100" s="43">
        <f t="shared" ref="G100" si="301">M100+S100</f>
        <v>0.23549798</v>
      </c>
      <c r="H100" s="43">
        <f t="shared" ref="H100" si="302">SUM(I100:J100)</f>
        <v>655.98958723999999</v>
      </c>
      <c r="I100" s="43">
        <v>392.69622987000002</v>
      </c>
      <c r="J100" s="43">
        <f t="shared" ref="J100" si="303">SUM(K100:M100)</f>
        <v>263.29335737000002</v>
      </c>
      <c r="K100" s="43">
        <v>260.04329832000002</v>
      </c>
      <c r="L100" s="43">
        <v>3.0145610700000001</v>
      </c>
      <c r="M100" s="43">
        <v>0.23549798</v>
      </c>
      <c r="N100" s="43">
        <f t="shared" ref="N100" si="304">SUM(O100:P100)</f>
        <v>308.49883929999999</v>
      </c>
      <c r="O100" s="43">
        <v>159.47339062</v>
      </c>
      <c r="P100" s="43">
        <f t="shared" ref="P100" si="305">SUM(Q100:S100)</f>
        <v>149.02544868000001</v>
      </c>
      <c r="Q100" s="43">
        <v>121.70267495</v>
      </c>
      <c r="R100" s="43">
        <v>27.322773730000002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1006.5082179000001</v>
      </c>
      <c r="C101" s="43">
        <f t="shared" ref="C101" si="306">I101+O101</f>
        <v>644.39609080000002</v>
      </c>
      <c r="D101" s="43">
        <f t="shared" ref="D101" si="307">J101+P101</f>
        <v>362.11212709999995</v>
      </c>
      <c r="E101" s="43">
        <f t="shared" ref="E101" si="308">K101+Q101</f>
        <v>327.54948007000002</v>
      </c>
      <c r="F101" s="43">
        <f t="shared" ref="F101" si="309">L101+R101</f>
        <v>34.327263369999997</v>
      </c>
      <c r="G101" s="43">
        <f t="shared" ref="G101" si="310">M101+S101</f>
        <v>0.23538365999999999</v>
      </c>
      <c r="H101" s="43">
        <f t="shared" ref="H101" si="311">SUM(I101:J101)</f>
        <v>716.29680267000003</v>
      </c>
      <c r="I101" s="43">
        <v>499.90297237999999</v>
      </c>
      <c r="J101" s="43">
        <f t="shared" ref="J101" si="312">SUM(K101:M101)</f>
        <v>216.39383028999998</v>
      </c>
      <c r="K101" s="43">
        <v>209.66729024</v>
      </c>
      <c r="L101" s="43">
        <v>6.4911563899999996</v>
      </c>
      <c r="M101" s="43">
        <v>0.23538365999999999</v>
      </c>
      <c r="N101" s="43">
        <f t="shared" ref="N101" si="313">SUM(O101:P101)</f>
        <v>290.21141523</v>
      </c>
      <c r="O101" s="43">
        <v>144.49311842</v>
      </c>
      <c r="P101" s="43">
        <f t="shared" ref="P101" si="314">SUM(Q101:S101)</f>
        <v>145.71829681</v>
      </c>
      <c r="Q101" s="43">
        <v>117.88218983</v>
      </c>
      <c r="R101" s="43">
        <v>27.83610698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924.56709089000015</v>
      </c>
      <c r="C102" s="43">
        <f t="shared" ref="C102" si="315">I102+O102</f>
        <v>574.04131658000006</v>
      </c>
      <c r="D102" s="43">
        <f t="shared" ref="D102" si="316">J102+P102</f>
        <v>350.52577430999997</v>
      </c>
      <c r="E102" s="43">
        <f t="shared" ref="E102" si="317">K102+Q102</f>
        <v>316.14138162</v>
      </c>
      <c r="F102" s="43">
        <f t="shared" ref="F102" si="318">L102+R102</f>
        <v>34.13189027</v>
      </c>
      <c r="G102" s="43">
        <f t="shared" ref="G102" si="319">M102+S102</f>
        <v>0.25250242000000001</v>
      </c>
      <c r="H102" s="43">
        <f t="shared" ref="H102" si="320">SUM(I102:J102)</f>
        <v>630.96470620000002</v>
      </c>
      <c r="I102" s="43">
        <v>429.30666529000001</v>
      </c>
      <c r="J102" s="43">
        <f t="shared" ref="J102" si="321">SUM(K102:M102)</f>
        <v>201.65804091000001</v>
      </c>
      <c r="K102" s="43">
        <v>197.68882636000001</v>
      </c>
      <c r="L102" s="43">
        <v>3.7167121299999999</v>
      </c>
      <c r="M102" s="43">
        <v>0.25250242000000001</v>
      </c>
      <c r="N102" s="43">
        <f t="shared" ref="N102" si="322">SUM(O102:P102)</f>
        <v>293.60238469000001</v>
      </c>
      <c r="O102" s="43">
        <v>144.73465129000002</v>
      </c>
      <c r="P102" s="43">
        <f t="shared" ref="P102" si="323">SUM(Q102:S102)</f>
        <v>148.86773339999999</v>
      </c>
      <c r="Q102" s="43">
        <v>118.45255526</v>
      </c>
      <c r="R102" s="43">
        <v>30.415178139999998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923.7687334499999</v>
      </c>
      <c r="C103" s="43">
        <f t="shared" ref="C103" si="324">I103+O103</f>
        <v>565.47132289000001</v>
      </c>
      <c r="D103" s="43">
        <f t="shared" ref="D103" si="325">J103+P103</f>
        <v>358.29741056</v>
      </c>
      <c r="E103" s="43">
        <f t="shared" ref="E103" si="326">K103+Q103</f>
        <v>322.47008978000002</v>
      </c>
      <c r="F103" s="43">
        <f t="shared" ref="F103" si="327">L103+R103</f>
        <v>35.618806890000002</v>
      </c>
      <c r="G103" s="43">
        <f t="shared" ref="G103" si="328">M103+S103</f>
        <v>0.20851389000000001</v>
      </c>
      <c r="H103" s="43">
        <f t="shared" ref="H103" si="329">SUM(I103:J103)</f>
        <v>628.44760252000003</v>
      </c>
      <c r="I103" s="43">
        <v>419.32985012</v>
      </c>
      <c r="J103" s="43">
        <f t="shared" ref="J103" si="330">SUM(K103:M103)</f>
        <v>209.11775240000003</v>
      </c>
      <c r="K103" s="43">
        <v>203.74158994000001</v>
      </c>
      <c r="L103" s="43">
        <v>5.1676485699999999</v>
      </c>
      <c r="M103" s="43">
        <v>0.20851389000000001</v>
      </c>
      <c r="N103" s="43">
        <f t="shared" ref="N103" si="331">SUM(O103:P103)</f>
        <v>295.32113092999998</v>
      </c>
      <c r="O103" s="43">
        <v>146.14147277000001</v>
      </c>
      <c r="P103" s="43">
        <f t="shared" ref="P103" si="332">SUM(Q103:S103)</f>
        <v>149.17965816</v>
      </c>
      <c r="Q103" s="43">
        <v>118.72849984</v>
      </c>
      <c r="R103" s="43">
        <v>30.451158320000001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943.06397122999999</v>
      </c>
      <c r="C104" s="43">
        <f t="shared" ref="C104" si="333">I104+O104</f>
        <v>604.03974378999999</v>
      </c>
      <c r="D104" s="43">
        <f t="shared" ref="D104" si="334">J104+P104</f>
        <v>339.02422744</v>
      </c>
      <c r="E104" s="43">
        <f t="shared" ref="E104" si="335">K104+Q104</f>
        <v>304.89288298999998</v>
      </c>
      <c r="F104" s="43">
        <f t="shared" ref="F104" si="336">L104+R104</f>
        <v>33.922809870000002</v>
      </c>
      <c r="G104" s="43">
        <f t="shared" ref="G104" si="337">M104+S104</f>
        <v>0.20853458</v>
      </c>
      <c r="H104" s="43">
        <f t="shared" ref="H104" si="338">SUM(I104:J104)</f>
        <v>641.93522704999998</v>
      </c>
      <c r="I104" s="43">
        <v>446.36269695999999</v>
      </c>
      <c r="J104" s="43">
        <f t="shared" ref="J104" si="339">SUM(K104:M104)</f>
        <v>195.57253008999999</v>
      </c>
      <c r="K104" s="43">
        <v>191.78086772999998</v>
      </c>
      <c r="L104" s="43">
        <v>3.5831277799999999</v>
      </c>
      <c r="M104" s="43">
        <v>0.20853458</v>
      </c>
      <c r="N104" s="43">
        <f t="shared" ref="N104" si="340">SUM(O104:P104)</f>
        <v>301.12874418000001</v>
      </c>
      <c r="O104" s="43">
        <v>157.67704682999999</v>
      </c>
      <c r="P104" s="43">
        <f t="shared" ref="P104" si="341">SUM(Q104:S104)</f>
        <v>143.45169735000002</v>
      </c>
      <c r="Q104" s="43">
        <v>113.11201526000001</v>
      </c>
      <c r="R104" s="43">
        <v>30.33968209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882.73002833999999</v>
      </c>
      <c r="C105" s="43">
        <f t="shared" ref="C105" si="342">I105+O105</f>
        <v>552.68545950999999</v>
      </c>
      <c r="D105" s="43">
        <f t="shared" ref="D105" si="343">J105+P105</f>
        <v>330.04456883</v>
      </c>
      <c r="E105" s="43">
        <f t="shared" ref="E105" si="344">K105+Q105</f>
        <v>283.17451311000002</v>
      </c>
      <c r="F105" s="43">
        <f t="shared" ref="F105" si="345">L105+R105</f>
        <v>46.661508619999999</v>
      </c>
      <c r="G105" s="43">
        <f t="shared" ref="G105" si="346">M105+S105</f>
        <v>0.20854710000000001</v>
      </c>
      <c r="H105" s="43">
        <f t="shared" ref="H105" si="347">SUM(I105:J105)</f>
        <v>593.53019750999999</v>
      </c>
      <c r="I105" s="43">
        <v>404.53087482000001</v>
      </c>
      <c r="J105" s="43">
        <f t="shared" ref="J105" si="348">SUM(K105:M105)</f>
        <v>188.99932269000001</v>
      </c>
      <c r="K105" s="43">
        <v>172.71705861000001</v>
      </c>
      <c r="L105" s="43">
        <v>16.07371698</v>
      </c>
      <c r="M105" s="43">
        <v>0.20854710000000001</v>
      </c>
      <c r="N105" s="43">
        <f t="shared" ref="N105" si="349">SUM(O105:P105)</f>
        <v>289.19983083</v>
      </c>
      <c r="O105" s="43">
        <v>148.15458469000001</v>
      </c>
      <c r="P105" s="43">
        <f t="shared" ref="P105" si="350">SUM(Q105:S105)</f>
        <v>141.04524613999999</v>
      </c>
      <c r="Q105" s="43">
        <v>110.4574545</v>
      </c>
      <c r="R105" s="43">
        <v>30.587791639999999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961.54447739</v>
      </c>
      <c r="C106" s="43">
        <f t="shared" ref="C106" si="351">I106+O106</f>
        <v>566.94770532999996</v>
      </c>
      <c r="D106" s="43">
        <f t="shared" ref="D106" si="352">J106+P106</f>
        <v>394.59677206000003</v>
      </c>
      <c r="E106" s="43">
        <f t="shared" ref="E106" si="353">K106+Q106</f>
        <v>352.50043432000001</v>
      </c>
      <c r="F106" s="43">
        <f t="shared" ref="F106" si="354">L106+R106</f>
        <v>41.887770449999998</v>
      </c>
      <c r="G106" s="43">
        <f t="shared" ref="G106" si="355">M106+S106</f>
        <v>0.20856728999999999</v>
      </c>
      <c r="H106" s="43">
        <f t="shared" ref="H106" si="356">SUM(I106:J106)</f>
        <v>709.71748712999999</v>
      </c>
      <c r="I106" s="43">
        <v>458.98769139000001</v>
      </c>
      <c r="J106" s="43">
        <f t="shared" ref="J106" si="357">SUM(K106:M106)</f>
        <v>250.72979574000001</v>
      </c>
      <c r="K106" s="43">
        <v>237.83558060000001</v>
      </c>
      <c r="L106" s="43">
        <v>12.685647850000001</v>
      </c>
      <c r="M106" s="43">
        <v>0.20856728999999999</v>
      </c>
      <c r="N106" s="43">
        <f t="shared" ref="N106" si="358">SUM(O106:P106)</f>
        <v>251.82699026</v>
      </c>
      <c r="O106" s="43">
        <v>107.96001394</v>
      </c>
      <c r="P106" s="43">
        <f t="shared" ref="P106" si="359">SUM(Q106:S106)</f>
        <v>143.86697631999999</v>
      </c>
      <c r="Q106" s="43">
        <v>114.66485372</v>
      </c>
      <c r="R106" s="43">
        <v>29.202122599999999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962.84566623000001</v>
      </c>
      <c r="C107" s="43">
        <f t="shared" ref="C107" si="360">I107+O107</f>
        <v>640.33828673000005</v>
      </c>
      <c r="D107" s="43">
        <f t="shared" ref="D107" si="361">J107+P107</f>
        <v>322.50737949999996</v>
      </c>
      <c r="E107" s="43">
        <f t="shared" ref="E107" si="362">K107+Q107</f>
        <v>287.24224304000001</v>
      </c>
      <c r="F107" s="43">
        <f t="shared" ref="F107" si="363">L107+R107</f>
        <v>35.056552850000003</v>
      </c>
      <c r="G107" s="43">
        <f t="shared" ref="G107" si="364">M107+S107</f>
        <v>0.20858361</v>
      </c>
      <c r="H107" s="43">
        <f t="shared" ref="H107" si="365">SUM(I107:J107)</f>
        <v>704.54959527999995</v>
      </c>
      <c r="I107" s="43">
        <v>526.54885415000001</v>
      </c>
      <c r="J107" s="43">
        <f t="shared" ref="J107" si="366">SUM(K107:M107)</f>
        <v>178.00074112999999</v>
      </c>
      <c r="K107" s="43">
        <v>172.02058706</v>
      </c>
      <c r="L107" s="43">
        <v>5.7715704599999995</v>
      </c>
      <c r="M107" s="43">
        <v>0.20858361</v>
      </c>
      <c r="N107" s="43">
        <f t="shared" ref="N107" si="367">SUM(O107:P107)</f>
        <v>258.29607095</v>
      </c>
      <c r="O107" s="43">
        <v>113.78943258</v>
      </c>
      <c r="P107" s="43">
        <f t="shared" ref="P107" si="368">SUM(Q107:S107)</f>
        <v>144.50663836999999</v>
      </c>
      <c r="Q107" s="43">
        <v>115.22165597999999</v>
      </c>
      <c r="R107" s="43">
        <v>29.28498239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981.74338235000005</v>
      </c>
      <c r="C108" s="43">
        <f t="shared" ref="C108" si="369">I108+O108</f>
        <v>660.96272854999995</v>
      </c>
      <c r="D108" s="43">
        <f t="shared" ref="D108" si="370">J108+P108</f>
        <v>320.78065379999998</v>
      </c>
      <c r="E108" s="43">
        <f t="shared" ref="E108" si="371">K108+Q108</f>
        <v>267.9904611</v>
      </c>
      <c r="F108" s="43">
        <f t="shared" ref="F108" si="372">L108+R108</f>
        <v>52.581604229999996</v>
      </c>
      <c r="G108" s="43">
        <f t="shared" ref="G108" si="373">M108+S108</f>
        <v>0.20858847</v>
      </c>
      <c r="H108" s="43">
        <f t="shared" ref="H108" si="374">SUM(I108:J108)</f>
        <v>737.45365382</v>
      </c>
      <c r="I108" s="43">
        <v>535.63787596999998</v>
      </c>
      <c r="J108" s="43">
        <f t="shared" ref="J108" si="375">SUM(K108:M108)</f>
        <v>201.81577784999999</v>
      </c>
      <c r="K108" s="43">
        <v>177.66855393</v>
      </c>
      <c r="L108" s="43">
        <v>23.93863545</v>
      </c>
      <c r="M108" s="43">
        <v>0.20858847</v>
      </c>
      <c r="N108" s="43">
        <f t="shared" ref="N108" si="376">SUM(O108:P108)</f>
        <v>244.28972852999999</v>
      </c>
      <c r="O108" s="43">
        <v>125.32485258</v>
      </c>
      <c r="P108" s="43">
        <f t="shared" ref="P108" si="377">SUM(Q108:S108)</f>
        <v>118.96487595000001</v>
      </c>
      <c r="Q108" s="43">
        <v>90.321907170000003</v>
      </c>
      <c r="R108" s="43">
        <v>28.64296878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871.06634069999996</v>
      </c>
      <c r="C109" s="43">
        <f t="shared" ref="C109" si="378">I109+O109</f>
        <v>556.77305416000002</v>
      </c>
      <c r="D109" s="43">
        <f t="shared" ref="D109" si="379">J109+P109</f>
        <v>314.29328653999994</v>
      </c>
      <c r="E109" s="43">
        <f t="shared" ref="E109" si="380">K109+Q109</f>
        <v>260.47085411</v>
      </c>
      <c r="F109" s="43">
        <f t="shared" ref="F109" si="381">L109+R109</f>
        <v>50.674179960000004</v>
      </c>
      <c r="G109" s="43">
        <f t="shared" ref="G109" si="382">M109+S109</f>
        <v>3.1482524700000001</v>
      </c>
      <c r="H109" s="43">
        <f t="shared" ref="H109" si="383">SUM(I109:J109)</f>
        <v>625.48857498999996</v>
      </c>
      <c r="I109" s="43">
        <v>439.21581033000001</v>
      </c>
      <c r="J109" s="43">
        <f t="shared" ref="J109" si="384">SUM(K109:M109)</f>
        <v>186.27276465999998</v>
      </c>
      <c r="K109" s="43">
        <v>161.37323588999999</v>
      </c>
      <c r="L109" s="43">
        <v>21.751276300000001</v>
      </c>
      <c r="M109" s="43">
        <v>3.1482524700000001</v>
      </c>
      <c r="N109" s="43">
        <f t="shared" ref="N109" si="385">SUM(O109:P109)</f>
        <v>245.57776570999999</v>
      </c>
      <c r="O109" s="43">
        <v>117.55724383</v>
      </c>
      <c r="P109" s="43">
        <f t="shared" ref="P109" si="386">SUM(Q109:S109)</f>
        <v>128.02052187999999</v>
      </c>
      <c r="Q109" s="43">
        <v>99.097618220000001</v>
      </c>
      <c r="R109" s="43">
        <v>28.922903659999999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893.32919584000001</v>
      </c>
      <c r="C110" s="43">
        <f t="shared" ref="C110" si="387">I110+O110</f>
        <v>585.02324849999991</v>
      </c>
      <c r="D110" s="43">
        <f t="shared" ref="D110" si="388">J110+P110</f>
        <v>308.30594733999999</v>
      </c>
      <c r="E110" s="43">
        <f t="shared" ref="E110" si="389">K110+Q110</f>
        <v>261.03301168000002</v>
      </c>
      <c r="F110" s="43">
        <f t="shared" ref="F110" si="390">L110+R110</f>
        <v>44.17455279</v>
      </c>
      <c r="G110" s="43">
        <f t="shared" ref="G110" si="391">M110+S110</f>
        <v>3.09838287</v>
      </c>
      <c r="H110" s="43">
        <f t="shared" ref="H110" si="392">SUM(I110:J110)</f>
        <v>650.98429294999994</v>
      </c>
      <c r="I110" s="43">
        <v>417.31638608999998</v>
      </c>
      <c r="J110" s="43">
        <f t="shared" ref="J110" si="393">SUM(K110:M110)</f>
        <v>233.66790685999999</v>
      </c>
      <c r="K110" s="43">
        <v>214.64553952</v>
      </c>
      <c r="L110" s="43">
        <v>15.923984470000001</v>
      </c>
      <c r="M110" s="43">
        <v>3.09838287</v>
      </c>
      <c r="N110" s="43">
        <f t="shared" ref="N110" si="394">SUM(O110:P110)</f>
        <v>242.34490288999999</v>
      </c>
      <c r="O110" s="43">
        <v>167.70686240999999</v>
      </c>
      <c r="P110" s="43">
        <f t="shared" ref="P110" si="395">SUM(Q110:S110)</f>
        <v>74.638040480000001</v>
      </c>
      <c r="Q110" s="43">
        <v>46.387472160000002</v>
      </c>
      <c r="R110" s="43">
        <v>28.250568319999999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964.58001994000006</v>
      </c>
      <c r="C111" s="43">
        <f t="shared" ref="C111" si="396">I111+O111</f>
        <v>653.46710116999998</v>
      </c>
      <c r="D111" s="43">
        <f t="shared" ref="D111" si="397">J111+P111</f>
        <v>311.11291877000002</v>
      </c>
      <c r="E111" s="43">
        <f t="shared" ref="E111" si="398">K111+Q111</f>
        <v>267.19245949999998</v>
      </c>
      <c r="F111" s="43">
        <f t="shared" ref="F111" si="399">L111+R111</f>
        <v>41.271399260000003</v>
      </c>
      <c r="G111" s="43">
        <f t="shared" ref="G111" si="400">M111+S111</f>
        <v>2.6490600099999999</v>
      </c>
      <c r="H111" s="43">
        <f t="shared" ref="H111" si="401">SUM(I111:J111)</f>
        <v>718.55592848000003</v>
      </c>
      <c r="I111" s="43">
        <v>483.64071760000002</v>
      </c>
      <c r="J111" s="43">
        <f t="shared" ref="J111" si="402">SUM(K111:M111)</f>
        <v>234.91521088000002</v>
      </c>
      <c r="K111" s="43">
        <v>219.51777755000001</v>
      </c>
      <c r="L111" s="43">
        <v>12.748373320000001</v>
      </c>
      <c r="M111" s="43">
        <v>2.6490600099999999</v>
      </c>
      <c r="N111" s="43">
        <f t="shared" ref="N111" si="403">SUM(O111:P111)</f>
        <v>246.02409145999999</v>
      </c>
      <c r="O111" s="43">
        <v>169.82638356999999</v>
      </c>
      <c r="P111" s="43">
        <f t="shared" ref="P111" si="404">SUM(Q111:S111)</f>
        <v>76.197707890000004</v>
      </c>
      <c r="Q111" s="43">
        <v>47.67468195</v>
      </c>
      <c r="R111" s="43">
        <v>28.52302594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930.89604440000005</v>
      </c>
      <c r="C112" s="43">
        <f t="shared" ref="C112" si="405">I112+O112</f>
        <v>622.86101776999999</v>
      </c>
      <c r="D112" s="43">
        <f t="shared" ref="D112" si="406">J112+P112</f>
        <v>308.03502663000006</v>
      </c>
      <c r="E112" s="43">
        <f t="shared" ref="E112" si="407">K112+Q112</f>
        <v>263.14912996000004</v>
      </c>
      <c r="F112" s="43">
        <f t="shared" ref="F112" si="408">L112+R112</f>
        <v>16.683892669999999</v>
      </c>
      <c r="G112" s="43">
        <f t="shared" ref="G112" si="409">M112+S112</f>
        <v>28.202004000000002</v>
      </c>
      <c r="H112" s="43">
        <f t="shared" ref="H112" si="410">SUM(I112:J112)</f>
        <v>683.70947703000002</v>
      </c>
      <c r="I112" s="43">
        <v>451.68538806000004</v>
      </c>
      <c r="J112" s="43">
        <f t="shared" ref="J112" si="411">SUM(K112:M112)</f>
        <v>232.02408897000004</v>
      </c>
      <c r="K112" s="43">
        <v>214.85933722000001</v>
      </c>
      <c r="L112" s="43">
        <v>14.53975894</v>
      </c>
      <c r="M112" s="43">
        <v>2.6249928100000002</v>
      </c>
      <c r="N112" s="43">
        <f t="shared" ref="N112" si="412">SUM(O112:P112)</f>
        <v>247.18656737000001</v>
      </c>
      <c r="O112" s="43">
        <v>171.17562971000001</v>
      </c>
      <c r="P112" s="43">
        <f t="shared" ref="P112" si="413">SUM(Q112:S112)</f>
        <v>76.010937659999996</v>
      </c>
      <c r="Q112" s="43">
        <v>48.289792740000003</v>
      </c>
      <c r="R112" s="43">
        <v>2.1441337300000001</v>
      </c>
      <c r="S112" s="43">
        <v>25.57701119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1009.6588453000001</v>
      </c>
      <c r="C113" s="43">
        <f t="shared" ref="C113" si="414">I113+O113</f>
        <v>693.57392504000006</v>
      </c>
      <c r="D113" s="43">
        <f t="shared" ref="D113" si="415">J113+P113</f>
        <v>316.08492025999999</v>
      </c>
      <c r="E113" s="43">
        <f t="shared" ref="E113" si="416">K113+Q113</f>
        <v>274.99415915999998</v>
      </c>
      <c r="F113" s="43">
        <f t="shared" ref="F113" si="417">L113+R113</f>
        <v>13.890217790000001</v>
      </c>
      <c r="G113" s="43">
        <f t="shared" ref="G113" si="418">M113+S113</f>
        <v>27.20054331</v>
      </c>
      <c r="H113" s="43">
        <f t="shared" ref="H113" si="419">SUM(I113:J113)</f>
        <v>775.28101600000002</v>
      </c>
      <c r="I113" s="43">
        <v>528.65756666000004</v>
      </c>
      <c r="J113" s="43">
        <f t="shared" ref="J113" si="420">SUM(K113:M113)</f>
        <v>246.62344933999998</v>
      </c>
      <c r="K113" s="43">
        <v>232.16541215999999</v>
      </c>
      <c r="L113" s="43">
        <v>11.836610820000001</v>
      </c>
      <c r="M113" s="43">
        <v>2.6214263600000001</v>
      </c>
      <c r="N113" s="43">
        <f t="shared" ref="N113" si="421">SUM(O113:P113)</f>
        <v>234.37782930000003</v>
      </c>
      <c r="O113" s="43">
        <v>164.91635838000002</v>
      </c>
      <c r="P113" s="43">
        <f t="shared" ref="P113" si="422">SUM(Q113:S113)</f>
        <v>69.461470919999996</v>
      </c>
      <c r="Q113" s="43">
        <v>42.828747</v>
      </c>
      <c r="R113" s="43">
        <v>2.0536069700000001</v>
      </c>
      <c r="S113" s="43">
        <v>24.57911695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945.80493042000001</v>
      </c>
      <c r="C114" s="43">
        <f t="shared" ref="C114" si="423">I114+O114</f>
        <v>614.37966452000001</v>
      </c>
      <c r="D114" s="43">
        <f t="shared" ref="D114" si="424">J114+P114</f>
        <v>331.42526589999994</v>
      </c>
      <c r="E114" s="43">
        <f t="shared" ref="E114" si="425">K114+Q114</f>
        <v>280.37851955000002</v>
      </c>
      <c r="F114" s="43">
        <f t="shared" ref="F114" si="426">L114+R114</f>
        <v>22.820262339999999</v>
      </c>
      <c r="G114" s="43">
        <f t="shared" ref="G114" si="427">M114+S114</f>
        <v>28.22648401</v>
      </c>
      <c r="H114" s="43">
        <f t="shared" ref="H114" si="428">SUM(I114:J114)</f>
        <v>712.11771505999991</v>
      </c>
      <c r="I114" s="43">
        <v>450.99259400999995</v>
      </c>
      <c r="J114" s="43">
        <f t="shared" ref="J114" si="429">SUM(K114:M114)</f>
        <v>261.12512104999996</v>
      </c>
      <c r="K114" s="43">
        <v>236.86600956000001</v>
      </c>
      <c r="L114" s="43">
        <v>21.641501389999998</v>
      </c>
      <c r="M114" s="43">
        <v>2.6176100999999998</v>
      </c>
      <c r="N114" s="43">
        <f t="shared" ref="N114" si="430">SUM(O114:P114)</f>
        <v>233.68721535999998</v>
      </c>
      <c r="O114" s="43">
        <v>163.38707051</v>
      </c>
      <c r="P114" s="43">
        <f t="shared" ref="P114" si="431">SUM(Q114:S114)</f>
        <v>70.300144849999995</v>
      </c>
      <c r="Q114" s="43">
        <v>43.512509989999998</v>
      </c>
      <c r="R114" s="43">
        <v>1.17876095</v>
      </c>
      <c r="S114" s="43">
        <v>25.60887391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1017.6066531299999</v>
      </c>
      <c r="C115" s="43">
        <f t="shared" ref="C115" si="432">I115+O115</f>
        <v>673.68570642999998</v>
      </c>
      <c r="D115" s="43">
        <f t="shared" ref="D115" si="433">J115+P115</f>
        <v>343.92094670000006</v>
      </c>
      <c r="E115" s="43">
        <f t="shared" ref="E115" si="434">K115+Q115</f>
        <v>303.07982630999999</v>
      </c>
      <c r="F115" s="43">
        <f t="shared" ref="F115" si="435">L115+R115</f>
        <v>12.78843251</v>
      </c>
      <c r="G115" s="43">
        <f t="shared" ref="G115" si="436">M115+S115</f>
        <v>28.052687880000001</v>
      </c>
      <c r="H115" s="43">
        <f t="shared" ref="H115" si="437">SUM(I115:J115)</f>
        <v>776.25867614999993</v>
      </c>
      <c r="I115" s="43">
        <v>511.70039657999996</v>
      </c>
      <c r="J115" s="43">
        <f t="shared" ref="J115" si="438">SUM(K115:M115)</f>
        <v>264.55827957000002</v>
      </c>
      <c r="K115" s="43">
        <v>249.27752482</v>
      </c>
      <c r="L115" s="43">
        <v>12.667519260000001</v>
      </c>
      <c r="M115" s="43">
        <v>2.6132354900000001</v>
      </c>
      <c r="N115" s="43">
        <f t="shared" ref="N115" si="439">SUM(O115:P115)</f>
        <v>241.34797698000003</v>
      </c>
      <c r="O115" s="43">
        <v>161.98530985000002</v>
      </c>
      <c r="P115" s="43">
        <f t="shared" ref="P115" si="440">SUM(Q115:S115)</f>
        <v>79.362667130000005</v>
      </c>
      <c r="Q115" s="43">
        <v>53.802301489999998</v>
      </c>
      <c r="R115" s="43">
        <v>0.12091325</v>
      </c>
      <c r="S115" s="43">
        <v>25.43945239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1025.10957669</v>
      </c>
      <c r="C116" s="43">
        <f t="shared" ref="C116" si="441">I116+O116</f>
        <v>681.49878252999997</v>
      </c>
      <c r="D116" s="43">
        <f t="shared" ref="D116" si="442">J116+P116</f>
        <v>343.61079416000001</v>
      </c>
      <c r="E116" s="43">
        <f t="shared" ref="E116" si="443">K116+Q116</f>
        <v>300.40752858999997</v>
      </c>
      <c r="F116" s="43">
        <f t="shared" ref="F116" si="444">L116+R116</f>
        <v>14.60568885</v>
      </c>
      <c r="G116" s="43">
        <f t="shared" ref="G116" si="445">M116+S116</f>
        <v>28.597576719999999</v>
      </c>
      <c r="H116" s="43">
        <f t="shared" ref="H116" si="446">SUM(I116:J116)</f>
        <v>768.88416624000001</v>
      </c>
      <c r="I116" s="43">
        <v>490.44619407000005</v>
      </c>
      <c r="J116" s="43">
        <f t="shared" ref="J116" si="447">SUM(K116:M116)</f>
        <v>278.43797217000002</v>
      </c>
      <c r="K116" s="43">
        <v>261.77186451</v>
      </c>
      <c r="L116" s="43">
        <v>14.478017400000001</v>
      </c>
      <c r="M116" s="43">
        <v>2.1880902600000001</v>
      </c>
      <c r="N116" s="43">
        <f t="shared" ref="N116" si="448">SUM(O116:P116)</f>
        <v>256.22541044999997</v>
      </c>
      <c r="O116" s="43">
        <v>191.05258845999998</v>
      </c>
      <c r="P116" s="43">
        <f t="shared" ref="P116" si="449">SUM(Q116:S116)</f>
        <v>65.172821990000003</v>
      </c>
      <c r="Q116" s="43">
        <v>38.635664079999998</v>
      </c>
      <c r="R116" s="43">
        <v>0.12767144999999999</v>
      </c>
      <c r="S116" s="43">
        <v>26.40948646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1013.80437237</v>
      </c>
      <c r="C117" s="43">
        <f t="shared" ref="C117" si="450">I117+O117</f>
        <v>659.26671924999994</v>
      </c>
      <c r="D117" s="43">
        <f t="shared" ref="D117" si="451">J117+P117</f>
        <v>354.53765311999996</v>
      </c>
      <c r="E117" s="43">
        <f t="shared" ref="E117" si="452">K117+Q117</f>
        <v>313.99035900000001</v>
      </c>
      <c r="F117" s="43">
        <f t="shared" ref="F117" si="453">L117+R117</f>
        <v>12.99138424</v>
      </c>
      <c r="G117" s="43">
        <f t="shared" ref="G117" si="454">M117+S117</f>
        <v>27.555909880000002</v>
      </c>
      <c r="H117" s="43">
        <f t="shared" ref="H117" si="455">SUM(I117:J117)</f>
        <v>758.22180299000001</v>
      </c>
      <c r="I117" s="43">
        <v>484.44517989999997</v>
      </c>
      <c r="J117" s="43">
        <f t="shared" ref="J117" si="456">SUM(K117:M117)</f>
        <v>273.77662308999999</v>
      </c>
      <c r="K117" s="43">
        <v>258.82865950000001</v>
      </c>
      <c r="L117" s="43">
        <v>12.78423454</v>
      </c>
      <c r="M117" s="43">
        <v>2.1637290500000002</v>
      </c>
      <c r="N117" s="43">
        <f t="shared" ref="N117" si="457">SUM(O117:P117)</f>
        <v>255.58256938</v>
      </c>
      <c r="O117" s="43">
        <v>174.82153934999999</v>
      </c>
      <c r="P117" s="43">
        <f t="shared" ref="P117" si="458">SUM(Q117:S117)</f>
        <v>80.761030030000001</v>
      </c>
      <c r="Q117" s="43">
        <v>55.161699499999997</v>
      </c>
      <c r="R117" s="43">
        <v>0.20714969999999999</v>
      </c>
      <c r="S117" s="43">
        <v>25.392180830000001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1120.3330057800001</v>
      </c>
      <c r="C118" s="43">
        <f t="shared" ref="C118" si="459">I118+O118</f>
        <v>750.75073737000002</v>
      </c>
      <c r="D118" s="43">
        <f t="shared" ref="D118" si="460">J118+P118</f>
        <v>369.58226840999998</v>
      </c>
      <c r="E118" s="43">
        <f t="shared" ref="E118" si="461">K118+Q118</f>
        <v>314.41242676000002</v>
      </c>
      <c r="F118" s="43">
        <f t="shared" ref="F118" si="462">L118+R118</f>
        <v>28.031732089999998</v>
      </c>
      <c r="G118" s="43">
        <f t="shared" ref="G118" si="463">M118+S118</f>
        <v>27.13810956</v>
      </c>
      <c r="H118" s="43">
        <f t="shared" ref="H118" si="464">SUM(I118:J118)</f>
        <v>871.22819901000003</v>
      </c>
      <c r="I118" s="43">
        <v>575.11462367000001</v>
      </c>
      <c r="J118" s="43">
        <f t="shared" ref="J118" si="465">SUM(K118:M118)</f>
        <v>296.11357534000001</v>
      </c>
      <c r="K118" s="43">
        <v>266.17611220000003</v>
      </c>
      <c r="L118" s="43">
        <v>27.82555275</v>
      </c>
      <c r="M118" s="43">
        <v>2.1119103899999998</v>
      </c>
      <c r="N118" s="43">
        <f t="shared" ref="N118" si="466">SUM(O118:P118)</f>
        <v>249.10480676999998</v>
      </c>
      <c r="O118" s="43">
        <v>175.63611369999998</v>
      </c>
      <c r="P118" s="43">
        <f t="shared" ref="P118" si="467">SUM(Q118:S118)</f>
        <v>73.46869307</v>
      </c>
      <c r="Q118" s="43">
        <v>48.236314559999997</v>
      </c>
      <c r="R118" s="43">
        <v>0.20617933999999999</v>
      </c>
      <c r="S118" s="43">
        <v>25.026199170000002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1078.82361431</v>
      </c>
      <c r="C119" s="43">
        <f t="shared" ref="C119" si="468">I119+O119</f>
        <v>727.01508006999995</v>
      </c>
      <c r="D119" s="43">
        <f t="shared" ref="D119" si="469">J119+P119</f>
        <v>351.80853423999997</v>
      </c>
      <c r="E119" s="43">
        <f t="shared" ref="E119" si="470">K119+Q119</f>
        <v>311.04497218</v>
      </c>
      <c r="F119" s="43">
        <f t="shared" ref="F119" si="471">L119+R119</f>
        <v>12.32472989</v>
      </c>
      <c r="G119" s="43">
        <f t="shared" ref="G119" si="472">M119+S119</f>
        <v>28.438832170000001</v>
      </c>
      <c r="H119" s="43">
        <f t="shared" ref="H119" si="473">SUM(I119:J119)</f>
        <v>799.88420466000002</v>
      </c>
      <c r="I119" s="43">
        <v>533.36282220999999</v>
      </c>
      <c r="J119" s="43">
        <f t="shared" ref="J119" si="474">SUM(K119:M119)</f>
        <v>266.52138244999998</v>
      </c>
      <c r="K119" s="43">
        <v>252.30255615999999</v>
      </c>
      <c r="L119" s="43">
        <v>12.109092800000001</v>
      </c>
      <c r="M119" s="43">
        <v>2.10973349</v>
      </c>
      <c r="N119" s="43">
        <f t="shared" ref="N119" si="475">SUM(O119:P119)</f>
        <v>278.93940965000002</v>
      </c>
      <c r="O119" s="43">
        <v>193.65225785999999</v>
      </c>
      <c r="P119" s="43">
        <f t="shared" ref="P119" si="476">SUM(Q119:S119)</f>
        <v>85.287151789999996</v>
      </c>
      <c r="Q119" s="43">
        <v>58.74241602</v>
      </c>
      <c r="R119" s="43">
        <v>0.21563709</v>
      </c>
      <c r="S119" s="43">
        <v>26.329098680000001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1039.94756166</v>
      </c>
      <c r="C120" s="43">
        <f t="shared" ref="C120" si="477">I120+O120</f>
        <v>720.03071007999995</v>
      </c>
      <c r="D120" s="43">
        <f t="shared" ref="D120" si="478">J120+P120</f>
        <v>319.91685157999996</v>
      </c>
      <c r="E120" s="43">
        <f t="shared" ref="E120" si="479">K120+Q120</f>
        <v>282.95987035999997</v>
      </c>
      <c r="F120" s="43">
        <f t="shared" ref="F120" si="480">L120+R120</f>
        <v>8.9040016400000006</v>
      </c>
      <c r="G120" s="43">
        <f t="shared" ref="G120" si="481">M120+S120</f>
        <v>28.052979579999999</v>
      </c>
      <c r="H120" s="43">
        <f t="shared" ref="H120" si="482">SUM(I120:J120)</f>
        <v>772.6880689699999</v>
      </c>
      <c r="I120" s="43">
        <v>537.87543263999999</v>
      </c>
      <c r="J120" s="43">
        <f t="shared" ref="J120" si="483">SUM(K120:M120)</f>
        <v>234.81263632999998</v>
      </c>
      <c r="K120" s="43">
        <v>224.01145488999998</v>
      </c>
      <c r="L120" s="43">
        <v>8.6919810000000002</v>
      </c>
      <c r="M120" s="43">
        <v>2.10920044</v>
      </c>
      <c r="N120" s="43">
        <f t="shared" ref="N120" si="484">SUM(O120:P120)</f>
        <v>267.25949269</v>
      </c>
      <c r="O120" s="43">
        <v>182.15527743999999</v>
      </c>
      <c r="P120" s="43">
        <f t="shared" ref="P120" si="485">SUM(Q120:S120)</f>
        <v>85.104215249999996</v>
      </c>
      <c r="Q120" s="43">
        <v>58.94841547</v>
      </c>
      <c r="R120" s="43">
        <v>0.21202064000000001</v>
      </c>
      <c r="S120" s="43">
        <v>25.94377914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980.30394267999986</v>
      </c>
      <c r="C121" s="43">
        <f t="shared" ref="C121" si="486">I121+O121</f>
        <v>723.41851440999994</v>
      </c>
      <c r="D121" s="43">
        <f t="shared" ref="D121" si="487">J121+P121</f>
        <v>256.88542827000003</v>
      </c>
      <c r="E121" s="43">
        <f t="shared" ref="E121" si="488">K121+Q121</f>
        <v>217.89898092999999</v>
      </c>
      <c r="F121" s="43">
        <f t="shared" ref="F121" si="489">L121+R121</f>
        <v>9.1452277100000003</v>
      </c>
      <c r="G121" s="43">
        <f t="shared" ref="G121" si="490">M121+S121</f>
        <v>29.841219629999998</v>
      </c>
      <c r="H121" s="43">
        <f t="shared" ref="H121" si="491">SUM(I121:J121)</f>
        <v>667.62440651999998</v>
      </c>
      <c r="I121" s="43">
        <v>504.71631205</v>
      </c>
      <c r="J121" s="43">
        <f t="shared" ref="J121" si="492">SUM(K121:M121)</f>
        <v>162.90809447000001</v>
      </c>
      <c r="K121" s="43">
        <v>153.81374654000001</v>
      </c>
      <c r="L121" s="43">
        <v>8.901838660000001</v>
      </c>
      <c r="M121" s="43">
        <v>0.19250927000000001</v>
      </c>
      <c r="N121" s="43">
        <f t="shared" ref="N121" si="493">SUM(O121:P121)</f>
        <v>312.67953616</v>
      </c>
      <c r="O121" s="43">
        <v>218.70220236</v>
      </c>
      <c r="P121" s="43">
        <f t="shared" ref="P121" si="494">SUM(Q121:S121)</f>
        <v>93.977333799999997</v>
      </c>
      <c r="Q121" s="43">
        <v>64.085234389999997</v>
      </c>
      <c r="R121" s="43">
        <v>0.24338905</v>
      </c>
      <c r="S121" s="43">
        <v>29.648710359999999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1047.3065214200001</v>
      </c>
      <c r="C122" s="43">
        <f t="shared" ref="C122" si="495">I122+O122</f>
        <v>795.33498701999997</v>
      </c>
      <c r="D122" s="43">
        <f t="shared" ref="D122" si="496">J122+P122</f>
        <v>251.9715344</v>
      </c>
      <c r="E122" s="43">
        <f t="shared" ref="E122" si="497">K122+Q122</f>
        <v>215.43178082000003</v>
      </c>
      <c r="F122" s="43">
        <f t="shared" ref="F122" si="498">L122+R122</f>
        <v>7.8543262800000004</v>
      </c>
      <c r="G122" s="43">
        <f t="shared" ref="G122" si="499">M122+S122</f>
        <v>28.685427300000001</v>
      </c>
      <c r="H122" s="43">
        <f t="shared" ref="H122" si="500">SUM(I122:J122)</f>
        <v>737.99218672999996</v>
      </c>
      <c r="I122" s="43">
        <v>573.47194195999998</v>
      </c>
      <c r="J122" s="43">
        <f t="shared" ref="J122" si="501">SUM(K122:M122)</f>
        <v>164.52024477000001</v>
      </c>
      <c r="K122" s="43">
        <v>156.56933234000002</v>
      </c>
      <c r="L122" s="43">
        <v>7.7583873900000002</v>
      </c>
      <c r="M122" s="43">
        <v>0.19252504000000001</v>
      </c>
      <c r="N122" s="43">
        <f t="shared" ref="N122" si="502">SUM(O122:P122)</f>
        <v>309.31433469000001</v>
      </c>
      <c r="O122" s="43">
        <v>221.86304505999999</v>
      </c>
      <c r="P122" s="43">
        <f t="shared" ref="P122" si="503">SUM(Q122:S122)</f>
        <v>87.451289629999991</v>
      </c>
      <c r="Q122" s="43">
        <v>58.862448479999998</v>
      </c>
      <c r="R122" s="43">
        <v>9.5938889999999999E-2</v>
      </c>
      <c r="S122" s="43">
        <v>28.492902260000001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1099.6956371800002</v>
      </c>
      <c r="C123" s="43">
        <f t="shared" ref="C123" si="504">I123+O123</f>
        <v>838.56893076000006</v>
      </c>
      <c r="D123" s="43">
        <f t="shared" ref="D123" si="505">J123+P123</f>
        <v>261.12670642</v>
      </c>
      <c r="E123" s="43">
        <f t="shared" ref="E123" si="506">K123+Q123</f>
        <v>213.72803949999999</v>
      </c>
      <c r="F123" s="43">
        <f t="shared" ref="F123" si="507">L123+R123</f>
        <v>18.779973349999999</v>
      </c>
      <c r="G123" s="43">
        <f t="shared" ref="G123" si="508">M123+S123</f>
        <v>28.618693569999998</v>
      </c>
      <c r="H123" s="43">
        <f t="shared" ref="H123" si="509">SUM(I123:J123)</f>
        <v>787.60964392999995</v>
      </c>
      <c r="I123" s="43">
        <v>608.53229221000004</v>
      </c>
      <c r="J123" s="43">
        <f t="shared" ref="J123" si="510">SUM(K123:M123)</f>
        <v>179.07735171999997</v>
      </c>
      <c r="K123" s="43">
        <v>160.20055045999999</v>
      </c>
      <c r="L123" s="43">
        <v>18.684259919999999</v>
      </c>
      <c r="M123" s="43">
        <v>0.19254134000000001</v>
      </c>
      <c r="N123" s="43">
        <f t="shared" ref="N123" si="511">SUM(O123:P123)</f>
        <v>312.08599325</v>
      </c>
      <c r="O123" s="43">
        <v>230.03663854999999</v>
      </c>
      <c r="P123" s="43">
        <f t="shared" ref="P123" si="512">SUM(Q123:S123)</f>
        <v>82.049354700000009</v>
      </c>
      <c r="Q123" s="43">
        <v>53.527489039999999</v>
      </c>
      <c r="R123" s="43">
        <v>9.5713430000000002E-2</v>
      </c>
      <c r="S123" s="43">
        <v>28.42615223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1152.2481777400001</v>
      </c>
      <c r="C124" s="43">
        <f t="shared" ref="C124" si="513">I124+O124</f>
        <v>880.95721075999995</v>
      </c>
      <c r="D124" s="43">
        <f t="shared" ref="D124" si="514">J124+P124</f>
        <v>271.29096698000001</v>
      </c>
      <c r="E124" s="43">
        <f t="shared" ref="E124" si="515">K124+Q124</f>
        <v>228.82306846</v>
      </c>
      <c r="F124" s="43">
        <f t="shared" ref="F124" si="516">L124+R124</f>
        <v>14.139197220000002</v>
      </c>
      <c r="G124" s="43">
        <f t="shared" ref="G124" si="517">M124+S124</f>
        <v>28.328701299999999</v>
      </c>
      <c r="H124" s="43">
        <f t="shared" ref="H124" si="518">SUM(I124:J124)</f>
        <v>842.48714470999994</v>
      </c>
      <c r="I124" s="43">
        <v>651.51529435999998</v>
      </c>
      <c r="J124" s="43">
        <f t="shared" ref="J124" si="519">SUM(K124:M124)</f>
        <v>190.97185035000001</v>
      </c>
      <c r="K124" s="43">
        <v>176.73504177000001</v>
      </c>
      <c r="L124" s="43">
        <v>14.044251470000001</v>
      </c>
      <c r="M124" s="43">
        <v>0.19255711</v>
      </c>
      <c r="N124" s="43">
        <f t="shared" ref="N124" si="520">SUM(O124:P124)</f>
        <v>309.76103303000002</v>
      </c>
      <c r="O124" s="43">
        <v>229.4419164</v>
      </c>
      <c r="P124" s="43">
        <f t="shared" ref="P124" si="521">SUM(Q124:S124)</f>
        <v>80.319116629999996</v>
      </c>
      <c r="Q124" s="43">
        <v>52.08802669</v>
      </c>
      <c r="R124" s="43">
        <v>9.4945749999999995E-2</v>
      </c>
      <c r="S124" s="43">
        <v>28.13614419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1277.3883227000001</v>
      </c>
      <c r="C125" s="43">
        <f t="shared" ref="C125" si="522">I125+O125</f>
        <v>1027.5965330900001</v>
      </c>
      <c r="D125" s="43">
        <f t="shared" ref="D125" si="523">J125+P125</f>
        <v>249.79178961000002</v>
      </c>
      <c r="E125" s="43">
        <f t="shared" ref="E125" si="524">K125+Q125</f>
        <v>209.94580500000001</v>
      </c>
      <c r="F125" s="43">
        <f t="shared" ref="F125" si="525">L125+R125</f>
        <v>10.41121674</v>
      </c>
      <c r="G125" s="43">
        <f t="shared" ref="G125" si="526">M125+S125</f>
        <v>29.434767870000002</v>
      </c>
      <c r="H125" s="43">
        <f t="shared" ref="H125" si="527">SUM(I125:J125)</f>
        <v>908.88573702000008</v>
      </c>
      <c r="I125" s="43">
        <v>729.12855777000004</v>
      </c>
      <c r="J125" s="43">
        <f t="shared" ref="J125" si="528">SUM(K125:M125)</f>
        <v>179.75717925000001</v>
      </c>
      <c r="K125" s="43">
        <v>169.25189647000002</v>
      </c>
      <c r="L125" s="43">
        <v>10.31270937</v>
      </c>
      <c r="M125" s="43">
        <v>0.19257341</v>
      </c>
      <c r="N125" s="43">
        <f t="shared" ref="N125" si="529">SUM(O125:P125)</f>
        <v>368.50258567999998</v>
      </c>
      <c r="O125" s="43">
        <v>298.46797531999999</v>
      </c>
      <c r="P125" s="43">
        <f t="shared" ref="P125" si="530">SUM(Q125:S125)</f>
        <v>70.034610360000002</v>
      </c>
      <c r="Q125" s="43">
        <v>40.693908530000002</v>
      </c>
      <c r="R125" s="43">
        <v>9.8507369999999997E-2</v>
      </c>
      <c r="S125" s="43">
        <v>29.24219446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1326.40459448</v>
      </c>
      <c r="C126" s="43">
        <f t="shared" ref="C126" si="531">I126+O126</f>
        <v>1095.82590873</v>
      </c>
      <c r="D126" s="43">
        <f t="shared" ref="D126" si="532">J126+P126</f>
        <v>230.57868574999998</v>
      </c>
      <c r="E126" s="43">
        <f t="shared" ref="E126" si="533">K126+Q126</f>
        <v>186.41592789999999</v>
      </c>
      <c r="F126" s="43">
        <f t="shared" ref="F126" si="534">L126+R126</f>
        <v>14.95914481</v>
      </c>
      <c r="G126" s="43">
        <f t="shared" ref="G126" si="535">M126+S126</f>
        <v>29.20361304</v>
      </c>
      <c r="H126" s="43">
        <f t="shared" ref="H126" si="536">SUM(I126:J126)</f>
        <v>952.33366247000004</v>
      </c>
      <c r="I126" s="43">
        <v>791.38824499000009</v>
      </c>
      <c r="J126" s="43">
        <f t="shared" ref="J126" si="537">SUM(K126:M126)</f>
        <v>160.94541747999997</v>
      </c>
      <c r="K126" s="43">
        <v>145.89142434999999</v>
      </c>
      <c r="L126" s="43">
        <v>14.86140342</v>
      </c>
      <c r="M126" s="43">
        <v>0.19258971</v>
      </c>
      <c r="N126" s="43">
        <f t="shared" ref="N126" si="538">SUM(O126:P126)</f>
        <v>374.07093200999998</v>
      </c>
      <c r="O126" s="43">
        <v>304.43766374</v>
      </c>
      <c r="P126" s="43">
        <f t="shared" ref="P126" si="539">SUM(Q126:S126)</f>
        <v>69.633268270000002</v>
      </c>
      <c r="Q126" s="43">
        <v>40.524503549999999</v>
      </c>
      <c r="R126" s="43">
        <v>9.7741389999999997E-2</v>
      </c>
      <c r="S126" s="43">
        <v>29.01102333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1366.77498945</v>
      </c>
      <c r="C127" s="43">
        <f t="shared" ref="C127" si="540">I127+O127</f>
        <v>1136.40730156</v>
      </c>
      <c r="D127" s="43">
        <f t="shared" ref="D127" si="541">J127+P127</f>
        <v>230.36768789000001</v>
      </c>
      <c r="E127" s="43">
        <f t="shared" ref="E127" si="542">K127+Q127</f>
        <v>187.10551351999999</v>
      </c>
      <c r="F127" s="43">
        <f t="shared" ref="F127" si="543">L127+R127</f>
        <v>13.1915931</v>
      </c>
      <c r="G127" s="43">
        <f t="shared" ref="G127" si="544">M127+S127</f>
        <v>30.070581270000002</v>
      </c>
      <c r="H127" s="43">
        <f t="shared" ref="H127" si="545">SUM(I127:J127)</f>
        <v>1019.64539116</v>
      </c>
      <c r="I127" s="43">
        <v>860.20606622000003</v>
      </c>
      <c r="J127" s="43">
        <f t="shared" ref="J127" si="546">SUM(K127:M127)</f>
        <v>159.43932494000001</v>
      </c>
      <c r="K127" s="43">
        <v>146.15578725</v>
      </c>
      <c r="L127" s="43">
        <v>13.09093221</v>
      </c>
      <c r="M127" s="43">
        <v>0.19260548</v>
      </c>
      <c r="N127" s="43">
        <f t="shared" ref="N127" si="547">SUM(O127:P127)</f>
        <v>347.12959828999999</v>
      </c>
      <c r="O127" s="43">
        <v>276.20123533999998</v>
      </c>
      <c r="P127" s="43">
        <f t="shared" ref="P127" si="548">SUM(Q127:S127)</f>
        <v>70.928362950000007</v>
      </c>
      <c r="Q127" s="43">
        <v>40.949726269999999</v>
      </c>
      <c r="R127" s="43">
        <v>0.10066089</v>
      </c>
      <c r="S127" s="43">
        <v>29.877975790000001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1357.59904987</v>
      </c>
      <c r="C128" s="43">
        <f t="shared" ref="C128" si="549">I128+O128</f>
        <v>1129.52189853</v>
      </c>
      <c r="D128" s="43">
        <f t="shared" ref="D128" si="550">J128+P128</f>
        <v>228.07715134</v>
      </c>
      <c r="E128" s="43">
        <f t="shared" ref="E128" si="551">K128+Q128</f>
        <v>183.00878052000002</v>
      </c>
      <c r="F128" s="43">
        <f t="shared" ref="F128" si="552">L128+R128</f>
        <v>14.84746653</v>
      </c>
      <c r="G128" s="43">
        <f t="shared" ref="G128" si="553">M128+S128</f>
        <v>30.22090429</v>
      </c>
      <c r="H128" s="43">
        <f t="shared" ref="H128" si="554">SUM(I128:J128)</f>
        <v>988.1105130200001</v>
      </c>
      <c r="I128" s="43">
        <v>825.4510181600001</v>
      </c>
      <c r="J128" s="43">
        <f t="shared" ref="J128" si="555">SUM(K128:M128)</f>
        <v>162.65949486</v>
      </c>
      <c r="K128" s="43">
        <v>147.72057125000001</v>
      </c>
      <c r="L128" s="43">
        <v>14.74630183</v>
      </c>
      <c r="M128" s="43">
        <v>0.19262177999999999</v>
      </c>
      <c r="N128" s="43">
        <f t="shared" ref="N128" si="556">SUM(O128:P128)</f>
        <v>369.48853685</v>
      </c>
      <c r="O128" s="43">
        <v>304.07088037</v>
      </c>
      <c r="P128" s="43">
        <f t="shared" ref="P128" si="557">SUM(Q128:S128)</f>
        <v>65.417656480000005</v>
      </c>
      <c r="Q128" s="43">
        <v>35.288209270000003</v>
      </c>
      <c r="R128" s="43">
        <v>0.1011647</v>
      </c>
      <c r="S128" s="43">
        <v>30.02828251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1381.0705044000001</v>
      </c>
      <c r="C129" s="43">
        <f t="shared" ref="C129" si="558">I129+O129</f>
        <v>1164.05835776</v>
      </c>
      <c r="D129" s="43">
        <f t="shared" ref="D129" si="559">J129+P129</f>
        <v>217.01214664000003</v>
      </c>
      <c r="E129" s="43">
        <f t="shared" ref="E129" si="560">K129+Q129</f>
        <v>177.14488070000002</v>
      </c>
      <c r="F129" s="43">
        <f t="shared" ref="F129" si="561">L129+R129</f>
        <v>9.6180115399999995</v>
      </c>
      <c r="G129" s="43">
        <f t="shared" ref="G129" si="562">M129+S129</f>
        <v>30.249254400000002</v>
      </c>
      <c r="H129" s="43">
        <f t="shared" ref="H129" si="563">SUM(I129:J129)</f>
        <v>1010.03363467</v>
      </c>
      <c r="I129" s="43">
        <v>857.62154786999997</v>
      </c>
      <c r="J129" s="43">
        <f t="shared" ref="J129" si="564">SUM(K129:M129)</f>
        <v>152.41208680000003</v>
      </c>
      <c r="K129" s="43">
        <v>142.70255553000001</v>
      </c>
      <c r="L129" s="43">
        <v>9.5168937099999997</v>
      </c>
      <c r="M129" s="43">
        <v>0.19263756000000001</v>
      </c>
      <c r="N129" s="43">
        <f t="shared" ref="N129" si="565">SUM(O129:P129)</f>
        <v>371.03686973000003</v>
      </c>
      <c r="O129" s="43">
        <v>306.43680989000001</v>
      </c>
      <c r="P129" s="43">
        <f t="shared" ref="P129" si="566">SUM(Q129:S129)</f>
        <v>64.60005984</v>
      </c>
      <c r="Q129" s="43">
        <v>34.442325169999997</v>
      </c>
      <c r="R129" s="43">
        <v>0.10111783000000001</v>
      </c>
      <c r="S129" s="43">
        <v>30.05661684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1530.6317567800002</v>
      </c>
      <c r="C130" s="43">
        <f t="shared" ref="C130" si="567">I130+O130</f>
        <v>1216.5541599000001</v>
      </c>
      <c r="D130" s="43">
        <f t="shared" ref="D130" si="568">J130+P130</f>
        <v>314.07759687999999</v>
      </c>
      <c r="E130" s="43">
        <f t="shared" ref="E130" si="569">K130+Q130</f>
        <v>272.04668896999999</v>
      </c>
      <c r="F130" s="43">
        <f t="shared" ref="F130" si="570">L130+R130</f>
        <v>11.982824000000001</v>
      </c>
      <c r="G130" s="43">
        <f t="shared" ref="G130" si="571">M130+S130</f>
        <v>30.048083909999999</v>
      </c>
      <c r="H130" s="43">
        <f t="shared" ref="H130" si="572">SUM(I130:J130)</f>
        <v>1170.9323096200001</v>
      </c>
      <c r="I130" s="43">
        <v>935.37572168999998</v>
      </c>
      <c r="J130" s="43">
        <f t="shared" ref="J130" si="573">SUM(K130:M130)</f>
        <v>235.55658793000001</v>
      </c>
      <c r="K130" s="43">
        <v>223.48154400000001</v>
      </c>
      <c r="L130" s="43">
        <v>11.88239008</v>
      </c>
      <c r="M130" s="43">
        <v>0.19265384999999999</v>
      </c>
      <c r="N130" s="43">
        <f t="shared" ref="N130" si="574">SUM(O130:P130)</f>
        <v>359.69944716000003</v>
      </c>
      <c r="O130" s="43">
        <v>281.17843821000002</v>
      </c>
      <c r="P130" s="43">
        <f t="shared" ref="P130" si="575">SUM(Q130:S130)</f>
        <v>78.521008949999995</v>
      </c>
      <c r="Q130" s="43">
        <v>48.565144969999999</v>
      </c>
      <c r="R130" s="43">
        <v>0.10043392</v>
      </c>
      <c r="S130" s="43">
        <v>29.85543006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1413.37879628</v>
      </c>
      <c r="C131" s="43">
        <f t="shared" ref="C131" si="576">I131+O131</f>
        <v>1154.6123974500001</v>
      </c>
      <c r="D131" s="43">
        <f t="shared" ref="D131" si="577">J131+P131</f>
        <v>258.76639883000001</v>
      </c>
      <c r="E131" s="43">
        <f t="shared" ref="E131" si="578">K131+Q131</f>
        <v>214.07781417000001</v>
      </c>
      <c r="F131" s="43">
        <f t="shared" ref="F131" si="579">L131+R131</f>
        <v>14.72648892</v>
      </c>
      <c r="G131" s="43">
        <f t="shared" ref="G131" si="580">M131+S131</f>
        <v>29.962095739999999</v>
      </c>
      <c r="H131" s="43">
        <f t="shared" ref="H131" si="581">SUM(I131:J131)</f>
        <v>982.69629696000004</v>
      </c>
      <c r="I131" s="43">
        <v>793.25051766000001</v>
      </c>
      <c r="J131" s="43">
        <f t="shared" ref="J131" si="582">SUM(K131:M131)</f>
        <v>189.44577930000003</v>
      </c>
      <c r="K131" s="43">
        <v>174.62676390000001</v>
      </c>
      <c r="L131" s="43">
        <v>14.626345199999999</v>
      </c>
      <c r="M131" s="43">
        <v>0.19267020000000001</v>
      </c>
      <c r="N131" s="43">
        <f t="shared" ref="N131" si="583">SUM(O131:P131)</f>
        <v>430.68249932000003</v>
      </c>
      <c r="O131" s="43">
        <v>361.36187979000005</v>
      </c>
      <c r="P131" s="43">
        <f t="shared" ref="P131" si="584">SUM(Q131:S131)</f>
        <v>69.320619530000002</v>
      </c>
      <c r="Q131" s="43">
        <v>39.451050270000003</v>
      </c>
      <c r="R131" s="43">
        <v>0.10014372000000001</v>
      </c>
      <c r="S131" s="43">
        <v>29.76942554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1453.5940870100001</v>
      </c>
      <c r="C132" s="43">
        <f t="shared" ref="C132" si="585">I132+O132</f>
        <v>1170.80959411</v>
      </c>
      <c r="D132" s="43">
        <f t="shared" ref="D132" si="586">J132+P132</f>
        <v>282.78449290000003</v>
      </c>
      <c r="E132" s="43">
        <f t="shared" ref="E132" si="587">K132+Q132</f>
        <v>236.86043529</v>
      </c>
      <c r="F132" s="43">
        <f t="shared" ref="F132" si="588">L132+R132</f>
        <v>16.248685030000001</v>
      </c>
      <c r="G132" s="43">
        <f t="shared" ref="G132" si="589">M132+S132</f>
        <v>29.675372580000001</v>
      </c>
      <c r="H132" s="43">
        <f t="shared" ref="H132" si="590">SUM(I132:J132)</f>
        <v>1029.40703343</v>
      </c>
      <c r="I132" s="43">
        <v>825.20045435999998</v>
      </c>
      <c r="J132" s="43">
        <f t="shared" ref="J132" si="591">SUM(K132:M132)</f>
        <v>204.20657907</v>
      </c>
      <c r="K132" s="43">
        <v>187.86440924999999</v>
      </c>
      <c r="L132" s="43">
        <v>16.149484860000001</v>
      </c>
      <c r="M132" s="43">
        <v>0.19268495999999999</v>
      </c>
      <c r="N132" s="43">
        <f t="shared" ref="N132" si="592">SUM(O132:P132)</f>
        <v>424.18705358000005</v>
      </c>
      <c r="O132" s="43">
        <v>345.60913975000005</v>
      </c>
      <c r="P132" s="43">
        <f t="shared" ref="P132" si="593">SUM(Q132:S132)</f>
        <v>78.57791383</v>
      </c>
      <c r="Q132" s="43">
        <v>48.996026039999997</v>
      </c>
      <c r="R132" s="43">
        <v>9.9200170000000004E-2</v>
      </c>
      <c r="S132" s="43">
        <v>29.48268762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1373.2030243700001</v>
      </c>
      <c r="C133" s="43">
        <f t="shared" ref="C133" si="594">I133+O133</f>
        <v>1121.02563216</v>
      </c>
      <c r="D133" s="43">
        <f t="shared" ref="D133" si="595">J133+P133</f>
        <v>252.17739221000002</v>
      </c>
      <c r="E133" s="43">
        <f t="shared" ref="E133" si="596">K133+Q133</f>
        <v>205.19072325000002</v>
      </c>
      <c r="F133" s="43">
        <f t="shared" ref="F133" si="597">L133+R133</f>
        <v>17.349448469999999</v>
      </c>
      <c r="G133" s="43">
        <f t="shared" ref="G133" si="598">M133+S133</f>
        <v>29.637220490000001</v>
      </c>
      <c r="H133" s="43">
        <f t="shared" ref="H133" si="599">SUM(I133:J133)</f>
        <v>977.27101013000004</v>
      </c>
      <c r="I133" s="43">
        <v>792.70081311000001</v>
      </c>
      <c r="J133" s="43">
        <f t="shared" ref="J133" si="600">SUM(K133:M133)</f>
        <v>184.57019702000002</v>
      </c>
      <c r="K133" s="43">
        <v>167.12709827</v>
      </c>
      <c r="L133" s="43">
        <v>17.250397449999998</v>
      </c>
      <c r="M133" s="43">
        <v>0.19270129999999999</v>
      </c>
      <c r="N133" s="43">
        <f t="shared" ref="N133" si="601">SUM(O133:P133)</f>
        <v>395.93201423999994</v>
      </c>
      <c r="O133" s="43">
        <v>328.32481904999997</v>
      </c>
      <c r="P133" s="43">
        <f t="shared" ref="P133" si="602">SUM(Q133:S133)</f>
        <v>67.607195189999999</v>
      </c>
      <c r="Q133" s="43">
        <v>38.06362498</v>
      </c>
      <c r="R133" s="43">
        <v>9.9051020000000004E-2</v>
      </c>
      <c r="S133" s="43">
        <v>29.444519190000001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1400.10119485</v>
      </c>
      <c r="C134" s="43">
        <f t="shared" ref="C134" si="603">I134+O134</f>
        <v>1098.4332099899998</v>
      </c>
      <c r="D134" s="43">
        <f t="shared" ref="D134" si="604">J134+P134</f>
        <v>301.66798486000005</v>
      </c>
      <c r="E134" s="43">
        <f t="shared" ref="E134" si="605">K134+Q134</f>
        <v>252.58435778</v>
      </c>
      <c r="F134" s="43">
        <f t="shared" ref="F134" si="606">L134+R134</f>
        <v>19.59221187</v>
      </c>
      <c r="G134" s="43">
        <f t="shared" ref="G134" si="607">M134+S134</f>
        <v>29.49141521</v>
      </c>
      <c r="H134" s="43">
        <f t="shared" ref="H134" si="608">SUM(I134:J134)</f>
        <v>1019.64468258</v>
      </c>
      <c r="I134" s="43">
        <v>786.22880540999995</v>
      </c>
      <c r="J134" s="43">
        <f t="shared" ref="J134" si="609">SUM(K134:M134)</f>
        <v>233.41587717000002</v>
      </c>
      <c r="K134" s="43">
        <v>213.72951563000001</v>
      </c>
      <c r="L134" s="43">
        <v>19.493644419999999</v>
      </c>
      <c r="M134" s="43">
        <v>0.19271711999999999</v>
      </c>
      <c r="N134" s="43">
        <f t="shared" ref="N134" si="610">SUM(O134:P134)</f>
        <v>380.45651226999996</v>
      </c>
      <c r="O134" s="43">
        <v>312.20440457999996</v>
      </c>
      <c r="P134" s="43">
        <f t="shared" ref="P134" si="611">SUM(Q134:S134)</f>
        <v>68.252107690000003</v>
      </c>
      <c r="Q134" s="43">
        <v>38.854842150000003</v>
      </c>
      <c r="R134" s="43">
        <v>9.8567450000000001E-2</v>
      </c>
      <c r="S134" s="43">
        <v>29.298698089999998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1498.1714010200003</v>
      </c>
      <c r="C135" s="43">
        <f t="shared" ref="C135" si="612">I135+O135</f>
        <v>1248.7244685000001</v>
      </c>
      <c r="D135" s="43">
        <f t="shared" ref="D135" si="613">J135+P135</f>
        <v>249.44693252000002</v>
      </c>
      <c r="E135" s="43">
        <f t="shared" ref="E135" si="614">K135+Q135</f>
        <v>199.26977251</v>
      </c>
      <c r="F135" s="43">
        <f t="shared" ref="F135" si="615">L135+R135</f>
        <v>20.94622536</v>
      </c>
      <c r="G135" s="43">
        <f t="shared" ref="G135" si="616">M135+S135</f>
        <v>29.230934649999998</v>
      </c>
      <c r="H135" s="43">
        <f t="shared" ref="H135" si="617">SUM(I135:J135)</f>
        <v>1088.63992665</v>
      </c>
      <c r="I135" s="43">
        <v>905.15447100000006</v>
      </c>
      <c r="J135" s="43">
        <f t="shared" ref="J135" si="618">SUM(K135:M135)</f>
        <v>183.48545565000001</v>
      </c>
      <c r="K135" s="43">
        <v>162.44418071999999</v>
      </c>
      <c r="L135" s="43">
        <v>20.848541470000001</v>
      </c>
      <c r="M135" s="43">
        <v>0.19273346</v>
      </c>
      <c r="N135" s="43">
        <f t="shared" ref="N135" si="619">SUM(O135:P135)</f>
        <v>409.53147437000001</v>
      </c>
      <c r="O135" s="43">
        <v>343.5699975</v>
      </c>
      <c r="P135" s="43">
        <f t="shared" ref="P135" si="620">SUM(Q135:S135)</f>
        <v>65.961476869999998</v>
      </c>
      <c r="Q135" s="43">
        <v>36.825591789999997</v>
      </c>
      <c r="R135" s="43">
        <v>9.7683889999999995E-2</v>
      </c>
      <c r="S135" s="43">
        <v>29.038201189999999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1442.52214916</v>
      </c>
      <c r="C136" s="43">
        <f t="shared" ref="C136" si="621">I136+O136</f>
        <v>1201.1376117699999</v>
      </c>
      <c r="D136" s="43">
        <f t="shared" ref="D136" si="622">J136+P136</f>
        <v>241.38453738999999</v>
      </c>
      <c r="E136" s="43">
        <f t="shared" ref="E136" si="623">K136+Q136</f>
        <v>191.22613974000001</v>
      </c>
      <c r="F136" s="43">
        <f t="shared" ref="F136" si="624">L136+R136</f>
        <v>21.33690721</v>
      </c>
      <c r="G136" s="43">
        <f t="shared" ref="G136" si="625">M136+S136</f>
        <v>28.821490440000002</v>
      </c>
      <c r="H136" s="43">
        <f t="shared" ref="H136" si="626">SUM(I136:J136)</f>
        <v>1062.82195088</v>
      </c>
      <c r="I136" s="43">
        <v>883.75315145000002</v>
      </c>
      <c r="J136" s="43">
        <f t="shared" ref="J136" si="627">SUM(K136:M136)</f>
        <v>179.06879942999998</v>
      </c>
      <c r="K136" s="43">
        <v>157.63567261</v>
      </c>
      <c r="L136" s="43">
        <v>21.240377540000001</v>
      </c>
      <c r="M136" s="43">
        <v>0.19274928</v>
      </c>
      <c r="N136" s="43">
        <f t="shared" ref="N136" si="628">SUM(O136:P136)</f>
        <v>379.70019828</v>
      </c>
      <c r="O136" s="43">
        <v>317.38446031999996</v>
      </c>
      <c r="P136" s="43">
        <f t="shared" ref="P136" si="629">SUM(Q136:S136)</f>
        <v>62.315737960000007</v>
      </c>
      <c r="Q136" s="43">
        <v>33.59046713</v>
      </c>
      <c r="R136" s="43">
        <v>9.6529669999999998E-2</v>
      </c>
      <c r="S136" s="43">
        <v>28.628741160000001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1491.9358626500002</v>
      </c>
      <c r="C137" s="43">
        <f t="shared" ref="C137" si="630">I137+O137</f>
        <v>1244.85800204</v>
      </c>
      <c r="D137" s="43">
        <f t="shared" ref="D137" si="631">J137+P137</f>
        <v>247.07786061000002</v>
      </c>
      <c r="E137" s="43">
        <f t="shared" ref="E137" si="632">K137+Q137</f>
        <v>196.18967385000002</v>
      </c>
      <c r="F137" s="43">
        <f t="shared" ref="F137" si="633">L137+R137</f>
        <v>22.343125780000001</v>
      </c>
      <c r="G137" s="43">
        <f t="shared" ref="G137" si="634">M137+S137</f>
        <v>28.545060979999999</v>
      </c>
      <c r="H137" s="43">
        <f t="shared" ref="H137" si="635">SUM(I137:J137)</f>
        <v>1094.2574059600001</v>
      </c>
      <c r="I137" s="43">
        <v>909.32826163000004</v>
      </c>
      <c r="J137" s="43">
        <f t="shared" ref="J137" si="636">SUM(K137:M137)</f>
        <v>184.92914433000001</v>
      </c>
      <c r="K137" s="43">
        <v>162.48875717000001</v>
      </c>
      <c r="L137" s="43">
        <v>22.247621540000001</v>
      </c>
      <c r="M137" s="43">
        <v>0.19276562</v>
      </c>
      <c r="N137" s="43">
        <f t="shared" ref="N137" si="637">SUM(O137:P137)</f>
        <v>397.67845668999996</v>
      </c>
      <c r="O137" s="43">
        <v>335.52974040999999</v>
      </c>
      <c r="P137" s="43">
        <f t="shared" ref="P137" si="638">SUM(Q137:S137)</f>
        <v>62.148716279999995</v>
      </c>
      <c r="Q137" s="43">
        <v>33.700916679999999</v>
      </c>
      <c r="R137" s="43">
        <v>9.5504240000000004E-2</v>
      </c>
      <c r="S137" s="43">
        <v>28.352295359999999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1525.9374452699999</v>
      </c>
      <c r="C138" s="43">
        <f t="shared" ref="C138" si="639">I138+O138</f>
        <v>1277.0808512799999</v>
      </c>
      <c r="D138" s="43">
        <f t="shared" ref="D138" si="640">J138+P138</f>
        <v>248.85659398999999</v>
      </c>
      <c r="E138" s="43">
        <f t="shared" ref="E138" si="641">K138+Q138</f>
        <v>203.02268144999999</v>
      </c>
      <c r="F138" s="43">
        <f t="shared" ref="F138" si="642">L138+R138</f>
        <v>17.225546350000002</v>
      </c>
      <c r="G138" s="43">
        <f t="shared" ref="G138" si="643">M138+S138</f>
        <v>28.608366190000002</v>
      </c>
      <c r="H138" s="43">
        <f t="shared" ref="H138" si="644">SUM(I138:J138)</f>
        <v>1126.37581772</v>
      </c>
      <c r="I138" s="43">
        <v>939.58025719</v>
      </c>
      <c r="J138" s="43">
        <f t="shared" ref="J138" si="645">SUM(K138:M138)</f>
        <v>186.79556052999999</v>
      </c>
      <c r="K138" s="43">
        <v>169.47264171</v>
      </c>
      <c r="L138" s="43">
        <v>17.13013686</v>
      </c>
      <c r="M138" s="43">
        <v>0.19278196</v>
      </c>
      <c r="N138" s="43">
        <f t="shared" ref="N138" si="646">SUM(O138:P138)</f>
        <v>399.56162755000003</v>
      </c>
      <c r="O138" s="43">
        <v>337.50059408999999</v>
      </c>
      <c r="P138" s="43">
        <f t="shared" ref="P138" si="647">SUM(Q138:S138)</f>
        <v>62.061033460000004</v>
      </c>
      <c r="Q138" s="43">
        <v>33.550039740000003</v>
      </c>
      <c r="R138" s="43">
        <v>9.540949E-2</v>
      </c>
      <c r="S138" s="43">
        <v>28.41558423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1576.2689679200003</v>
      </c>
      <c r="C139" s="43">
        <f t="shared" ref="C139" si="648">I139+O139</f>
        <v>1290.7426319199999</v>
      </c>
      <c r="D139" s="43">
        <f t="shared" ref="D139" si="649">J139+P139</f>
        <v>285.52633600000001</v>
      </c>
      <c r="E139" s="43">
        <f t="shared" ref="E139" si="650">K139+Q139</f>
        <v>240.73303454000001</v>
      </c>
      <c r="F139" s="43">
        <f t="shared" ref="F139" si="651">L139+R139</f>
        <v>16.423530839999998</v>
      </c>
      <c r="G139" s="43">
        <f t="shared" ref="G139" si="652">M139+S139</f>
        <v>28.369770619999997</v>
      </c>
      <c r="H139" s="43">
        <f t="shared" ref="H139" si="653">SUM(I139:J139)</f>
        <v>1167.1645238399999</v>
      </c>
      <c r="I139" s="43">
        <v>942.22546037999996</v>
      </c>
      <c r="J139" s="43">
        <f t="shared" ref="J139" si="654">SUM(K139:M139)</f>
        <v>224.93906346000003</v>
      </c>
      <c r="K139" s="43">
        <v>208.35346886000002</v>
      </c>
      <c r="L139" s="43">
        <v>16.329133419999998</v>
      </c>
      <c r="M139" s="43">
        <v>0.25646118000000001</v>
      </c>
      <c r="N139" s="43">
        <f t="shared" ref="N139" si="655">SUM(O139:P139)</f>
        <v>409.10444408000001</v>
      </c>
      <c r="O139" s="43">
        <v>348.51717153999999</v>
      </c>
      <c r="P139" s="43">
        <f t="shared" ref="P139" si="656">SUM(Q139:S139)</f>
        <v>60.587272540000001</v>
      </c>
      <c r="Q139" s="43">
        <v>32.379565679999999</v>
      </c>
      <c r="R139" s="43">
        <v>9.4397419999999996E-2</v>
      </c>
      <c r="S139" s="43">
        <v>28.113309439999998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1585.6110642900001</v>
      </c>
      <c r="C140" s="43">
        <f t="shared" ref="C140" si="657">I140+O140</f>
        <v>1305.30673611</v>
      </c>
      <c r="D140" s="43">
        <f t="shared" ref="D140" si="658">J140+P140</f>
        <v>280.30432818000003</v>
      </c>
      <c r="E140" s="43">
        <f t="shared" ref="E140" si="659">K140+Q140</f>
        <v>228.31770027000002</v>
      </c>
      <c r="F140" s="43">
        <f t="shared" ref="F140" si="660">L140+R140</f>
        <v>23.87906619</v>
      </c>
      <c r="G140" s="43">
        <f t="shared" ref="G140" si="661">M140+S140</f>
        <v>28.10756172</v>
      </c>
      <c r="H140" s="43">
        <f t="shared" ref="H140" si="662">SUM(I140:J140)</f>
        <v>1169.6640605600001</v>
      </c>
      <c r="I140" s="43">
        <v>949.89423800999998</v>
      </c>
      <c r="J140" s="43">
        <f t="shared" ref="J140" si="663">SUM(K140:M140)</f>
        <v>219.76982255000001</v>
      </c>
      <c r="K140" s="43">
        <v>195.72779320000001</v>
      </c>
      <c r="L140" s="43">
        <v>23.785551829999999</v>
      </c>
      <c r="M140" s="43">
        <v>0.25647752000000001</v>
      </c>
      <c r="N140" s="43">
        <f t="shared" ref="N140" si="664">SUM(O140:P140)</f>
        <v>415.94700373000001</v>
      </c>
      <c r="O140" s="43">
        <v>355.41249809999999</v>
      </c>
      <c r="P140" s="43">
        <f t="shared" ref="P140" si="665">SUM(Q140:S140)</f>
        <v>60.534505629999998</v>
      </c>
      <c r="Q140" s="43">
        <v>32.589907070000002</v>
      </c>
      <c r="R140" s="43">
        <v>9.3514360000000005E-2</v>
      </c>
      <c r="S140" s="43">
        <v>27.851084199999999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1594.3545366899998</v>
      </c>
      <c r="C141" s="43">
        <f t="shared" ref="C141" si="666">I141+O141</f>
        <v>1318.8040345300001</v>
      </c>
      <c r="D141" s="43">
        <f t="shared" ref="D141" si="667">J141+P141</f>
        <v>275.55050215999995</v>
      </c>
      <c r="E141" s="43">
        <f t="shared" ref="E141" si="668">K141+Q141</f>
        <v>225.16071783000001</v>
      </c>
      <c r="F141" s="43">
        <f t="shared" ref="F141" si="669">L141+R141</f>
        <v>21.38749554</v>
      </c>
      <c r="G141" s="43">
        <f t="shared" ref="G141" si="670">M141+S141</f>
        <v>29.002288789999998</v>
      </c>
      <c r="H141" s="43">
        <f t="shared" ref="H141" si="671">SUM(I141:J141)</f>
        <v>1183.6123029100002</v>
      </c>
      <c r="I141" s="43">
        <v>970.33126622000009</v>
      </c>
      <c r="J141" s="43">
        <f t="shared" ref="J141" si="672">SUM(K141:M141)</f>
        <v>213.28103668999998</v>
      </c>
      <c r="K141" s="43">
        <v>191.73347249</v>
      </c>
      <c r="L141" s="43">
        <v>21.291070860000001</v>
      </c>
      <c r="M141" s="43">
        <v>0.25649334000000001</v>
      </c>
      <c r="N141" s="43">
        <f t="shared" ref="N141" si="673">SUM(O141:P141)</f>
        <v>410.74223377999999</v>
      </c>
      <c r="O141" s="43">
        <v>348.47276830999999</v>
      </c>
      <c r="P141" s="43">
        <f t="shared" ref="P141" si="674">SUM(Q141:S141)</f>
        <v>62.26946547</v>
      </c>
      <c r="Q141" s="43">
        <v>33.427245339999999</v>
      </c>
      <c r="R141" s="43">
        <v>9.6424679999999999E-2</v>
      </c>
      <c r="S141" s="43">
        <v>28.745795449999999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1806.7635581099998</v>
      </c>
      <c r="C142" s="43">
        <f t="shared" ref="C142" si="675">I142+O142</f>
        <v>1473.96574627</v>
      </c>
      <c r="D142" s="43">
        <f t="shared" ref="D142" si="676">J142+P142</f>
        <v>332.79781184000001</v>
      </c>
      <c r="E142" s="43">
        <f t="shared" ref="E142" si="677">K142+Q142</f>
        <v>282.82827327000001</v>
      </c>
      <c r="F142" s="43">
        <f t="shared" ref="F142" si="678">L142+R142</f>
        <v>20.855131409999998</v>
      </c>
      <c r="G142" s="43">
        <f t="shared" ref="G142" si="679">M142+S142</f>
        <v>29.114407159999999</v>
      </c>
      <c r="H142" s="43">
        <f t="shared" ref="H142" si="680">SUM(I142:J142)</f>
        <v>1444.950284</v>
      </c>
      <c r="I142" s="43">
        <v>1174.77238027</v>
      </c>
      <c r="J142" s="43">
        <f t="shared" ref="J142" si="681">SUM(K142:M142)</f>
        <v>270.17790373000003</v>
      </c>
      <c r="K142" s="43">
        <v>249.16307107</v>
      </c>
      <c r="L142" s="43">
        <v>20.758322979999999</v>
      </c>
      <c r="M142" s="43">
        <v>0.25650968000000002</v>
      </c>
      <c r="N142" s="43">
        <f t="shared" ref="N142" si="682">SUM(O142:P142)</f>
        <v>361.81327411000001</v>
      </c>
      <c r="O142" s="43">
        <v>299.19336600000003</v>
      </c>
      <c r="P142" s="43">
        <f t="shared" ref="P142" si="683">SUM(Q142:S142)</f>
        <v>62.619908110000004</v>
      </c>
      <c r="Q142" s="43">
        <v>33.665202200000003</v>
      </c>
      <c r="R142" s="43">
        <v>9.6808430000000001E-2</v>
      </c>
      <c r="S142" s="43">
        <v>28.857897479999998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1656.3427751099998</v>
      </c>
      <c r="C143" s="43">
        <f t="shared" ref="C143" si="684">I143+O143</f>
        <v>1353.7484411199998</v>
      </c>
      <c r="D143" s="43">
        <f t="shared" ref="D143" si="685">J143+P143</f>
        <v>302.59433399</v>
      </c>
      <c r="E143" s="43">
        <f t="shared" ref="E143" si="686">K143+Q143</f>
        <v>245.99992227000001</v>
      </c>
      <c r="F143" s="43">
        <f t="shared" ref="F143" si="687">L143+R143</f>
        <v>25.88709162</v>
      </c>
      <c r="G143" s="43">
        <f t="shared" ref="G143" si="688">M143+S143</f>
        <v>30.7073201</v>
      </c>
      <c r="H143" s="43">
        <f t="shared" ref="H143" si="689">SUM(I143:J143)</f>
        <v>1245.9918206499999</v>
      </c>
      <c r="I143" s="43">
        <v>1006.65164953</v>
      </c>
      <c r="J143" s="43">
        <f t="shared" ref="J143" si="690">SUM(K143:M143)</f>
        <v>239.34017112000001</v>
      </c>
      <c r="K143" s="43">
        <v>213.29870581</v>
      </c>
      <c r="L143" s="43">
        <v>25.78493928</v>
      </c>
      <c r="M143" s="43">
        <v>0.25652603000000002</v>
      </c>
      <c r="N143" s="43">
        <f t="shared" ref="N143" si="691">SUM(O143:P143)</f>
        <v>410.35095445999997</v>
      </c>
      <c r="O143" s="43">
        <v>347.09679158999995</v>
      </c>
      <c r="P143" s="43">
        <f t="shared" ref="P143" si="692">SUM(Q143:S143)</f>
        <v>63.254162870000002</v>
      </c>
      <c r="Q143" s="43">
        <v>32.701216459999998</v>
      </c>
      <c r="R143" s="43">
        <v>0.10215233999999999</v>
      </c>
      <c r="S143" s="43">
        <v>30.450794070000001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1960.6490123200003</v>
      </c>
      <c r="C144" s="43">
        <f t="shared" ref="C144" si="693">I144+O144</f>
        <v>1702.9288952500001</v>
      </c>
      <c r="D144" s="43">
        <f t="shared" ref="D144" si="694">J144+P144</f>
        <v>257.72011707000001</v>
      </c>
      <c r="E144" s="43">
        <f t="shared" ref="E144" si="695">K144+Q144</f>
        <v>212.75295217999999</v>
      </c>
      <c r="F144" s="43">
        <f t="shared" ref="F144" si="696">L144+R144</f>
        <v>13.67149712</v>
      </c>
      <c r="G144" s="43">
        <f t="shared" ref="G144" si="697">M144+S144</f>
        <v>31.295667770000001</v>
      </c>
      <c r="H144" s="43">
        <f t="shared" ref="H144" si="698">SUM(I144:J144)</f>
        <v>1614.1654669100001</v>
      </c>
      <c r="I144" s="43">
        <v>1415.3365045400001</v>
      </c>
      <c r="J144" s="43">
        <f t="shared" ref="J144" si="699">SUM(K144:M144)</f>
        <v>198.82896237</v>
      </c>
      <c r="K144" s="43">
        <v>186.07103369999999</v>
      </c>
      <c r="L144" s="43">
        <v>12.40563788</v>
      </c>
      <c r="M144" s="43">
        <v>0.35229079000000002</v>
      </c>
      <c r="N144" s="43">
        <f t="shared" ref="N144" si="700">SUM(O144:P144)</f>
        <v>346.48354541000003</v>
      </c>
      <c r="O144" s="43">
        <v>287.59239071000002</v>
      </c>
      <c r="P144" s="43">
        <f t="shared" ref="P144" si="701">SUM(Q144:S144)</f>
        <v>58.891154700000001</v>
      </c>
      <c r="Q144" s="43">
        <v>26.68191848</v>
      </c>
      <c r="R144" s="43">
        <v>1.2658592399999999</v>
      </c>
      <c r="S144" s="43">
        <v>30.94337698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1977.2251930700002</v>
      </c>
      <c r="C145" s="43">
        <f t="shared" ref="C145" si="702">I145+O145</f>
        <v>1694.8070935999999</v>
      </c>
      <c r="D145" s="43">
        <f t="shared" ref="D145" si="703">J145+P145</f>
        <v>282.41809947000002</v>
      </c>
      <c r="E145" s="43">
        <f t="shared" ref="E145" si="704">K145+Q145</f>
        <v>233.34228919</v>
      </c>
      <c r="F145" s="43">
        <f t="shared" ref="F145" si="705">L145+R145</f>
        <v>17.774433160000001</v>
      </c>
      <c r="G145" s="43">
        <f t="shared" ref="G145" si="706">M145+S145</f>
        <v>31.301377120000001</v>
      </c>
      <c r="H145" s="43">
        <f t="shared" ref="H145" si="707">SUM(I145:J145)</f>
        <v>1612.7284590099998</v>
      </c>
      <c r="I145" s="43">
        <v>1391.9677534299999</v>
      </c>
      <c r="J145" s="43">
        <f t="shared" ref="J145" si="708">SUM(K145:M145)</f>
        <v>220.76070558000001</v>
      </c>
      <c r="K145" s="43">
        <v>203.90119540000001</v>
      </c>
      <c r="L145" s="43">
        <v>16.507203050000001</v>
      </c>
      <c r="M145" s="43">
        <v>0.35230713000000002</v>
      </c>
      <c r="N145" s="43">
        <f t="shared" ref="N145" si="709">SUM(O145:P145)</f>
        <v>364.49673405999999</v>
      </c>
      <c r="O145" s="43">
        <v>302.83934017000001</v>
      </c>
      <c r="P145" s="43">
        <f t="shared" ref="P145" si="710">SUM(Q145:S145)</f>
        <v>61.657393890000002</v>
      </c>
      <c r="Q145" s="43">
        <v>29.44109379</v>
      </c>
      <c r="R145" s="43">
        <v>1.2672301100000001</v>
      </c>
      <c r="S145" s="43">
        <v>30.949069990000002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2939.44963499</v>
      </c>
      <c r="C146" s="43">
        <f t="shared" ref="C146" si="711">I146+O146</f>
        <v>2654.2223491199998</v>
      </c>
      <c r="D146" s="43">
        <f t="shared" ref="D146" si="712">J146+P146</f>
        <v>285.22728587</v>
      </c>
      <c r="E146" s="43">
        <f t="shared" ref="E146" si="713">K146+Q146</f>
        <v>232.15357965999999</v>
      </c>
      <c r="F146" s="43">
        <f t="shared" ref="F146" si="714">L146+R146</f>
        <v>21.774210750000002</v>
      </c>
      <c r="G146" s="43">
        <f t="shared" ref="G146" si="715">M146+S146</f>
        <v>31.299495460000003</v>
      </c>
      <c r="H146" s="43">
        <f t="shared" ref="H146" si="716">SUM(I146:J146)</f>
        <v>2575.7470239999998</v>
      </c>
      <c r="I146" s="43">
        <v>2358.4371893299999</v>
      </c>
      <c r="J146" s="43">
        <f t="shared" ref="J146" si="717">SUM(K146:M146)</f>
        <v>217.30983467000001</v>
      </c>
      <c r="K146" s="43">
        <v>203.40025842</v>
      </c>
      <c r="L146" s="43">
        <v>13.557253299999999</v>
      </c>
      <c r="M146" s="43">
        <v>0.35232295000000002</v>
      </c>
      <c r="N146" s="43">
        <f t="shared" ref="N146" si="718">SUM(O146:P146)</f>
        <v>363.70261098999998</v>
      </c>
      <c r="O146" s="43">
        <v>295.78515978999997</v>
      </c>
      <c r="P146" s="43">
        <f t="shared" ref="P146" si="719">SUM(Q146:S146)</f>
        <v>67.917451200000002</v>
      </c>
      <c r="Q146" s="43">
        <v>28.753321239999998</v>
      </c>
      <c r="R146" s="43">
        <v>8.2169574500000007</v>
      </c>
      <c r="S146" s="43">
        <v>30.947172510000001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3119.44786135</v>
      </c>
      <c r="C147" s="43">
        <f t="shared" ref="C147" si="720">I147+O147</f>
        <v>2736.9588933</v>
      </c>
      <c r="D147" s="43">
        <f t="shared" ref="D147" si="721">J147+P147</f>
        <v>382.48896805000004</v>
      </c>
      <c r="E147" s="43">
        <f t="shared" ref="E147" si="722">K147+Q147</f>
        <v>304.21093924999997</v>
      </c>
      <c r="F147" s="43">
        <f t="shared" ref="F147" si="723">L147+R147</f>
        <v>44.298194420000009</v>
      </c>
      <c r="G147" s="43">
        <f t="shared" ref="G147" si="724">M147+S147</f>
        <v>33.97983438</v>
      </c>
      <c r="H147" s="43">
        <f t="shared" ref="H147" si="725">SUM(I147:J147)</f>
        <v>2671.7669724900002</v>
      </c>
      <c r="I147" s="43">
        <v>2354.9166396000001</v>
      </c>
      <c r="J147" s="43">
        <f t="shared" ref="J147" si="726">SUM(K147:M147)</f>
        <v>316.85033289</v>
      </c>
      <c r="K147" s="43">
        <v>277.74282830999999</v>
      </c>
      <c r="L147" s="43">
        <v>36.076739890000006</v>
      </c>
      <c r="M147" s="43">
        <v>3.0307646899999998</v>
      </c>
      <c r="N147" s="43">
        <f t="shared" ref="N147" si="727">SUM(O147:P147)</f>
        <v>447.68088885999998</v>
      </c>
      <c r="O147" s="43">
        <v>382.0422537</v>
      </c>
      <c r="P147" s="43">
        <f t="shared" ref="P147" si="728">SUM(Q147:S147)</f>
        <v>65.638635160000007</v>
      </c>
      <c r="Q147" s="43">
        <v>26.468110939999999</v>
      </c>
      <c r="R147" s="43">
        <v>8.2214545300000008</v>
      </c>
      <c r="S147" s="43">
        <v>30.949069690000002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3048.5198136899999</v>
      </c>
      <c r="C148" s="43">
        <f t="shared" ref="C148" si="729">I148+O148</f>
        <v>2609.3879930899998</v>
      </c>
      <c r="D148" s="43">
        <f t="shared" ref="D148" si="730">J148+P148</f>
        <v>439.13182060000008</v>
      </c>
      <c r="E148" s="43">
        <f t="shared" ref="E148" si="731">K148+Q148</f>
        <v>297.23188316000005</v>
      </c>
      <c r="F148" s="43">
        <f t="shared" ref="F148" si="732">L148+R148</f>
        <v>107.92665285000001</v>
      </c>
      <c r="G148" s="43">
        <f t="shared" ref="G148" si="733">M148+S148</f>
        <v>33.973284589999999</v>
      </c>
      <c r="H148" s="43">
        <f t="shared" ref="H148" si="734">SUM(I148:J148)</f>
        <v>2483.5438970199998</v>
      </c>
      <c r="I148" s="43">
        <v>2107.5370816099999</v>
      </c>
      <c r="J148" s="43">
        <f t="shared" ref="J148" si="735">SUM(K148:M148)</f>
        <v>376.00681541000006</v>
      </c>
      <c r="K148" s="43">
        <v>273.24809171000004</v>
      </c>
      <c r="L148" s="43">
        <v>99.702024750000007</v>
      </c>
      <c r="M148" s="43">
        <v>3.0566989499999999</v>
      </c>
      <c r="N148" s="43">
        <f t="shared" ref="N148" si="736">SUM(O148:P148)</f>
        <v>564.97591666999995</v>
      </c>
      <c r="O148" s="43">
        <v>501.85091147999998</v>
      </c>
      <c r="P148" s="43">
        <f t="shared" ref="P148" si="737">SUM(Q148:S148)</f>
        <v>63.125005190000003</v>
      </c>
      <c r="Q148" s="43">
        <v>23.983791449999998</v>
      </c>
      <c r="R148" s="43">
        <v>8.2246281000000003</v>
      </c>
      <c r="S148" s="43">
        <v>30.916585640000001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2676.1700526599998</v>
      </c>
      <c r="C149" s="43">
        <f t="shared" ref="C149" si="738">I149+O149</f>
        <v>2204.7360165699997</v>
      </c>
      <c r="D149" s="43">
        <f t="shared" ref="D149" si="739">J149+P149</f>
        <v>471.43403609000001</v>
      </c>
      <c r="E149" s="43">
        <f t="shared" ref="E149" si="740">K149+Q149</f>
        <v>371.27962534</v>
      </c>
      <c r="F149" s="43">
        <f t="shared" ref="F149" si="741">L149+R149</f>
        <v>98.256131189999991</v>
      </c>
      <c r="G149" s="43">
        <f t="shared" ref="G149" si="742">M149+S149</f>
        <v>1.8982795599999998</v>
      </c>
      <c r="H149" s="43">
        <f t="shared" ref="H149" si="743">SUM(I149:J149)</f>
        <v>2084.2765757299999</v>
      </c>
      <c r="I149" s="43">
        <v>1673.9310693799998</v>
      </c>
      <c r="J149" s="43">
        <f t="shared" ref="J149" si="744">SUM(K149:M149)</f>
        <v>410.34550634999999</v>
      </c>
      <c r="K149" s="43">
        <v>322.11965261</v>
      </c>
      <c r="L149" s="43">
        <v>87.846782289999993</v>
      </c>
      <c r="M149" s="43">
        <v>0.37907144999999998</v>
      </c>
      <c r="N149" s="43">
        <f t="shared" ref="N149" si="745">SUM(O149:P149)</f>
        <v>591.89347693000002</v>
      </c>
      <c r="O149" s="43">
        <v>530.80494719000001</v>
      </c>
      <c r="P149" s="43">
        <f t="shared" ref="P149" si="746">SUM(Q149:S149)</f>
        <v>61.088529739999998</v>
      </c>
      <c r="Q149" s="43">
        <v>49.15997273</v>
      </c>
      <c r="R149" s="43">
        <v>10.409348899999999</v>
      </c>
      <c r="S149" s="43">
        <v>1.5192081099999999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2804.0918150800003</v>
      </c>
      <c r="C150" s="43">
        <f t="shared" ref="C150" si="747">I150+O150</f>
        <v>2325.4788048999999</v>
      </c>
      <c r="D150" s="43">
        <f t="shared" ref="D150" si="748">J150+P150</f>
        <v>478.61301018000006</v>
      </c>
      <c r="E150" s="43">
        <f t="shared" ref="E150" si="749">K150+Q150</f>
        <v>373.35185812000003</v>
      </c>
      <c r="F150" s="43">
        <f t="shared" ref="F150" si="750">L150+R150</f>
        <v>103.36285616000001</v>
      </c>
      <c r="G150" s="43">
        <f t="shared" ref="G150" si="751">M150+S150</f>
        <v>1.8982958999999999</v>
      </c>
      <c r="H150" s="43">
        <f t="shared" ref="H150" si="752">SUM(I150:J150)</f>
        <v>2052.5205709000002</v>
      </c>
      <c r="I150" s="43">
        <v>1634.57106858</v>
      </c>
      <c r="J150" s="43">
        <f t="shared" ref="J150" si="753">SUM(K150:M150)</f>
        <v>417.94950232000008</v>
      </c>
      <c r="K150" s="43">
        <v>324.49671835000004</v>
      </c>
      <c r="L150" s="43">
        <v>93.073696179999999</v>
      </c>
      <c r="M150" s="43">
        <v>0.37908778999999998</v>
      </c>
      <c r="N150" s="43">
        <f t="shared" ref="N150" si="754">SUM(O150:P150)</f>
        <v>751.57124418000001</v>
      </c>
      <c r="O150" s="43">
        <v>690.90773632000003</v>
      </c>
      <c r="P150" s="43">
        <f t="shared" ref="P150" si="755">SUM(Q150:S150)</f>
        <v>60.663507860000003</v>
      </c>
      <c r="Q150" s="43">
        <v>48.855139770000001</v>
      </c>
      <c r="R150" s="43">
        <v>10.289159980000001</v>
      </c>
      <c r="S150" s="43">
        <v>1.5192081099999999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2567.9031964699998</v>
      </c>
      <c r="C151" s="43">
        <f t="shared" ref="C151" si="756">I151+O151</f>
        <v>2121.2262513999999</v>
      </c>
      <c r="D151" s="43">
        <f t="shared" ref="D151" si="757">J151+P151</f>
        <v>446.67694506999999</v>
      </c>
      <c r="E151" s="43">
        <f t="shared" ref="E151" si="758">K151+Q151</f>
        <v>398.01780915000001</v>
      </c>
      <c r="F151" s="43">
        <f t="shared" ref="F151" si="759">L151+R151</f>
        <v>48.280032310000003</v>
      </c>
      <c r="G151" s="43">
        <f t="shared" ref="G151" si="760">M151+S151</f>
        <v>0.37910360999999998</v>
      </c>
      <c r="H151" s="43">
        <f t="shared" ref="H151" si="761">SUM(I151:J151)</f>
        <v>1877.4369803099999</v>
      </c>
      <c r="I151" s="43">
        <v>1489.4763521999998</v>
      </c>
      <c r="J151" s="43">
        <f t="shared" ref="J151" si="762">SUM(K151:M151)</f>
        <v>387.96062811000002</v>
      </c>
      <c r="K151" s="43">
        <v>351.74576665000001</v>
      </c>
      <c r="L151" s="43">
        <v>35.83575785</v>
      </c>
      <c r="M151" s="43">
        <v>0.37910360999999998</v>
      </c>
      <c r="N151" s="43">
        <f t="shared" ref="N151" si="763">SUM(O151:P151)</f>
        <v>690.46621615999993</v>
      </c>
      <c r="O151" s="43">
        <v>631.74989919999996</v>
      </c>
      <c r="P151" s="43">
        <f t="shared" ref="P151" si="764">SUM(Q151:S151)</f>
        <v>58.71631696</v>
      </c>
      <c r="Q151" s="43">
        <v>46.272042499999998</v>
      </c>
      <c r="R151" s="43">
        <v>12.444274460000001</v>
      </c>
      <c r="S151" s="43">
        <v>0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2851.6360958000005</v>
      </c>
      <c r="C152" s="43">
        <f t="shared" ref="C152" si="765">I152+O152</f>
        <v>2465.4626654499998</v>
      </c>
      <c r="D152" s="43">
        <f t="shared" ref="D152" si="766">J152+P152</f>
        <v>386.17343035000005</v>
      </c>
      <c r="E152" s="43">
        <f t="shared" ref="E152" si="767">K152+Q152</f>
        <v>344.48644172000002</v>
      </c>
      <c r="F152" s="43">
        <f t="shared" ref="F152" si="768">L152+R152</f>
        <v>41.307868679999999</v>
      </c>
      <c r="G152" s="43">
        <f t="shared" ref="G152" si="769">M152+S152</f>
        <v>0.37911994999999998</v>
      </c>
      <c r="H152" s="43">
        <f t="shared" ref="H152" si="770">SUM(I152:J152)</f>
        <v>2169.4083771199998</v>
      </c>
      <c r="I152" s="43">
        <v>1823.8430575899999</v>
      </c>
      <c r="J152" s="43">
        <f t="shared" ref="J152" si="771">SUM(K152:M152)</f>
        <v>345.56531953000007</v>
      </c>
      <c r="K152" s="43">
        <v>316.32940238000003</v>
      </c>
      <c r="L152" s="43">
        <v>28.856797200000003</v>
      </c>
      <c r="M152" s="43">
        <v>0.37911994999999998</v>
      </c>
      <c r="N152" s="43">
        <f t="shared" ref="N152" si="772">SUM(O152:P152)</f>
        <v>682.22771867999995</v>
      </c>
      <c r="O152" s="43">
        <v>641.61960785999997</v>
      </c>
      <c r="P152" s="43">
        <f t="shared" ref="P152" si="773">SUM(Q152:S152)</f>
        <v>40.60811082</v>
      </c>
      <c r="Q152" s="43">
        <v>28.157039340000001</v>
      </c>
      <c r="R152" s="43">
        <v>12.45107148</v>
      </c>
      <c r="S152" s="43">
        <v>0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2904.2663594400001</v>
      </c>
      <c r="C153" s="43">
        <f t="shared" ref="C153" si="774">I153+O153</f>
        <v>2524.8745922200001</v>
      </c>
      <c r="D153" s="43">
        <f t="shared" ref="D153" si="775">J153+P153</f>
        <v>379.39176721999996</v>
      </c>
      <c r="E153" s="43">
        <f t="shared" ref="E153" si="776">K153+Q153</f>
        <v>353.24531160999999</v>
      </c>
      <c r="F153" s="43">
        <f t="shared" ref="F153" si="777">L153+R153</f>
        <v>25.767319839999999</v>
      </c>
      <c r="G153" s="43">
        <f t="shared" ref="G153" si="778">M153+S153</f>
        <v>0.37913576999999998</v>
      </c>
      <c r="H153" s="43">
        <f t="shared" ref="H153" si="779">SUM(I153:J153)</f>
        <v>2205.2802775999999</v>
      </c>
      <c r="I153" s="43">
        <v>1867.7605472499999</v>
      </c>
      <c r="J153" s="43">
        <f t="shared" ref="J153" si="780">SUM(K153:M153)</f>
        <v>337.51973034999997</v>
      </c>
      <c r="K153" s="43">
        <v>323.83081702999999</v>
      </c>
      <c r="L153" s="43">
        <v>13.30977755</v>
      </c>
      <c r="M153" s="43">
        <v>0.37913576999999998</v>
      </c>
      <c r="N153" s="43">
        <f t="shared" ref="N153" si="781">SUM(O153:P153)</f>
        <v>698.98608184</v>
      </c>
      <c r="O153" s="43">
        <v>657.11404497000001</v>
      </c>
      <c r="P153" s="43">
        <f t="shared" ref="P153" si="782">SUM(Q153:S153)</f>
        <v>41.872036870000002</v>
      </c>
      <c r="Q153" s="43">
        <v>29.41449458</v>
      </c>
      <c r="R153" s="43">
        <v>12.457542289999999</v>
      </c>
      <c r="S153" s="43">
        <v>0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2646.31744037</v>
      </c>
      <c r="C154" s="43">
        <f t="shared" ref="C154" si="783">I154+O154</f>
        <v>2232.62837545</v>
      </c>
      <c r="D154" s="43">
        <f t="shared" ref="D154" si="784">J154+P154</f>
        <v>413.68906492000002</v>
      </c>
      <c r="E154" s="43">
        <f t="shared" ref="E154" si="785">K154+Q154</f>
        <v>391.62219078000004</v>
      </c>
      <c r="F154" s="43">
        <f t="shared" ref="F154" si="786">L154+R154</f>
        <v>21.687722020000002</v>
      </c>
      <c r="G154" s="43">
        <f t="shared" ref="G154" si="787">M154+S154</f>
        <v>0.37915211999999998</v>
      </c>
      <c r="H154" s="43">
        <f t="shared" ref="H154" si="788">SUM(I154:J154)</f>
        <v>1978.3706154099998</v>
      </c>
      <c r="I154" s="43">
        <v>1621.6661626199998</v>
      </c>
      <c r="J154" s="43">
        <f t="shared" ref="J154" si="789">SUM(K154:M154)</f>
        <v>356.70445279</v>
      </c>
      <c r="K154" s="43">
        <v>346.97214257000002</v>
      </c>
      <c r="L154" s="43">
        <v>9.3531580999999999</v>
      </c>
      <c r="M154" s="43">
        <v>0.37915211999999998</v>
      </c>
      <c r="N154" s="43">
        <f t="shared" ref="N154" si="790">SUM(O154:P154)</f>
        <v>667.94682495999996</v>
      </c>
      <c r="O154" s="43">
        <v>610.96221283</v>
      </c>
      <c r="P154" s="43">
        <f t="shared" ref="P154" si="791">SUM(Q154:S154)</f>
        <v>56.984612130000002</v>
      </c>
      <c r="Q154" s="43">
        <v>44.650048210000001</v>
      </c>
      <c r="R154" s="43">
        <v>12.334563920000001</v>
      </c>
      <c r="S154" s="43">
        <v>0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2686.1587203099998</v>
      </c>
      <c r="C155" s="43">
        <f t="shared" ref="C155" si="792">I155+O155</f>
        <v>2280.2650969599999</v>
      </c>
      <c r="D155" s="43">
        <f t="shared" ref="D155" si="793">J155+P155</f>
        <v>405.89362335000004</v>
      </c>
      <c r="E155" s="43">
        <f t="shared" ref="E155" si="794">K155+Q155</f>
        <v>379.10183324000002</v>
      </c>
      <c r="F155" s="43">
        <f t="shared" ref="F155" si="795">L155+R155</f>
        <v>26.412621649999998</v>
      </c>
      <c r="G155" s="43">
        <f t="shared" ref="G155" si="796">M155+S155</f>
        <v>0.37916845999999998</v>
      </c>
      <c r="H155" s="43">
        <f t="shared" ref="H155" si="797">SUM(I155:J155)</f>
        <v>1874.05472235</v>
      </c>
      <c r="I155" s="43">
        <v>1512.80642898</v>
      </c>
      <c r="J155" s="43">
        <f t="shared" ref="J155" si="798">SUM(K155:M155)</f>
        <v>361.24829337000006</v>
      </c>
      <c r="K155" s="43">
        <v>346.79781518000004</v>
      </c>
      <c r="L155" s="43">
        <v>14.071309729999999</v>
      </c>
      <c r="M155" s="43">
        <v>0.37916845999999998</v>
      </c>
      <c r="N155" s="43">
        <f t="shared" ref="N155" si="799">SUM(O155:P155)</f>
        <v>812.10399796000002</v>
      </c>
      <c r="O155" s="43">
        <v>767.45866797999997</v>
      </c>
      <c r="P155" s="43">
        <f t="shared" ref="P155" si="800">SUM(Q155:S155)</f>
        <v>44.64532998</v>
      </c>
      <c r="Q155" s="43">
        <v>32.304018059999997</v>
      </c>
      <c r="R155" s="43">
        <v>12.341311920000001</v>
      </c>
      <c r="S155" s="43">
        <v>0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3063.8434597</v>
      </c>
      <c r="C156" s="43">
        <f t="shared" ref="C156" si="801">I156+O156</f>
        <v>2655.6946657200001</v>
      </c>
      <c r="D156" s="43">
        <f t="shared" ref="D156" si="802">J156+P156</f>
        <v>408.14879398000005</v>
      </c>
      <c r="E156" s="43">
        <f t="shared" ref="E156" si="803">K156+Q156</f>
        <v>381.26919418000006</v>
      </c>
      <c r="F156" s="43">
        <f t="shared" ref="F156" si="804">L156+R156</f>
        <v>26.50041658</v>
      </c>
      <c r="G156" s="43">
        <f t="shared" ref="G156" si="805">M156+S156</f>
        <v>0.37918321999999999</v>
      </c>
      <c r="H156" s="43">
        <f t="shared" ref="H156" si="806">SUM(I156:J156)</f>
        <v>2199.87220686</v>
      </c>
      <c r="I156" s="43">
        <v>1845.23960285</v>
      </c>
      <c r="J156" s="43">
        <f t="shared" ref="J156" si="807">SUM(K156:M156)</f>
        <v>354.63260401000008</v>
      </c>
      <c r="K156" s="43">
        <v>338.62741902000005</v>
      </c>
      <c r="L156" s="43">
        <v>15.62600177</v>
      </c>
      <c r="M156" s="43">
        <v>0.37918321999999999</v>
      </c>
      <c r="N156" s="43">
        <f t="shared" ref="N156" si="808">SUM(O156:P156)</f>
        <v>863.97125284000003</v>
      </c>
      <c r="O156" s="43">
        <v>810.45506287000001</v>
      </c>
      <c r="P156" s="43">
        <f t="shared" ref="P156" si="809">SUM(Q156:S156)</f>
        <v>53.516189969999999</v>
      </c>
      <c r="Q156" s="43">
        <v>42.641775160000002</v>
      </c>
      <c r="R156" s="43">
        <v>10.874414809999999</v>
      </c>
      <c r="S156" s="43">
        <v>0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2952.4186579799998</v>
      </c>
      <c r="C157" s="43">
        <f t="shared" ref="C157" si="810">I157+O157</f>
        <v>2422.1470603999996</v>
      </c>
      <c r="D157" s="43">
        <f t="shared" ref="D157" si="811">J157+P157</f>
        <v>530.27159757999993</v>
      </c>
      <c r="E157" s="43">
        <f t="shared" ref="E157" si="812">K157+Q157</f>
        <v>508.33669259999999</v>
      </c>
      <c r="F157" s="43">
        <f t="shared" ref="F157" si="813">L157+R157</f>
        <v>21.555705420000002</v>
      </c>
      <c r="G157" s="43">
        <f t="shared" ref="G157" si="814">M157+S157</f>
        <v>0.37919955999999999</v>
      </c>
      <c r="H157" s="43">
        <f t="shared" ref="H157" si="815">SUM(I157:J157)</f>
        <v>2156.5518763199998</v>
      </c>
      <c r="I157" s="43">
        <v>1697.3727729699999</v>
      </c>
      <c r="J157" s="43">
        <f t="shared" ref="J157" si="816">SUM(K157:M157)</f>
        <v>459.17910334999999</v>
      </c>
      <c r="K157" s="43">
        <v>448.12379787999998</v>
      </c>
      <c r="L157" s="43">
        <v>10.67610591</v>
      </c>
      <c r="M157" s="43">
        <v>0.37919955999999999</v>
      </c>
      <c r="N157" s="43">
        <f t="shared" ref="N157" si="817">SUM(O157:P157)</f>
        <v>795.86678166000002</v>
      </c>
      <c r="O157" s="43">
        <v>724.77428742999996</v>
      </c>
      <c r="P157" s="43">
        <f t="shared" ref="P157" si="818">SUM(Q157:S157)</f>
        <v>71.09249423</v>
      </c>
      <c r="Q157" s="43">
        <v>60.212894720000001</v>
      </c>
      <c r="R157" s="43">
        <v>10.87959951</v>
      </c>
      <c r="S157" s="43">
        <v>0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3012.42216891</v>
      </c>
      <c r="C158" s="43">
        <f t="shared" ref="C158" si="819">I158+O158</f>
        <v>2399.9889179800002</v>
      </c>
      <c r="D158" s="43">
        <f t="shared" ref="D158" si="820">J158+P158</f>
        <v>612.43325092999999</v>
      </c>
      <c r="E158" s="43">
        <f t="shared" ref="E158" si="821">K158+Q158</f>
        <v>596.61948870000003</v>
      </c>
      <c r="F158" s="43">
        <f t="shared" ref="F158" si="822">L158+R158</f>
        <v>15.43454685</v>
      </c>
      <c r="G158" s="43">
        <f t="shared" ref="G158" si="823">M158+S158</f>
        <v>0.37921537999999999</v>
      </c>
      <c r="H158" s="43">
        <f t="shared" ref="H158" si="824">SUM(I158:J158)</f>
        <v>2144.3595191999998</v>
      </c>
      <c r="I158" s="43">
        <v>1616.9580214099999</v>
      </c>
      <c r="J158" s="43">
        <f t="shared" ref="J158" si="825">SUM(K158:M158)</f>
        <v>527.40149779000001</v>
      </c>
      <c r="K158" s="43">
        <v>522.47214238000004</v>
      </c>
      <c r="L158" s="43">
        <v>4.5501400299999997</v>
      </c>
      <c r="M158" s="43">
        <v>0.37921537999999999</v>
      </c>
      <c r="N158" s="43">
        <f t="shared" ref="N158" si="826">SUM(O158:P158)</f>
        <v>868.06264971000007</v>
      </c>
      <c r="O158" s="43">
        <v>783.0308965700001</v>
      </c>
      <c r="P158" s="43">
        <f t="shared" ref="P158" si="827">SUM(Q158:S158)</f>
        <v>85.031753139999992</v>
      </c>
      <c r="Q158" s="43">
        <v>74.147346319999997</v>
      </c>
      <c r="R158" s="43">
        <v>10.884406820000001</v>
      </c>
      <c r="S158" s="43">
        <v>0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3232.8869684799997</v>
      </c>
      <c r="C159" s="43">
        <f t="shared" ref="C159" si="828">I159+O159</f>
        <v>2591.8622216599997</v>
      </c>
      <c r="D159" s="43">
        <f t="shared" ref="D159" si="829">J159+P159</f>
        <v>641.02474682000002</v>
      </c>
      <c r="E159" s="43">
        <f t="shared" ref="E159" si="830">K159+Q159</f>
        <v>627.60896649999995</v>
      </c>
      <c r="F159" s="43">
        <f t="shared" ref="F159" si="831">L159+R159</f>
        <v>13.0365486</v>
      </c>
      <c r="G159" s="43">
        <f t="shared" ref="G159" si="832">M159+S159</f>
        <v>0.37923171999999999</v>
      </c>
      <c r="H159" s="43">
        <f t="shared" ref="H159" si="833">SUM(I159:J159)</f>
        <v>2386.6714833400001</v>
      </c>
      <c r="I159" s="43">
        <v>1845.5491594099999</v>
      </c>
      <c r="J159" s="43">
        <f t="shared" ref="J159" si="834">SUM(K159:M159)</f>
        <v>541.12232392999999</v>
      </c>
      <c r="K159" s="43">
        <v>536.52807217999998</v>
      </c>
      <c r="L159" s="43">
        <v>4.2150200299999998</v>
      </c>
      <c r="M159" s="43">
        <v>0.37923171999999999</v>
      </c>
      <c r="N159" s="43">
        <f t="shared" ref="N159" si="835">SUM(O159:P159)</f>
        <v>846.21548514000006</v>
      </c>
      <c r="O159" s="43">
        <v>746.31306225000003</v>
      </c>
      <c r="P159" s="43">
        <f t="shared" ref="P159" si="836">SUM(Q159:S159)</f>
        <v>99.902422889999997</v>
      </c>
      <c r="Q159" s="43">
        <v>91.080894319999999</v>
      </c>
      <c r="R159" s="43">
        <v>8.8215285699999999</v>
      </c>
      <c r="S159" s="43">
        <v>0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3253.7315070700001</v>
      </c>
      <c r="C160" s="43">
        <f t="shared" ref="C160" si="837">I160+O160</f>
        <v>2378.0629285099999</v>
      </c>
      <c r="D160" s="43">
        <f t="shared" ref="D160" si="838">J160+P160</f>
        <v>875.66857856000001</v>
      </c>
      <c r="E160" s="43">
        <f t="shared" ref="E160" si="839">K160+Q160</f>
        <v>863.488069</v>
      </c>
      <c r="F160" s="43">
        <f t="shared" ref="F160" si="840">L160+R160</f>
        <v>11.801262020000001</v>
      </c>
      <c r="G160" s="43">
        <f t="shared" ref="G160" si="841">M160+S160</f>
        <v>0.37924753999999999</v>
      </c>
      <c r="H160" s="43">
        <f t="shared" ref="H160" si="842">SUM(I160:J160)</f>
        <v>2307.3926526</v>
      </c>
      <c r="I160" s="43">
        <v>1686.76196213</v>
      </c>
      <c r="J160" s="43">
        <f t="shared" ref="J160" si="843">SUM(K160:M160)</f>
        <v>620.63069046999999</v>
      </c>
      <c r="K160" s="43">
        <v>617.24441468999999</v>
      </c>
      <c r="L160" s="43">
        <v>3.0070282399999999</v>
      </c>
      <c r="M160" s="43">
        <v>0.37924753999999999</v>
      </c>
      <c r="N160" s="43">
        <f t="shared" ref="N160" si="844">SUM(O160:P160)</f>
        <v>946.33885447</v>
      </c>
      <c r="O160" s="43">
        <v>691.30096637999998</v>
      </c>
      <c r="P160" s="43">
        <f t="shared" ref="P160" si="845">SUM(Q160:S160)</f>
        <v>255.03788809000002</v>
      </c>
      <c r="Q160" s="43">
        <v>246.24365431000001</v>
      </c>
      <c r="R160" s="43">
        <v>8.7942337800000008</v>
      </c>
      <c r="S160" s="43">
        <v>0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3458.2884744600005</v>
      </c>
      <c r="C161" s="43">
        <f t="shared" ref="C161" si="846">I161+O161</f>
        <v>2461.1969634699999</v>
      </c>
      <c r="D161" s="43">
        <f t="shared" ref="D161" si="847">J161+P161</f>
        <v>997.09151098999996</v>
      </c>
      <c r="E161" s="43">
        <f t="shared" ref="E161" si="848">K161+Q161</f>
        <v>986.23114754999995</v>
      </c>
      <c r="F161" s="43">
        <f t="shared" ref="F161" si="849">L161+R161</f>
        <v>10.481099560000001</v>
      </c>
      <c r="G161" s="43">
        <f t="shared" ref="G161" si="850">M161+S161</f>
        <v>0.37926388</v>
      </c>
      <c r="H161" s="43">
        <f t="shared" ref="H161" si="851">SUM(I161:J161)</f>
        <v>2353.4109877600004</v>
      </c>
      <c r="I161" s="43">
        <v>1726.8274021500001</v>
      </c>
      <c r="J161" s="43">
        <f t="shared" ref="J161" si="852">SUM(K161:M161)</f>
        <v>626.58358561</v>
      </c>
      <c r="K161" s="43">
        <v>624.52007278999997</v>
      </c>
      <c r="L161" s="43">
        <v>1.6842489399999998</v>
      </c>
      <c r="M161" s="43">
        <v>0.37926388</v>
      </c>
      <c r="N161" s="43">
        <f t="shared" ref="N161" si="853">SUM(O161:P161)</f>
        <v>1104.8774867</v>
      </c>
      <c r="O161" s="43">
        <v>734.36956132</v>
      </c>
      <c r="P161" s="43">
        <f t="shared" ref="P161" si="854">SUM(Q161:S161)</f>
        <v>370.50792537999996</v>
      </c>
      <c r="Q161" s="43">
        <v>361.71107475999997</v>
      </c>
      <c r="R161" s="43">
        <v>8.7968506200000007</v>
      </c>
      <c r="S161" s="43">
        <v>0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3705.5292734800005</v>
      </c>
      <c r="C162" s="43">
        <f t="shared" ref="C162" si="855">I162+O162</f>
        <v>2665.49933207</v>
      </c>
      <c r="D162" s="43">
        <f t="shared" ref="D162" si="856">J162+P162</f>
        <v>1040.02994141</v>
      </c>
      <c r="E162" s="43">
        <f t="shared" ref="E162" si="857">K162+Q162</f>
        <v>1029.48329195</v>
      </c>
      <c r="F162" s="43">
        <f t="shared" ref="F162" si="858">L162+R162</f>
        <v>10.167369239999999</v>
      </c>
      <c r="G162" s="43">
        <f t="shared" ref="G162" si="859">M162+S162</f>
        <v>0.37928022</v>
      </c>
      <c r="H162" s="43">
        <f t="shared" ref="H162" si="860">SUM(I162:J162)</f>
        <v>2492.9828960900004</v>
      </c>
      <c r="I162" s="43">
        <v>1811.0656825000001</v>
      </c>
      <c r="J162" s="43">
        <f t="shared" ref="J162" si="861">SUM(K162:M162)</f>
        <v>681.91721359000007</v>
      </c>
      <c r="K162" s="43">
        <v>680.16986193000002</v>
      </c>
      <c r="L162" s="43">
        <v>1.3680714399999998</v>
      </c>
      <c r="M162" s="43">
        <v>0.37928022</v>
      </c>
      <c r="N162" s="43">
        <f t="shared" ref="N162" si="862">SUM(O162:P162)</f>
        <v>1212.5463773899999</v>
      </c>
      <c r="O162" s="43">
        <v>854.43364956999994</v>
      </c>
      <c r="P162" s="43">
        <f t="shared" ref="P162" si="863">SUM(Q162:S162)</f>
        <v>358.11272781999998</v>
      </c>
      <c r="Q162" s="43">
        <v>349.31343002</v>
      </c>
      <c r="R162" s="43">
        <v>8.7992977999999997</v>
      </c>
      <c r="S162" s="43">
        <v>0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3584.7543634200001</v>
      </c>
      <c r="C163" s="43">
        <f t="shared" ref="C163" si="864">I163+O163</f>
        <v>2629.1579456600002</v>
      </c>
      <c r="D163" s="43">
        <f t="shared" ref="D163" si="865">J163+P163</f>
        <v>955.59641776000012</v>
      </c>
      <c r="E163" s="43">
        <f t="shared" ref="E163" si="866">K163+Q163</f>
        <v>938.30160769000008</v>
      </c>
      <c r="F163" s="43">
        <f t="shared" ref="F163" si="867">L163+R163</f>
        <v>16.915514030000001</v>
      </c>
      <c r="G163" s="43">
        <f t="shared" ref="G163" si="868">M163+S163</f>
        <v>0.37929604</v>
      </c>
      <c r="H163" s="43">
        <f t="shared" ref="H163" si="869">SUM(I163:J163)</f>
        <v>2331.6785844599999</v>
      </c>
      <c r="I163" s="43">
        <v>1723.8706542800001</v>
      </c>
      <c r="J163" s="43">
        <f t="shared" ref="J163" si="870">SUM(K163:M163)</f>
        <v>607.80793018000008</v>
      </c>
      <c r="K163" s="43">
        <v>599.31483692000006</v>
      </c>
      <c r="L163" s="43">
        <v>8.1137972200000004</v>
      </c>
      <c r="M163" s="43">
        <v>0.37929604</v>
      </c>
      <c r="N163" s="43">
        <f t="shared" ref="N163" si="871">SUM(O163:P163)</f>
        <v>1253.0757789600002</v>
      </c>
      <c r="O163" s="43">
        <v>905.28729138000006</v>
      </c>
      <c r="P163" s="43">
        <f t="shared" ref="P163" si="872">SUM(Q163:S163)</f>
        <v>347.78848758000004</v>
      </c>
      <c r="Q163" s="43">
        <v>338.98677077000002</v>
      </c>
      <c r="R163" s="43">
        <v>8.8017168100000003</v>
      </c>
      <c r="S163" s="43">
        <v>0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3513.3356379500005</v>
      </c>
      <c r="C164" s="43">
        <f t="shared" ref="C164" si="873">I164+O164</f>
        <v>2573.8979764599999</v>
      </c>
      <c r="D164" s="43">
        <f t="shared" ref="D164" si="874">J164+P164</f>
        <v>939.43766148999998</v>
      </c>
      <c r="E164" s="43">
        <f t="shared" ref="E164" si="875">K164+Q164</f>
        <v>923.16064467000001</v>
      </c>
      <c r="F164" s="43">
        <f t="shared" ref="F164" si="876">L164+R164</f>
        <v>15.897704440000002</v>
      </c>
      <c r="G164" s="43">
        <f t="shared" ref="G164" si="877">M164+S164</f>
        <v>0.37931238</v>
      </c>
      <c r="H164" s="43">
        <f t="shared" ref="H164" si="878">SUM(I164:J164)</f>
        <v>2317.6691507099999</v>
      </c>
      <c r="I164" s="43">
        <v>1720.19541448</v>
      </c>
      <c r="J164" s="43">
        <f t="shared" ref="J164" si="879">SUM(K164:M164)</f>
        <v>597.47373622999999</v>
      </c>
      <c r="K164" s="43">
        <v>587.78062451000005</v>
      </c>
      <c r="L164" s="43">
        <v>9.313799340000001</v>
      </c>
      <c r="M164" s="43">
        <v>0.37931238</v>
      </c>
      <c r="N164" s="43">
        <f t="shared" ref="N164" si="880">SUM(O164:P164)</f>
        <v>1195.6664872400002</v>
      </c>
      <c r="O164" s="43">
        <v>853.70256198000004</v>
      </c>
      <c r="P164" s="43">
        <f t="shared" ref="P164" si="881">SUM(Q164:S164)</f>
        <v>341.96392526</v>
      </c>
      <c r="Q164" s="43">
        <v>335.38002016000002</v>
      </c>
      <c r="R164" s="43">
        <v>6.5839051</v>
      </c>
      <c r="S164" s="43">
        <v>0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3454.0054342400003</v>
      </c>
      <c r="C165" s="43">
        <f t="shared" ref="C165" si="882">I165+O165</f>
        <v>2549.22725051</v>
      </c>
      <c r="D165" s="43">
        <f t="shared" ref="D165" si="883">J165+P165</f>
        <v>904.77818373000002</v>
      </c>
      <c r="E165" s="43">
        <f t="shared" ref="E165" si="884">K165+Q165</f>
        <v>894.81301598000005</v>
      </c>
      <c r="F165" s="43">
        <f t="shared" ref="F165" si="885">L165+R165</f>
        <v>9.5858395500000011</v>
      </c>
      <c r="G165" s="43">
        <f t="shared" ref="G165" si="886">M165+S165</f>
        <v>0.3793282</v>
      </c>
      <c r="H165" s="43">
        <f t="shared" ref="H165" si="887">SUM(I165:J165)</f>
        <v>2409.8912129500004</v>
      </c>
      <c r="I165" s="43">
        <v>1845.9577695100002</v>
      </c>
      <c r="J165" s="43">
        <f t="shared" ref="J165" si="888">SUM(K165:M165)</f>
        <v>563.93344344000002</v>
      </c>
      <c r="K165" s="43">
        <v>553.96827569000004</v>
      </c>
      <c r="L165" s="43">
        <v>9.5858395500000011</v>
      </c>
      <c r="M165" s="43">
        <v>0.3793282</v>
      </c>
      <c r="N165" s="43">
        <f t="shared" ref="N165" si="889">SUM(O165:P165)</f>
        <v>1044.1142212899999</v>
      </c>
      <c r="O165" s="43">
        <v>703.26948099999993</v>
      </c>
      <c r="P165" s="43">
        <f t="shared" ref="P165" si="890">SUM(Q165:S165)</f>
        <v>340.84474029</v>
      </c>
      <c r="Q165" s="43">
        <v>340.84474029</v>
      </c>
      <c r="R165" s="43">
        <v>0</v>
      </c>
      <c r="S165" s="43">
        <v>0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3733.1254881599998</v>
      </c>
      <c r="C166" s="43">
        <f t="shared" ref="C166" si="891">I166+O166</f>
        <v>2798.3568446000004</v>
      </c>
      <c r="D166" s="43">
        <f t="shared" ref="D166" si="892">J166+P166</f>
        <v>934.7686435600001</v>
      </c>
      <c r="E166" s="43">
        <f t="shared" ref="E166" si="893">K166+Q166</f>
        <v>925.44090125999992</v>
      </c>
      <c r="F166" s="43">
        <f t="shared" ref="F166" si="894">L166+R166</f>
        <v>8.9483977600000006</v>
      </c>
      <c r="G166" s="43">
        <f t="shared" ref="G166" si="895">M166+S166</f>
        <v>0.37934454000000001</v>
      </c>
      <c r="H166" s="43">
        <f t="shared" ref="H166" si="896">SUM(I166:J166)</f>
        <v>2736.1075868700004</v>
      </c>
      <c r="I166" s="43">
        <v>2155.1358222500003</v>
      </c>
      <c r="J166" s="43">
        <f t="shared" ref="J166" si="897">SUM(K166:M166)</f>
        <v>580.97176462000004</v>
      </c>
      <c r="K166" s="43">
        <v>571.64402231999998</v>
      </c>
      <c r="L166" s="43">
        <v>8.9483977600000006</v>
      </c>
      <c r="M166" s="43">
        <v>0.37934454000000001</v>
      </c>
      <c r="N166" s="43">
        <f t="shared" ref="N166" si="898">SUM(O166:P166)</f>
        <v>997.01790129000005</v>
      </c>
      <c r="O166" s="43">
        <v>643.22102235</v>
      </c>
      <c r="P166" s="43">
        <f t="shared" ref="P166" si="899">SUM(Q166:S166)</f>
        <v>353.79687894</v>
      </c>
      <c r="Q166" s="43">
        <v>353.79687894</v>
      </c>
      <c r="R166" s="43">
        <v>0</v>
      </c>
      <c r="S166" s="43">
        <v>0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3382.31635504</v>
      </c>
      <c r="C167" s="43">
        <f t="shared" ref="C167" si="900">I167+O167</f>
        <v>2568.37415358</v>
      </c>
      <c r="D167" s="43">
        <f t="shared" ref="D167" si="901">J167+P167</f>
        <v>813.94220145999998</v>
      </c>
      <c r="E167" s="43">
        <f t="shared" ref="E167" si="902">K167+Q167</f>
        <v>811.06049816999996</v>
      </c>
      <c r="F167" s="43">
        <f t="shared" ref="F167" si="903">L167+R167</f>
        <v>2.50234245</v>
      </c>
      <c r="G167" s="43">
        <f t="shared" ref="G167" si="904">M167+S167</f>
        <v>0.37936083999999998</v>
      </c>
      <c r="H167" s="43">
        <f t="shared" ref="H167" si="905">SUM(I167:J167)</f>
        <v>2434.0049213699999</v>
      </c>
      <c r="I167" s="43">
        <v>1923.66560237</v>
      </c>
      <c r="J167" s="43">
        <f t="shared" ref="J167" si="906">SUM(K167:M167)</f>
        <v>510.33931899999999</v>
      </c>
      <c r="K167" s="43">
        <v>507.45761570999997</v>
      </c>
      <c r="L167" s="43">
        <v>2.50234245</v>
      </c>
      <c r="M167" s="43">
        <v>0.37936083999999998</v>
      </c>
      <c r="N167" s="43">
        <f t="shared" ref="N167" si="907">SUM(O167:P167)</f>
        <v>948.31143367000004</v>
      </c>
      <c r="O167" s="43">
        <v>644.70855121</v>
      </c>
      <c r="P167" s="43">
        <f t="shared" ref="P167" si="908">SUM(Q167:S167)</f>
        <v>303.60288245999999</v>
      </c>
      <c r="Q167" s="43">
        <v>303.60288245999999</v>
      </c>
      <c r="R167" s="43">
        <v>0</v>
      </c>
      <c r="S167" s="43">
        <v>0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3378.6076715900003</v>
      </c>
      <c r="C168" s="43">
        <f t="shared" ref="C168" si="909">I168+O168</f>
        <v>2545.0146893700003</v>
      </c>
      <c r="D168" s="43">
        <f t="shared" ref="D168" si="910">J168+P168</f>
        <v>833.59298221999995</v>
      </c>
      <c r="E168" s="43">
        <f t="shared" ref="E168" si="911">K168+Q168</f>
        <v>830.79191849999995</v>
      </c>
      <c r="F168" s="43">
        <f t="shared" ref="F168" si="912">L168+R168</f>
        <v>2.4216876300000001</v>
      </c>
      <c r="G168" s="43">
        <f t="shared" ref="G168" si="913">M168+S168</f>
        <v>0.37937609</v>
      </c>
      <c r="H168" s="43">
        <f t="shared" ref="H168" si="914">SUM(I168:J168)</f>
        <v>2469.0873983299998</v>
      </c>
      <c r="I168" s="43">
        <v>1940.7335793100001</v>
      </c>
      <c r="J168" s="43">
        <f t="shared" ref="J168" si="915">SUM(K168:M168)</f>
        <v>528.35381901999995</v>
      </c>
      <c r="K168" s="43">
        <v>525.55275529999994</v>
      </c>
      <c r="L168" s="43">
        <v>2.4216876300000001</v>
      </c>
      <c r="M168" s="43">
        <v>0.37937609</v>
      </c>
      <c r="N168" s="43">
        <f t="shared" ref="N168" si="916">SUM(O168:P168)</f>
        <v>909.52027326000007</v>
      </c>
      <c r="O168" s="43">
        <v>604.28111006000006</v>
      </c>
      <c r="P168" s="43">
        <f t="shared" ref="P168" si="917">SUM(Q168:S168)</f>
        <v>305.23916320000001</v>
      </c>
      <c r="Q168" s="43">
        <v>305.23916320000001</v>
      </c>
      <c r="R168" s="43">
        <v>0</v>
      </c>
      <c r="S168" s="43">
        <v>0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3228.8479039700001</v>
      </c>
      <c r="C169" s="43">
        <f t="shared" ref="C169" si="918">I169+O169</f>
        <v>2424.0181596299999</v>
      </c>
      <c r="D169" s="43">
        <f t="shared" ref="D169" si="919">J169+P169</f>
        <v>804.82974433999993</v>
      </c>
      <c r="E169" s="43">
        <f t="shared" ref="E169" si="920">K169+Q169</f>
        <v>800.28015944999993</v>
      </c>
      <c r="F169" s="43">
        <f t="shared" ref="F169" si="921">L169+R169</f>
        <v>4.2659424999999995</v>
      </c>
      <c r="G169" s="43">
        <f t="shared" ref="G169" si="922">M169+S169</f>
        <v>0.28364239000000002</v>
      </c>
      <c r="H169" s="43">
        <f t="shared" ref="H169" si="923">SUM(I169:J169)</f>
        <v>2320.2058326900001</v>
      </c>
      <c r="I169" s="43">
        <v>1830.40308572</v>
      </c>
      <c r="J169" s="43">
        <f t="shared" ref="J169" si="924">SUM(K169:M169)</f>
        <v>489.80274696999999</v>
      </c>
      <c r="K169" s="43">
        <v>485.25316207999998</v>
      </c>
      <c r="L169" s="43">
        <v>4.2659424999999995</v>
      </c>
      <c r="M169" s="43">
        <v>0.28364239000000002</v>
      </c>
      <c r="N169" s="43">
        <f t="shared" ref="N169" si="925">SUM(O169:P169)</f>
        <v>908.64207127999998</v>
      </c>
      <c r="O169" s="43">
        <v>593.61507390999998</v>
      </c>
      <c r="P169" s="43">
        <f t="shared" ref="P169" si="926">SUM(Q169:S169)</f>
        <v>315.02699737</v>
      </c>
      <c r="Q169" s="43">
        <v>315.02699737</v>
      </c>
      <c r="R169" s="43">
        <v>0</v>
      </c>
      <c r="S169" s="43">
        <v>0</v>
      </c>
      <c r="T169" s="43"/>
      <c r="U169" s="43"/>
      <c r="V169" s="43"/>
      <c r="W169" s="43"/>
      <c r="X169" s="43"/>
    </row>
    <row r="170" spans="1:24" hidden="1" outlineLevel="1" collapsed="1">
      <c r="A170" s="8">
        <v>45383</v>
      </c>
      <c r="B170" s="43">
        <v>3159.3767182399997</v>
      </c>
      <c r="C170" s="43">
        <f t="shared" ref="C170" si="927">I170+O170</f>
        <v>2323.98354814</v>
      </c>
      <c r="D170" s="43">
        <f t="shared" ref="D170" si="928">J170+P170</f>
        <v>835.39317009999991</v>
      </c>
      <c r="E170" s="43">
        <f t="shared" ref="E170" si="929">K170+Q170</f>
        <v>830.16304921999995</v>
      </c>
      <c r="F170" s="43">
        <f t="shared" ref="F170" si="930">L170+R170</f>
        <v>4.9464627199999995</v>
      </c>
      <c r="G170" s="43">
        <f t="shared" ref="G170" si="931">M170+S170</f>
        <v>0.28365815999999999</v>
      </c>
      <c r="H170" s="43">
        <f t="shared" ref="H170" si="932">SUM(I170:J170)</f>
        <v>2252.71071046</v>
      </c>
      <c r="I170" s="43">
        <v>1733.30205271</v>
      </c>
      <c r="J170" s="43">
        <f t="shared" ref="J170" si="933">SUM(K170:M170)</f>
        <v>519.40865774999997</v>
      </c>
      <c r="K170" s="43">
        <v>514.17853687000002</v>
      </c>
      <c r="L170" s="43">
        <v>4.9464627199999995</v>
      </c>
      <c r="M170" s="43">
        <v>0.28365815999999999</v>
      </c>
      <c r="N170" s="43">
        <f t="shared" ref="N170" si="934">SUM(O170:P170)</f>
        <v>906.66600777999997</v>
      </c>
      <c r="O170" s="43">
        <v>590.68149543000004</v>
      </c>
      <c r="P170" s="43">
        <f t="shared" ref="P170" si="935">SUM(Q170:S170)</f>
        <v>315.98451234999999</v>
      </c>
      <c r="Q170" s="43">
        <v>315.98451234999999</v>
      </c>
      <c r="R170" s="43">
        <v>0</v>
      </c>
      <c r="S170" s="43">
        <v>0</v>
      </c>
      <c r="T170" s="43"/>
      <c r="U170" s="43"/>
      <c r="V170" s="43"/>
      <c r="W170" s="43"/>
      <c r="X170" s="43"/>
    </row>
    <row r="171" spans="1:24" hidden="1" outlineLevel="1" collapsed="1">
      <c r="A171" s="8">
        <v>45413</v>
      </c>
      <c r="B171" s="43">
        <v>3296.8898557400003</v>
      </c>
      <c r="C171" s="43">
        <f t="shared" ref="C171" si="936">I171+O171</f>
        <v>2451.79224333</v>
      </c>
      <c r="D171" s="43">
        <f t="shared" ref="D171" si="937">J171+P171</f>
        <v>845.09761241000001</v>
      </c>
      <c r="E171" s="43">
        <f t="shared" ref="E171" si="938">K171+Q171</f>
        <v>820.26750057000004</v>
      </c>
      <c r="F171" s="43">
        <f t="shared" ref="F171" si="939">L171+R171</f>
        <v>9.3464373800000011</v>
      </c>
      <c r="G171" s="43">
        <f t="shared" ref="G171" si="940">M171+S171</f>
        <v>15.48367446</v>
      </c>
      <c r="H171" s="43">
        <f t="shared" ref="H171" si="941">SUM(I171:J171)</f>
        <v>2319.9069582799998</v>
      </c>
      <c r="I171" s="43">
        <v>1800.2417656999999</v>
      </c>
      <c r="J171" s="43">
        <f t="shared" ref="J171" si="942">SUM(K171:M171)</f>
        <v>519.66519258000005</v>
      </c>
      <c r="K171" s="43">
        <v>494.83508074000002</v>
      </c>
      <c r="L171" s="43">
        <v>9.3464373800000011</v>
      </c>
      <c r="M171" s="43">
        <v>15.48367446</v>
      </c>
      <c r="N171" s="43">
        <f t="shared" ref="N171" si="943">SUM(O171:P171)</f>
        <v>976.98289746</v>
      </c>
      <c r="O171" s="43">
        <v>651.55047763000005</v>
      </c>
      <c r="P171" s="43">
        <f t="shared" ref="P171" si="944">SUM(Q171:S171)</f>
        <v>325.43241983000001</v>
      </c>
      <c r="Q171" s="43">
        <v>325.43241983000001</v>
      </c>
      <c r="R171" s="43">
        <v>0</v>
      </c>
      <c r="S171" s="43">
        <v>0</v>
      </c>
      <c r="T171" s="43"/>
      <c r="U171" s="43"/>
      <c r="V171" s="43"/>
      <c r="W171" s="43"/>
      <c r="X171" s="43"/>
    </row>
    <row r="172" spans="1:24" hidden="1" outlineLevel="1" collapsed="1">
      <c r="A172" s="8">
        <v>45444</v>
      </c>
      <c r="B172" s="43">
        <v>3274.7264408199999</v>
      </c>
      <c r="C172" s="43">
        <f t="shared" ref="C172" si="945">I172+O172</f>
        <v>2450.0213456700003</v>
      </c>
      <c r="D172" s="43">
        <f t="shared" ref="D172" si="946">J172+P172</f>
        <v>824.70509515000003</v>
      </c>
      <c r="E172" s="43">
        <f t="shared" ref="E172" si="947">K172+Q172</f>
        <v>768.72616175999997</v>
      </c>
      <c r="F172" s="43">
        <f t="shared" ref="F172" si="948">L172+R172</f>
        <v>10.374983669999999</v>
      </c>
      <c r="G172" s="43">
        <f t="shared" ref="G172" si="949">M172+S172</f>
        <v>45.603949719999996</v>
      </c>
      <c r="H172" s="43">
        <f t="shared" ref="H172" si="950">SUM(I172:J172)</f>
        <v>2421.2626124600001</v>
      </c>
      <c r="I172" s="43">
        <v>1890.1844923400001</v>
      </c>
      <c r="J172" s="43">
        <f t="shared" ref="J172" si="951">SUM(K172:M172)</f>
        <v>531.07812011999999</v>
      </c>
      <c r="K172" s="43">
        <v>475.09918673000004</v>
      </c>
      <c r="L172" s="43">
        <v>10.374983669999999</v>
      </c>
      <c r="M172" s="43">
        <v>45.603949719999996</v>
      </c>
      <c r="N172" s="43">
        <f t="shared" ref="N172" si="952">SUM(O172:P172)</f>
        <v>853.46382835999998</v>
      </c>
      <c r="O172" s="43">
        <v>559.83685332999994</v>
      </c>
      <c r="P172" s="43">
        <f t="shared" ref="P172" si="953">SUM(Q172:S172)</f>
        <v>293.62697502999998</v>
      </c>
      <c r="Q172" s="43">
        <v>293.62697502999998</v>
      </c>
      <c r="R172" s="43">
        <v>0</v>
      </c>
      <c r="S172" s="43">
        <v>0</v>
      </c>
      <c r="T172" s="43"/>
      <c r="U172" s="43"/>
      <c r="V172" s="43"/>
      <c r="W172" s="43"/>
      <c r="X172" s="43"/>
    </row>
    <row r="173" spans="1:24" hidden="1" outlineLevel="1" collapsed="1">
      <c r="A173" s="8">
        <v>45474</v>
      </c>
      <c r="B173" s="43">
        <v>3452.5698068900001</v>
      </c>
      <c r="C173" s="43">
        <f t="shared" ref="C173" si="954">I173+O173</f>
        <v>2606.64187717</v>
      </c>
      <c r="D173" s="43">
        <f t="shared" ref="D173" si="955">J173+P173</f>
        <v>845.92792972000007</v>
      </c>
      <c r="E173" s="43">
        <f t="shared" ref="E173" si="956">K173+Q173</f>
        <v>791.23913300000004</v>
      </c>
      <c r="F173" s="43">
        <f t="shared" ref="F173" si="957">L173+R173</f>
        <v>8.9297042700000002</v>
      </c>
      <c r="G173" s="43">
        <f t="shared" ref="G173" si="958">M173+S173</f>
        <v>45.759092449999997</v>
      </c>
      <c r="H173" s="43">
        <f t="shared" ref="H173" si="959">SUM(I173:J173)</f>
        <v>2564.4376708</v>
      </c>
      <c r="I173" s="43">
        <v>2019.1656598499999</v>
      </c>
      <c r="J173" s="43">
        <f t="shared" ref="J173" si="960">SUM(K173:M173)</f>
        <v>545.27201094999998</v>
      </c>
      <c r="K173" s="43">
        <v>490.58321422999995</v>
      </c>
      <c r="L173" s="43">
        <v>8.9297042700000002</v>
      </c>
      <c r="M173" s="43">
        <v>45.759092449999997</v>
      </c>
      <c r="N173" s="43">
        <f t="shared" ref="N173" si="961">SUM(O173:P173)</f>
        <v>888.13213609000013</v>
      </c>
      <c r="O173" s="43">
        <v>587.47621732000005</v>
      </c>
      <c r="P173" s="43">
        <f t="shared" ref="P173" si="962">SUM(Q173:S173)</f>
        <v>300.65591877000003</v>
      </c>
      <c r="Q173" s="43">
        <v>300.65591877000003</v>
      </c>
      <c r="R173" s="43">
        <v>0</v>
      </c>
      <c r="S173" s="43">
        <v>0</v>
      </c>
      <c r="T173" s="43"/>
      <c r="U173" s="43"/>
      <c r="V173" s="43"/>
      <c r="W173" s="43"/>
      <c r="X173" s="43"/>
    </row>
    <row r="174" spans="1:24" hidden="1" outlineLevel="1" collapsed="1">
      <c r="A174" s="8">
        <v>45505</v>
      </c>
      <c r="B174" s="43">
        <v>3370.3963239199998</v>
      </c>
      <c r="C174" s="43">
        <f t="shared" ref="C174" si="963">I174+O174</f>
        <v>2586.1391459699998</v>
      </c>
      <c r="D174" s="43">
        <f t="shared" ref="D174" si="964">J174+P174</f>
        <v>784.25717794999991</v>
      </c>
      <c r="E174" s="43">
        <f t="shared" ref="E174" si="965">K174+Q174</f>
        <v>726.06212146000007</v>
      </c>
      <c r="F174" s="43">
        <f t="shared" ref="F174" si="966">L174+R174</f>
        <v>12.4357375</v>
      </c>
      <c r="G174" s="43">
        <f t="shared" ref="G174" si="967">M174+S174</f>
        <v>45.759318989999997</v>
      </c>
      <c r="H174" s="43">
        <f t="shared" ref="H174" si="968">SUM(I174:J174)</f>
        <v>2447.4208785700002</v>
      </c>
      <c r="I174" s="43">
        <v>1926.62190523</v>
      </c>
      <c r="J174" s="43">
        <f t="shared" ref="J174" si="969">SUM(K174:M174)</f>
        <v>520.79897333999997</v>
      </c>
      <c r="K174" s="43">
        <v>462.60391685000002</v>
      </c>
      <c r="L174" s="43">
        <v>12.4357375</v>
      </c>
      <c r="M174" s="43">
        <v>45.759318989999997</v>
      </c>
      <c r="N174" s="43">
        <f t="shared" ref="N174" si="970">SUM(O174:P174)</f>
        <v>922.97544534999997</v>
      </c>
      <c r="O174" s="43">
        <v>659.51724074000003</v>
      </c>
      <c r="P174" s="43">
        <f t="shared" ref="P174" si="971">SUM(Q174:S174)</f>
        <v>263.45820461</v>
      </c>
      <c r="Q174" s="43">
        <v>263.45820461</v>
      </c>
      <c r="R174" s="43">
        <v>0</v>
      </c>
      <c r="S174" s="43">
        <v>0</v>
      </c>
      <c r="T174" s="43"/>
      <c r="U174" s="43"/>
      <c r="V174" s="43"/>
      <c r="W174" s="43"/>
      <c r="X174" s="43"/>
    </row>
    <row r="175" spans="1:24" hidden="1" outlineLevel="1" collapsed="1">
      <c r="A175" s="8">
        <v>45536</v>
      </c>
      <c r="B175" s="43">
        <v>3366.0304483499999</v>
      </c>
      <c r="C175" s="43">
        <f t="shared" ref="C175" si="972">I175+O175</f>
        <v>2647.4780018699998</v>
      </c>
      <c r="D175" s="43">
        <f t="shared" ref="D175" si="973">J175+P175</f>
        <v>718.55244648000007</v>
      </c>
      <c r="E175" s="43">
        <f t="shared" ref="E175" si="974">K175+Q175</f>
        <v>655.05500609000001</v>
      </c>
      <c r="F175" s="43">
        <f t="shared" ref="F175" si="975">L175+R175</f>
        <v>17.836907290000003</v>
      </c>
      <c r="G175" s="43">
        <f t="shared" ref="G175" si="976">M175+S175</f>
        <v>45.660533100000002</v>
      </c>
      <c r="H175" s="43">
        <f t="shared" ref="H175" si="977">SUM(I175:J175)</f>
        <v>2456.25011391</v>
      </c>
      <c r="I175" s="43">
        <v>1955.4879701499999</v>
      </c>
      <c r="J175" s="43">
        <f t="shared" ref="J175" si="978">SUM(K175:M175)</f>
        <v>500.76214376000001</v>
      </c>
      <c r="K175" s="43">
        <v>437.26470337000001</v>
      </c>
      <c r="L175" s="43">
        <v>17.836907290000003</v>
      </c>
      <c r="M175" s="43">
        <v>45.660533100000002</v>
      </c>
      <c r="N175" s="43">
        <f t="shared" ref="N175" si="979">SUM(O175:P175)</f>
        <v>909.78033444000005</v>
      </c>
      <c r="O175" s="43">
        <v>691.99003172000005</v>
      </c>
      <c r="P175" s="43">
        <f t="shared" ref="P175" si="980">SUM(Q175:S175)</f>
        <v>217.79030272</v>
      </c>
      <c r="Q175" s="43">
        <v>217.79030272</v>
      </c>
      <c r="R175" s="43">
        <v>0</v>
      </c>
      <c r="S175" s="43">
        <v>0</v>
      </c>
      <c r="T175" s="43"/>
      <c r="U175" s="43"/>
      <c r="V175" s="43"/>
      <c r="W175" s="43"/>
      <c r="X175" s="43"/>
    </row>
    <row r="176" spans="1:24" hidden="1" outlineLevel="1" collapsed="1">
      <c r="A176" s="8">
        <v>45566</v>
      </c>
      <c r="B176" s="43">
        <v>3471.4956448199996</v>
      </c>
      <c r="C176" s="43">
        <f t="shared" ref="C176" si="981">I176+O176</f>
        <v>2783.1609486799998</v>
      </c>
      <c r="D176" s="43">
        <f t="shared" ref="D176" si="982">J176+P176</f>
        <v>688.33469614000001</v>
      </c>
      <c r="E176" s="43">
        <f t="shared" ref="E176" si="983">K176+Q176</f>
        <v>632.91157984000006</v>
      </c>
      <c r="F176" s="43">
        <f t="shared" ref="F176" si="984">L176+R176</f>
        <v>9.7537467299999996</v>
      </c>
      <c r="G176" s="43">
        <f t="shared" ref="G176" si="985">M176+S176</f>
        <v>45.669369570000001</v>
      </c>
      <c r="H176" s="43">
        <f t="shared" ref="H176" si="986">SUM(I176:J176)</f>
        <v>2588.7100186999996</v>
      </c>
      <c r="I176" s="43">
        <v>2113.2606939799998</v>
      </c>
      <c r="J176" s="43">
        <f t="shared" ref="J176" si="987">SUM(K176:M176)</f>
        <v>475.44932471999999</v>
      </c>
      <c r="K176" s="43">
        <v>420.02620841999999</v>
      </c>
      <c r="L176" s="43">
        <v>9.7537467299999996</v>
      </c>
      <c r="M176" s="43">
        <v>45.669369570000001</v>
      </c>
      <c r="N176" s="43">
        <f t="shared" ref="N176" si="988">SUM(O176:P176)</f>
        <v>882.78562611999996</v>
      </c>
      <c r="O176" s="43">
        <v>669.9002547</v>
      </c>
      <c r="P176" s="43">
        <f t="shared" ref="P176" si="989">SUM(Q176:S176)</f>
        <v>212.88537142000001</v>
      </c>
      <c r="Q176" s="43">
        <v>212.88537142000001</v>
      </c>
      <c r="R176" s="43">
        <v>0</v>
      </c>
      <c r="S176" s="43">
        <v>0</v>
      </c>
      <c r="T176" s="43"/>
      <c r="U176" s="43"/>
      <c r="V176" s="43"/>
      <c r="W176" s="43"/>
      <c r="X176" s="43"/>
    </row>
    <row r="177" spans="1:24" collapsed="1">
      <c r="A177" s="8">
        <v>45597</v>
      </c>
      <c r="B177" s="43">
        <v>3574.4351654699999</v>
      </c>
      <c r="C177" s="43">
        <f t="shared" ref="C177" si="990">I177+O177</f>
        <v>2877.8569361999998</v>
      </c>
      <c r="D177" s="43">
        <f t="shared" ref="D177" si="991">J177+P177</f>
        <v>696.57822927000007</v>
      </c>
      <c r="E177" s="43">
        <f t="shared" ref="E177" si="992">K177+Q177</f>
        <v>638.08565629999998</v>
      </c>
      <c r="F177" s="43">
        <f t="shared" ref="F177" si="993">L177+R177</f>
        <v>12.767906699999999</v>
      </c>
      <c r="G177" s="43">
        <f t="shared" ref="G177" si="994">M177+S177</f>
        <v>45.72466627</v>
      </c>
      <c r="H177" s="43">
        <f t="shared" ref="H177" si="995">SUM(I177:J177)</f>
        <v>2663.42527058</v>
      </c>
      <c r="I177" s="43">
        <v>2176.25488279</v>
      </c>
      <c r="J177" s="43">
        <f t="shared" ref="J177" si="996">SUM(K177:M177)</f>
        <v>487.17038779000006</v>
      </c>
      <c r="K177" s="43">
        <v>428.67781482000004</v>
      </c>
      <c r="L177" s="43">
        <v>12.767906699999999</v>
      </c>
      <c r="M177" s="43">
        <v>45.72466627</v>
      </c>
      <c r="N177" s="43">
        <f t="shared" ref="N177" si="997">SUM(O177:P177)</f>
        <v>911.00989489000006</v>
      </c>
      <c r="O177" s="43">
        <v>701.60205341000005</v>
      </c>
      <c r="P177" s="43">
        <f t="shared" ref="P177" si="998">SUM(Q177:S177)</f>
        <v>209.40784148</v>
      </c>
      <c r="Q177" s="43">
        <v>209.40784148</v>
      </c>
      <c r="R177" s="43">
        <v>0</v>
      </c>
      <c r="S177" s="43">
        <v>0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3701.9783817199996</v>
      </c>
      <c r="C178" s="43">
        <f t="shared" ref="C178" si="999">I178+O178</f>
        <v>2980.20430128</v>
      </c>
      <c r="D178" s="43">
        <f t="shared" ref="D178" si="1000">J178+P178</f>
        <v>721.77408044000003</v>
      </c>
      <c r="E178" s="43">
        <f t="shared" ref="E178" si="1001">K178+Q178</f>
        <v>674.19942688999993</v>
      </c>
      <c r="F178" s="43">
        <f t="shared" ref="F178" si="1002">L178+R178</f>
        <v>17.041143689999998</v>
      </c>
      <c r="G178" s="43">
        <f t="shared" ref="G178" si="1003">M178+S178</f>
        <v>30.533509859999999</v>
      </c>
      <c r="H178" s="43">
        <f t="shared" ref="H178" si="1004">SUM(I178:J178)</f>
        <v>2863.4407116399998</v>
      </c>
      <c r="I178" s="43">
        <v>2350.0022772299999</v>
      </c>
      <c r="J178" s="43">
        <f t="shared" ref="J178" si="1005">SUM(K178:M178)</f>
        <v>513.43843441000001</v>
      </c>
      <c r="K178" s="43">
        <v>465.86378085999996</v>
      </c>
      <c r="L178" s="43">
        <v>17.041143689999998</v>
      </c>
      <c r="M178" s="43">
        <v>30.533509859999999</v>
      </c>
      <c r="N178" s="43">
        <f t="shared" ref="N178" si="1006">SUM(O178:P178)</f>
        <v>838.53767008</v>
      </c>
      <c r="O178" s="43">
        <v>630.20202404999998</v>
      </c>
      <c r="P178" s="43">
        <f t="shared" ref="P178" si="1007">SUM(Q178:S178)</f>
        <v>208.33564602999999</v>
      </c>
      <c r="Q178" s="43">
        <v>208.33564602999999</v>
      </c>
      <c r="R178" s="43">
        <v>0</v>
      </c>
      <c r="S178" s="43">
        <v>0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3585.4892076299998</v>
      </c>
      <c r="C179" s="43">
        <f t="shared" ref="C179" si="1008">I179+O179</f>
        <v>2871.1935533999999</v>
      </c>
      <c r="D179" s="43">
        <f t="shared" ref="D179" si="1009">J179+P179</f>
        <v>714.29565422999997</v>
      </c>
      <c r="E179" s="43">
        <f t="shared" ref="E179" si="1010">K179+Q179</f>
        <v>668.76245040999993</v>
      </c>
      <c r="F179" s="43">
        <f t="shared" ref="F179" si="1011">L179+R179</f>
        <v>14.99946607</v>
      </c>
      <c r="G179" s="43">
        <f t="shared" ref="G179" si="1012">M179+S179</f>
        <v>30.53373775</v>
      </c>
      <c r="H179" s="43">
        <f t="shared" ref="H179" si="1013">SUM(I179:J179)</f>
        <v>2631.0491579</v>
      </c>
      <c r="I179" s="43">
        <v>2122.9125438199999</v>
      </c>
      <c r="J179" s="43">
        <f t="shared" ref="J179" si="1014">SUM(K179:M179)</f>
        <v>508.13661407999996</v>
      </c>
      <c r="K179" s="43">
        <v>462.60341025999998</v>
      </c>
      <c r="L179" s="43">
        <v>14.99946607</v>
      </c>
      <c r="M179" s="43">
        <v>30.53373775</v>
      </c>
      <c r="N179" s="43">
        <f t="shared" ref="N179" si="1015">SUM(O179:P179)</f>
        <v>954.44004972999994</v>
      </c>
      <c r="O179" s="43">
        <v>748.28100957999993</v>
      </c>
      <c r="P179" s="43">
        <f t="shared" ref="P179" si="1016">SUM(Q179:S179)</f>
        <v>206.15904015000001</v>
      </c>
      <c r="Q179" s="43">
        <v>206.15904015000001</v>
      </c>
      <c r="R179" s="43">
        <v>0</v>
      </c>
      <c r="S179" s="43">
        <v>0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3694.6898384599999</v>
      </c>
      <c r="C180" s="43">
        <f t="shared" ref="C180" si="1017">I180+O180</f>
        <v>2956.61782537</v>
      </c>
      <c r="D180" s="43">
        <f t="shared" ref="D180" si="1018">J180+P180</f>
        <v>738.07201309000004</v>
      </c>
      <c r="E180" s="43">
        <f t="shared" ref="E180" si="1019">K180+Q180</f>
        <v>689.62193180999998</v>
      </c>
      <c r="F180" s="43">
        <f t="shared" ref="F180" si="1020">L180+R180</f>
        <v>17.942786300000002</v>
      </c>
      <c r="G180" s="43">
        <f t="shared" ref="G180" si="1021">M180+S180</f>
        <v>30.507294979999998</v>
      </c>
      <c r="H180" s="43">
        <f t="shared" ref="H180" si="1022">SUM(I180:J180)</f>
        <v>2737.5721244799997</v>
      </c>
      <c r="I180" s="43">
        <v>2205.5244202599997</v>
      </c>
      <c r="J180" s="43">
        <f t="shared" ref="J180" si="1023">SUM(K180:M180)</f>
        <v>532.04770422000001</v>
      </c>
      <c r="K180" s="43">
        <v>483.59762294000001</v>
      </c>
      <c r="L180" s="43">
        <v>17.942786300000002</v>
      </c>
      <c r="M180" s="43">
        <v>30.507294979999998</v>
      </c>
      <c r="N180" s="43">
        <f t="shared" ref="N180" si="1024">SUM(O180:P180)</f>
        <v>957.11771398000008</v>
      </c>
      <c r="O180" s="43">
        <v>751.09340511000005</v>
      </c>
      <c r="P180" s="43">
        <f t="shared" ref="P180" si="1025">SUM(Q180:S180)</f>
        <v>206.02430887</v>
      </c>
      <c r="Q180" s="43">
        <v>206.02430887</v>
      </c>
      <c r="R180" s="43">
        <v>0</v>
      </c>
      <c r="S180" s="43">
        <v>0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3595.3497096399997</v>
      </c>
      <c r="C181" s="43">
        <f t="shared" ref="C181" si="1026">I181+O181</f>
        <v>2903.9572807300001</v>
      </c>
      <c r="D181" s="43">
        <f t="shared" ref="D181" si="1027">J181+P181</f>
        <v>691.39242891000004</v>
      </c>
      <c r="E181" s="43">
        <f t="shared" ref="E181" si="1028">K181+Q181</f>
        <v>647.21293132000005</v>
      </c>
      <c r="F181" s="43">
        <f t="shared" ref="F181" si="1029">L181+R181</f>
        <v>13.646800520000001</v>
      </c>
      <c r="G181" s="43">
        <f t="shared" ref="G181" si="1030">M181+S181</f>
        <v>30.532697070000001</v>
      </c>
      <c r="H181" s="43">
        <f t="shared" ref="H181" si="1031">SUM(I181:J181)</f>
        <v>2720.8181432299998</v>
      </c>
      <c r="I181" s="43">
        <v>2239.5073113799999</v>
      </c>
      <c r="J181" s="43">
        <f t="shared" ref="J181" si="1032">SUM(K181:M181)</f>
        <v>481.31083185</v>
      </c>
      <c r="K181" s="43">
        <v>437.13133426000002</v>
      </c>
      <c r="L181" s="43">
        <v>13.646800520000001</v>
      </c>
      <c r="M181" s="43">
        <v>30.532697070000001</v>
      </c>
      <c r="N181" s="43">
        <f t="shared" ref="N181" si="1033">SUM(O181:P181)</f>
        <v>874.5315664100001</v>
      </c>
      <c r="O181" s="43">
        <v>664.44996935000006</v>
      </c>
      <c r="P181" s="43">
        <f t="shared" ref="P181" si="1034">SUM(Q181:S181)</f>
        <v>210.08159706000001</v>
      </c>
      <c r="Q181" s="43">
        <v>210.08159706000001</v>
      </c>
      <c r="R181" s="43">
        <v>0</v>
      </c>
      <c r="S181" s="43">
        <v>0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3657.7070641400001</v>
      </c>
      <c r="C182" s="43">
        <f t="shared" ref="C182" si="1035">I182+O182</f>
        <v>2960.6518095799997</v>
      </c>
      <c r="D182" s="43">
        <f t="shared" ref="D182" si="1036">J182+P182</f>
        <v>697.05525455999998</v>
      </c>
      <c r="E182" s="43">
        <f t="shared" ref="E182" si="1037">K182+Q182</f>
        <v>656.56937356000003</v>
      </c>
      <c r="F182" s="43">
        <f t="shared" ref="F182" si="1038">L182+R182</f>
        <v>9.9623439900000008</v>
      </c>
      <c r="G182" s="43">
        <f t="shared" ref="G182" si="1039">M182+S182</f>
        <v>30.523537010000002</v>
      </c>
      <c r="H182" s="43">
        <f t="shared" ref="H182" si="1040">SUM(I182:J182)</f>
        <v>2666.10665948</v>
      </c>
      <c r="I182" s="43">
        <v>2194.8366692499999</v>
      </c>
      <c r="J182" s="43">
        <f t="shared" ref="J182" si="1041">SUM(K182:M182)</f>
        <v>471.26999023000002</v>
      </c>
      <c r="K182" s="43">
        <v>430.78410923000001</v>
      </c>
      <c r="L182" s="43">
        <v>9.9623439900000008</v>
      </c>
      <c r="M182" s="43">
        <v>30.523537010000002</v>
      </c>
      <c r="N182" s="43">
        <f t="shared" ref="N182" si="1042">SUM(O182:P182)</f>
        <v>991.60040465999998</v>
      </c>
      <c r="O182" s="43">
        <v>765.81514032999996</v>
      </c>
      <c r="P182" s="43">
        <f t="shared" ref="P182" si="1043">SUM(Q182:S182)</f>
        <v>225.78526432999999</v>
      </c>
      <c r="Q182" s="43">
        <v>225.78526432999999</v>
      </c>
      <c r="R182" s="43">
        <v>0</v>
      </c>
      <c r="S182" s="43">
        <v>0</v>
      </c>
      <c r="T182" s="43"/>
      <c r="U182" s="43"/>
      <c r="V182" s="43"/>
      <c r="W182" s="43"/>
      <c r="X182" s="43"/>
    </row>
    <row r="183" spans="1:24">
      <c r="A183" s="8">
        <v>45778</v>
      </c>
      <c r="B183" s="43">
        <v>3736.4318508899996</v>
      </c>
      <c r="C183" s="43">
        <f t="shared" ref="C183" si="1044">I183+O183</f>
        <v>3152.6922367799998</v>
      </c>
      <c r="D183" s="43">
        <f t="shared" ref="D183" si="1045">J183+P183</f>
        <v>583.73961410999993</v>
      </c>
      <c r="E183" s="43">
        <f t="shared" ref="E183" si="1046">K183+Q183</f>
        <v>534.75854348999997</v>
      </c>
      <c r="F183" s="43">
        <f t="shared" ref="F183" si="1047">L183+R183</f>
        <v>18.44942253</v>
      </c>
      <c r="G183" s="43">
        <f t="shared" ref="G183" si="1048">M183+S183</f>
        <v>30.531648090000001</v>
      </c>
      <c r="H183" s="43">
        <f t="shared" ref="H183" si="1049">SUM(I183:J183)</f>
        <v>2860.1867151199999</v>
      </c>
      <c r="I183" s="43">
        <v>2406.4048173599999</v>
      </c>
      <c r="J183" s="43">
        <f t="shared" ref="J183" si="1050">SUM(K183:M183)</f>
        <v>453.78189775999994</v>
      </c>
      <c r="K183" s="43">
        <v>404.80082713999997</v>
      </c>
      <c r="L183" s="43">
        <v>18.44942253</v>
      </c>
      <c r="M183" s="43">
        <v>30.531648090000001</v>
      </c>
      <c r="N183" s="43">
        <f t="shared" ref="N183" si="1051">SUM(O183:P183)</f>
        <v>876.24513576999993</v>
      </c>
      <c r="O183" s="43">
        <v>746.28741941999999</v>
      </c>
      <c r="P183" s="43">
        <f t="shared" ref="P183" si="1052">SUM(Q183:S183)</f>
        <v>129.95771635</v>
      </c>
      <c r="Q183" s="43">
        <v>129.95771635</v>
      </c>
      <c r="R183" s="43">
        <v>0</v>
      </c>
      <c r="S183" s="43">
        <v>0</v>
      </c>
      <c r="T183" s="43"/>
      <c r="U183" s="43"/>
      <c r="V183" s="43"/>
      <c r="W183" s="43"/>
      <c r="X183" s="43"/>
    </row>
    <row r="184" spans="1:24">
      <c r="A184" s="8">
        <v>45809</v>
      </c>
      <c r="B184" s="43">
        <v>4357.8153331000003</v>
      </c>
      <c r="C184" s="43">
        <f t="shared" ref="C184" si="1053">I184+O184</f>
        <v>3744.5587723300005</v>
      </c>
      <c r="D184" s="43">
        <f t="shared" ref="D184" si="1054">J184+P184</f>
        <v>613.25656076999996</v>
      </c>
      <c r="E184" s="43">
        <f t="shared" ref="E184" si="1055">K184+Q184</f>
        <v>562.85377098000004</v>
      </c>
      <c r="F184" s="43">
        <f t="shared" ref="F184" si="1056">L184+R184</f>
        <v>19.88030118</v>
      </c>
      <c r="G184" s="43">
        <f t="shared" ref="G184" si="1057">M184+S184</f>
        <v>30.52248861</v>
      </c>
      <c r="H184" s="43">
        <f t="shared" ref="H184" si="1058">SUM(I184:J184)</f>
        <v>3325.9447178</v>
      </c>
      <c r="I184" s="43">
        <v>2848.1046358100002</v>
      </c>
      <c r="J184" s="43">
        <f t="shared" ref="J184" si="1059">SUM(K184:M184)</f>
        <v>477.84008198999999</v>
      </c>
      <c r="K184" s="43">
        <v>427.4372922</v>
      </c>
      <c r="L184" s="43">
        <v>19.88030118</v>
      </c>
      <c r="M184" s="43">
        <v>30.52248861</v>
      </c>
      <c r="N184" s="43">
        <f t="shared" ref="N184" si="1060">SUM(O184:P184)</f>
        <v>1031.8706153000001</v>
      </c>
      <c r="O184" s="43">
        <v>896.45413652000002</v>
      </c>
      <c r="P184" s="43">
        <f t="shared" ref="P184" si="1061">SUM(Q184:S184)</f>
        <v>135.41647878000001</v>
      </c>
      <c r="Q184" s="43">
        <v>135.41647878000001</v>
      </c>
      <c r="R184" s="43">
        <v>0</v>
      </c>
      <c r="S184" s="43">
        <v>0</v>
      </c>
      <c r="T184" s="43"/>
      <c r="U184" s="43"/>
      <c r="V184" s="43"/>
      <c r="W184" s="43"/>
      <c r="X184" s="43"/>
    </row>
    <row r="185" spans="1:24">
      <c r="A185" s="8">
        <v>45839</v>
      </c>
      <c r="B185" s="43">
        <v>4274.0788672999997</v>
      </c>
      <c r="C185" s="43">
        <f t="shared" ref="C185" si="1062">I185+O185</f>
        <v>3636.9559947399998</v>
      </c>
      <c r="D185" s="43">
        <f t="shared" ref="D185" si="1063">J185+P185</f>
        <v>637.12287256000002</v>
      </c>
      <c r="E185" s="43">
        <f t="shared" ref="E185" si="1064">K185+Q185</f>
        <v>576.94285871</v>
      </c>
      <c r="F185" s="43">
        <f t="shared" ref="F185" si="1065">L185+R185</f>
        <v>29.649421279999999</v>
      </c>
      <c r="G185" s="43">
        <f t="shared" ref="G185" si="1066">M185+S185</f>
        <v>30.53059257</v>
      </c>
      <c r="H185" s="43">
        <f t="shared" ref="H185" si="1067">SUM(I185:J185)</f>
        <v>3295.8696650900001</v>
      </c>
      <c r="I185" s="43">
        <v>2792.20973744</v>
      </c>
      <c r="J185" s="43">
        <f t="shared" ref="J185" si="1068">SUM(K185:M185)</f>
        <v>503.65992764999999</v>
      </c>
      <c r="K185" s="43">
        <v>443.47991379999996</v>
      </c>
      <c r="L185" s="43">
        <v>29.649421279999999</v>
      </c>
      <c r="M185" s="43">
        <v>30.53059257</v>
      </c>
      <c r="N185" s="43">
        <f t="shared" ref="N185" si="1069">SUM(O185:P185)</f>
        <v>978.20920220999994</v>
      </c>
      <c r="O185" s="43">
        <v>844.74625729999991</v>
      </c>
      <c r="P185" s="43">
        <f t="shared" ref="P185" si="1070">SUM(Q185:S185)</f>
        <v>133.46294491</v>
      </c>
      <c r="Q185" s="43">
        <v>133.46294491</v>
      </c>
      <c r="R185" s="43">
        <v>0</v>
      </c>
      <c r="S185" s="43">
        <v>0</v>
      </c>
      <c r="T185" s="43"/>
      <c r="U185" s="43"/>
      <c r="V185" s="43"/>
      <c r="W185" s="43"/>
      <c r="X185" s="43"/>
    </row>
    <row r="186" spans="1:24">
      <c r="A186" s="8">
        <v>45870</v>
      </c>
      <c r="B186" s="43">
        <v>4803.1294440900001</v>
      </c>
      <c r="C186" s="43">
        <f t="shared" ref="C186" si="1071">I186+O186</f>
        <v>4259.7520708699994</v>
      </c>
      <c r="D186" s="43">
        <f t="shared" ref="D186" si="1072">J186+P186</f>
        <v>543.37737322000009</v>
      </c>
      <c r="E186" s="43">
        <f t="shared" ref="E186" si="1073">K186+Q186</f>
        <v>485.91459294000003</v>
      </c>
      <c r="F186" s="43">
        <f t="shared" ref="F186" si="1074">L186+R186</f>
        <v>26.93270119</v>
      </c>
      <c r="G186" s="43">
        <f t="shared" ref="G186" si="1075">M186+S186</f>
        <v>30.530079090000001</v>
      </c>
      <c r="H186" s="43">
        <f t="shared" ref="H186" si="1076">SUM(I186:J186)</f>
        <v>3753.7710879200004</v>
      </c>
      <c r="I186" s="43">
        <v>3223.3849362000001</v>
      </c>
      <c r="J186" s="43">
        <f t="shared" ref="J186" si="1077">SUM(K186:M186)</f>
        <v>530.38615172000004</v>
      </c>
      <c r="K186" s="43">
        <v>472.92337144000004</v>
      </c>
      <c r="L186" s="43">
        <v>26.93270119</v>
      </c>
      <c r="M186" s="43">
        <v>30.530079090000001</v>
      </c>
      <c r="N186" s="43">
        <f t="shared" ref="N186" si="1078">SUM(O186:P186)</f>
        <v>1049.3583561699998</v>
      </c>
      <c r="O186" s="43">
        <v>1036.3671346699998</v>
      </c>
      <c r="P186" s="43">
        <f t="shared" ref="P186" si="1079">SUM(Q186:S186)</f>
        <v>12.9912215</v>
      </c>
      <c r="Q186" s="43">
        <v>12.9912215</v>
      </c>
      <c r="R186" s="43">
        <v>0</v>
      </c>
      <c r="S186" s="43">
        <v>0</v>
      </c>
      <c r="T186" s="43"/>
      <c r="U186" s="43"/>
      <c r="V186" s="43"/>
      <c r="W186" s="43"/>
      <c r="X186" s="43"/>
    </row>
    <row r="187" spans="1:24">
      <c r="A187" s="8">
        <v>45901</v>
      </c>
      <c r="B187" s="43">
        <v>4905.7257910499993</v>
      </c>
      <c r="C187" s="43">
        <f t="shared" ref="C187" si="1080">I187+O187</f>
        <v>4349.3114557199997</v>
      </c>
      <c r="D187" s="43">
        <f t="shared" ref="D187" si="1081">J187+P187</f>
        <v>556.41433532999997</v>
      </c>
      <c r="E187" s="43">
        <f t="shared" ref="E187" si="1082">K187+Q187</f>
        <v>495.95016386000003</v>
      </c>
      <c r="F187" s="43">
        <f t="shared" ref="F187" si="1083">L187+R187</f>
        <v>29.943271209999999</v>
      </c>
      <c r="G187" s="43">
        <f t="shared" ref="G187" si="1084">M187+S187</f>
        <v>30.520900260000001</v>
      </c>
      <c r="H187" s="43">
        <f t="shared" ref="H187" si="1085">SUM(I187:J187)</f>
        <v>3871.7445704099996</v>
      </c>
      <c r="I187" s="43">
        <v>3326.8787427099996</v>
      </c>
      <c r="J187" s="43">
        <f t="shared" ref="J187" si="1086">SUM(K187:M187)</f>
        <v>544.86582769999995</v>
      </c>
      <c r="K187" s="43">
        <v>484.40165623000001</v>
      </c>
      <c r="L187" s="43">
        <v>29.943271209999999</v>
      </c>
      <c r="M187" s="43">
        <v>30.520900260000001</v>
      </c>
      <c r="N187" s="43">
        <f t="shared" ref="N187" si="1087">SUM(O187:P187)</f>
        <v>1033.9812206399999</v>
      </c>
      <c r="O187" s="43">
        <v>1022.4327130099999</v>
      </c>
      <c r="P187" s="43">
        <f t="shared" ref="P187" si="1088">SUM(Q187:S187)</f>
        <v>11.54850763</v>
      </c>
      <c r="Q187" s="43">
        <v>11.54850763</v>
      </c>
      <c r="R187" s="43">
        <v>0</v>
      </c>
      <c r="S187" s="43">
        <v>0</v>
      </c>
      <c r="T187" s="43"/>
      <c r="U187" s="43"/>
      <c r="V187" s="43"/>
      <c r="W187" s="43"/>
      <c r="X187" s="43"/>
    </row>
    <row r="188" spans="1:24">
      <c r="A188" s="8">
        <v>45931</v>
      </c>
      <c r="B188" s="43">
        <v>4863.1103378599992</v>
      </c>
      <c r="C188" s="43">
        <f t="shared" ref="C188" si="1089">I188+O188</f>
        <v>4380.5982535599996</v>
      </c>
      <c r="D188" s="43">
        <f t="shared" ref="D188" si="1090">J188+P188</f>
        <v>482.51208430000003</v>
      </c>
      <c r="E188" s="43">
        <f t="shared" ref="E188" si="1091">K188+Q188</f>
        <v>427.19490741000004</v>
      </c>
      <c r="F188" s="43">
        <f t="shared" ref="F188" si="1092">L188+R188</f>
        <v>24.788208780000001</v>
      </c>
      <c r="G188" s="43">
        <f t="shared" ref="G188" si="1093">M188+S188</f>
        <v>30.528968109999997</v>
      </c>
      <c r="H188" s="43">
        <f t="shared" ref="H188" si="1094">SUM(I188:J188)</f>
        <v>3743.1708108799999</v>
      </c>
      <c r="I188" s="43">
        <v>3273.1912933599997</v>
      </c>
      <c r="J188" s="43">
        <f t="shared" ref="J188" si="1095">SUM(K188:M188)</f>
        <v>469.97951752</v>
      </c>
      <c r="K188" s="43">
        <v>414.66234063000002</v>
      </c>
      <c r="L188" s="43">
        <v>24.788208780000001</v>
      </c>
      <c r="M188" s="43">
        <v>30.528968109999997</v>
      </c>
      <c r="N188" s="43">
        <f t="shared" ref="N188" si="1096">SUM(O188:P188)</f>
        <v>1119.93952698</v>
      </c>
      <c r="O188" s="43">
        <v>1107.4069602</v>
      </c>
      <c r="P188" s="43">
        <f t="shared" ref="P188" si="1097">SUM(Q188:S188)</f>
        <v>12.53256678</v>
      </c>
      <c r="Q188" s="43">
        <v>12.53256678</v>
      </c>
      <c r="R188" s="43">
        <v>0</v>
      </c>
      <c r="S188" s="43">
        <v>0</v>
      </c>
      <c r="T188" s="43"/>
      <c r="U188" s="43"/>
      <c r="V188" s="43"/>
      <c r="W188" s="43"/>
      <c r="X188" s="43"/>
    </row>
    <row r="189" spans="1:24">
      <c r="A189" s="8">
        <v>45962</v>
      </c>
      <c r="B189" s="43">
        <v>4990.8373952699994</v>
      </c>
      <c r="C189" s="43">
        <f t="shared" ref="C189" si="1098">I189+O189</f>
        <v>4476.69421091</v>
      </c>
      <c r="D189" s="43">
        <f t="shared" ref="D189" si="1099">J189+P189</f>
        <v>514.14318435999996</v>
      </c>
      <c r="E189" s="43">
        <f t="shared" ref="E189" si="1100">K189+Q189</f>
        <v>456.49439355000004</v>
      </c>
      <c r="F189" s="43">
        <f t="shared" ref="F189" si="1101">L189+R189</f>
        <v>27.129087680000001</v>
      </c>
      <c r="G189" s="43">
        <f t="shared" ref="G189" si="1102">M189+S189</f>
        <v>30.51970313</v>
      </c>
      <c r="H189" s="43">
        <f t="shared" ref="H189" si="1103">SUM(I189:J189)</f>
        <v>3949.93949367</v>
      </c>
      <c r="I189" s="43">
        <v>3448.3648151699999</v>
      </c>
      <c r="J189" s="43">
        <f t="shared" ref="J189" si="1104">SUM(K189:M189)</f>
        <v>501.5746785</v>
      </c>
      <c r="K189" s="43">
        <v>443.92588769000002</v>
      </c>
      <c r="L189" s="43">
        <v>27.129087680000001</v>
      </c>
      <c r="M189" s="43">
        <v>30.51970313</v>
      </c>
      <c r="N189" s="43">
        <f t="shared" ref="N189" si="1105">SUM(O189:P189)</f>
        <v>1040.8979016000001</v>
      </c>
      <c r="O189" s="43">
        <v>1028.3293957400001</v>
      </c>
      <c r="P189" s="43">
        <f t="shared" ref="P189" si="1106">SUM(Q189:S189)</f>
        <v>12.56850586</v>
      </c>
      <c r="Q189" s="43">
        <v>12.56850586</v>
      </c>
      <c r="R189" s="43">
        <v>0</v>
      </c>
      <c r="S189" s="43">
        <v>0</v>
      </c>
      <c r="T189" s="43"/>
      <c r="U189" s="43"/>
      <c r="V189" s="43"/>
      <c r="W189" s="43"/>
      <c r="X189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128</v>
      </c>
      <c r="B1" s="10"/>
    </row>
    <row r="2" spans="1:25" ht="5.25" customHeight="1"/>
    <row r="3" spans="1:25" ht="27" customHeight="1">
      <c r="A3" s="222" t="s">
        <v>79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</row>
    <row r="4" spans="1:25" ht="12.75" customHeight="1">
      <c r="A4" s="208" t="s">
        <v>127</v>
      </c>
      <c r="B4" s="220"/>
      <c r="C4" s="220"/>
      <c r="D4" s="220"/>
      <c r="E4" s="220"/>
      <c r="F4" s="220"/>
    </row>
    <row r="5" spans="1:25" ht="12.75" customHeight="1">
      <c r="A5" s="38" t="s">
        <v>225</v>
      </c>
      <c r="B5" s="38"/>
      <c r="C5" s="38"/>
      <c r="D5" s="36"/>
      <c r="E5" s="36"/>
      <c r="F5" s="36"/>
    </row>
    <row r="6" spans="1:25" s="20" customFormat="1" ht="12.75" customHeight="1">
      <c r="A6" s="192" t="s">
        <v>0</v>
      </c>
      <c r="B6" s="181" t="s">
        <v>16</v>
      </c>
      <c r="C6" s="195" t="s">
        <v>7</v>
      </c>
      <c r="D6" s="195"/>
      <c r="E6" s="195"/>
      <c r="F6" s="195"/>
      <c r="G6" s="195"/>
      <c r="H6" s="197" t="s">
        <v>2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9"/>
    </row>
    <row r="7" spans="1:25" s="20" customFormat="1" ht="12.75" customHeight="1">
      <c r="A7" s="193"/>
      <c r="B7" s="181"/>
      <c r="C7" s="195"/>
      <c r="D7" s="195"/>
      <c r="E7" s="195"/>
      <c r="F7" s="195"/>
      <c r="G7" s="195"/>
      <c r="H7" s="223" t="s">
        <v>13</v>
      </c>
      <c r="I7" s="197" t="s">
        <v>17</v>
      </c>
      <c r="J7" s="198"/>
      <c r="K7" s="198"/>
      <c r="L7" s="198"/>
      <c r="M7" s="199"/>
      <c r="N7" s="223" t="s">
        <v>13</v>
      </c>
      <c r="O7" s="197" t="s">
        <v>9</v>
      </c>
      <c r="P7" s="198"/>
      <c r="Q7" s="198"/>
      <c r="R7" s="198"/>
      <c r="S7" s="199"/>
    </row>
    <row r="8" spans="1:25" s="20" customFormat="1" ht="88.5" customHeight="1">
      <c r="A8" s="194"/>
      <c r="B8" s="181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4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4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22"/>
      <c r="B9" s="121"/>
      <c r="C9" s="121"/>
      <c r="D9" s="121"/>
      <c r="E9" s="123"/>
      <c r="F9" s="123"/>
      <c r="G9" s="123"/>
      <c r="H9" s="128"/>
      <c r="I9" s="123"/>
      <c r="J9" s="123"/>
      <c r="K9" s="123"/>
      <c r="L9" s="123"/>
      <c r="M9" s="123"/>
      <c r="N9" s="128"/>
      <c r="O9" s="123"/>
      <c r="P9" s="123"/>
      <c r="Q9" s="123"/>
      <c r="R9" s="123"/>
      <c r="S9" s="123"/>
    </row>
    <row r="10" spans="1:25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2701.45331971</v>
      </c>
      <c r="C11" s="43">
        <f>I11+O11</f>
        <v>496.38963891000003</v>
      </c>
      <c r="D11" s="43">
        <f>J11+P11</f>
        <v>2205.0636807999999</v>
      </c>
      <c r="E11" s="43">
        <f>K11+Q11</f>
        <v>1065.4898361099999</v>
      </c>
      <c r="F11" s="43">
        <f>L11+R11</f>
        <v>944.47745551999992</v>
      </c>
      <c r="G11" s="43">
        <f>M11+S11</f>
        <v>195.09638917000001</v>
      </c>
      <c r="H11" s="43">
        <f>SUM(I11:J11)</f>
        <v>1367.9745059100001</v>
      </c>
      <c r="I11" s="43">
        <v>344.40596377000003</v>
      </c>
      <c r="J11" s="43">
        <f>SUM(K11:M11)</f>
        <v>1023.56854214</v>
      </c>
      <c r="K11" s="43">
        <v>406.61290685</v>
      </c>
      <c r="L11" s="43">
        <v>504.54253613999998</v>
      </c>
      <c r="M11" s="43">
        <v>112.41309914999999</v>
      </c>
      <c r="N11" s="43">
        <f>SUM(O11:P11)</f>
        <v>1333.4788137999999</v>
      </c>
      <c r="O11" s="43">
        <v>151.98367514</v>
      </c>
      <c r="P11" s="43">
        <f>SUM(Q11:S11)</f>
        <v>1181.4951386599998</v>
      </c>
      <c r="Q11" s="43">
        <v>658.87692926</v>
      </c>
      <c r="R11" s="43">
        <v>439.93491938</v>
      </c>
      <c r="S11" s="43">
        <v>82.683290020000001</v>
      </c>
    </row>
    <row r="12" spans="1:25" ht="12.75" hidden="1" customHeight="1" outlineLevel="1">
      <c r="A12" s="8">
        <v>40575</v>
      </c>
      <c r="B12" s="43">
        <v>2737.3292160000001</v>
      </c>
      <c r="C12" s="43">
        <f t="shared" ref="C12:C67" si="0">I12+O12</f>
        <v>507.05798614000003</v>
      </c>
      <c r="D12" s="43">
        <f t="shared" ref="D12:D67" si="1">J12+P12</f>
        <v>2230.2712298599999</v>
      </c>
      <c r="E12" s="43">
        <f t="shared" ref="E12:E67" si="2">K12+Q12</f>
        <v>1065.96024966</v>
      </c>
      <c r="F12" s="43">
        <f t="shared" ref="F12:F67" si="3">L12+R12</f>
        <v>967.11058120999996</v>
      </c>
      <c r="G12" s="43">
        <f t="shared" ref="G12:G67" si="4">M12+S12</f>
        <v>197.20039899</v>
      </c>
      <c r="H12" s="43">
        <f t="shared" ref="H12:H67" si="5">SUM(I12:J12)</f>
        <v>1390.9333659499998</v>
      </c>
      <c r="I12" s="43">
        <v>357.13518292999998</v>
      </c>
      <c r="J12" s="43">
        <f t="shared" ref="J12:J67" si="6">SUM(K12:M12)</f>
        <v>1033.7981830199999</v>
      </c>
      <c r="K12" s="43">
        <v>400.4937587</v>
      </c>
      <c r="L12" s="43">
        <v>519.29367845000002</v>
      </c>
      <c r="M12" s="43">
        <v>114.01074586999999</v>
      </c>
      <c r="N12" s="43">
        <f t="shared" ref="N12:N67" si="7">SUM(O12:P12)</f>
        <v>1346.39585005</v>
      </c>
      <c r="O12" s="43">
        <v>149.92280321000001</v>
      </c>
      <c r="P12" s="43">
        <f t="shared" ref="P12:P67" si="8">SUM(Q12:S12)</f>
        <v>1196.4730468400001</v>
      </c>
      <c r="Q12" s="43">
        <v>665.46649095999999</v>
      </c>
      <c r="R12" s="43">
        <v>447.81690276</v>
      </c>
      <c r="S12" s="43">
        <v>83.189653120000003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2781.7355379299997</v>
      </c>
      <c r="C13" s="43">
        <f t="shared" si="0"/>
        <v>527.82699092999997</v>
      </c>
      <c r="D13" s="43">
        <f t="shared" si="1"/>
        <v>2253.908547</v>
      </c>
      <c r="E13" s="43">
        <f t="shared" si="2"/>
        <v>1052.0835326800002</v>
      </c>
      <c r="F13" s="43">
        <f t="shared" si="3"/>
        <v>997.94367250999994</v>
      </c>
      <c r="G13" s="43">
        <f t="shared" si="4"/>
        <v>203.88134180999998</v>
      </c>
      <c r="H13" s="43">
        <f t="shared" si="5"/>
        <v>1421.22534834</v>
      </c>
      <c r="I13" s="43">
        <v>373.06838591000002</v>
      </c>
      <c r="J13" s="43">
        <f t="shared" si="6"/>
        <v>1048.15696243</v>
      </c>
      <c r="K13" s="43">
        <v>392.10452263000002</v>
      </c>
      <c r="L13" s="43">
        <v>537.83915364999996</v>
      </c>
      <c r="M13" s="43">
        <v>118.21328615</v>
      </c>
      <c r="N13" s="43">
        <f t="shared" si="7"/>
        <v>1360.51018959</v>
      </c>
      <c r="O13" s="43">
        <v>154.75860502</v>
      </c>
      <c r="P13" s="43">
        <f t="shared" si="8"/>
        <v>1205.75158457</v>
      </c>
      <c r="Q13" s="43">
        <v>659.97901005000006</v>
      </c>
      <c r="R13" s="43">
        <v>460.10451885999998</v>
      </c>
      <c r="S13" s="43">
        <v>85.668055659999993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2783.2565148900003</v>
      </c>
      <c r="C14" s="43">
        <f t="shared" si="0"/>
        <v>534.33979551999994</v>
      </c>
      <c r="D14" s="43">
        <f t="shared" si="1"/>
        <v>2248.91671937</v>
      </c>
      <c r="E14" s="43">
        <f t="shared" si="2"/>
        <v>1030.47135946</v>
      </c>
      <c r="F14" s="43">
        <f t="shared" si="3"/>
        <v>1004.8858853199999</v>
      </c>
      <c r="G14" s="43">
        <f t="shared" si="4"/>
        <v>213.55947458999998</v>
      </c>
      <c r="H14" s="43">
        <f t="shared" si="5"/>
        <v>1414.8584548200001</v>
      </c>
      <c r="I14" s="43">
        <v>379.21457300999998</v>
      </c>
      <c r="J14" s="43">
        <f t="shared" si="6"/>
        <v>1035.64388181</v>
      </c>
      <c r="K14" s="43">
        <v>382.3906063</v>
      </c>
      <c r="L14" s="43">
        <v>530.51208437000003</v>
      </c>
      <c r="M14" s="43">
        <v>122.74119114</v>
      </c>
      <c r="N14" s="43">
        <f t="shared" si="7"/>
        <v>1368.3980600699999</v>
      </c>
      <c r="O14" s="43">
        <v>155.12522250999999</v>
      </c>
      <c r="P14" s="43">
        <f t="shared" si="8"/>
        <v>1213.27283756</v>
      </c>
      <c r="Q14" s="43">
        <v>648.08075315999997</v>
      </c>
      <c r="R14" s="43">
        <v>474.37380094999997</v>
      </c>
      <c r="S14" s="43">
        <v>90.818283449999996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2817.3295801999998</v>
      </c>
      <c r="C15" s="43">
        <f t="shared" si="0"/>
        <v>541.46647003999999</v>
      </c>
      <c r="D15" s="43">
        <f t="shared" si="1"/>
        <v>2275.8631101600004</v>
      </c>
      <c r="E15" s="43">
        <f t="shared" si="2"/>
        <v>1017.0692755699999</v>
      </c>
      <c r="F15" s="43">
        <f t="shared" si="3"/>
        <v>1043.87995389</v>
      </c>
      <c r="G15" s="43">
        <f t="shared" si="4"/>
        <v>214.91388069999999</v>
      </c>
      <c r="H15" s="43">
        <f t="shared" si="5"/>
        <v>1446.45839151</v>
      </c>
      <c r="I15" s="43">
        <v>378.72967789</v>
      </c>
      <c r="J15" s="43">
        <f t="shared" si="6"/>
        <v>1067.72871362</v>
      </c>
      <c r="K15" s="43">
        <v>378.14705666999998</v>
      </c>
      <c r="L15" s="43">
        <v>565.20869241000003</v>
      </c>
      <c r="M15" s="43">
        <v>124.37296454</v>
      </c>
      <c r="N15" s="43">
        <f t="shared" si="7"/>
        <v>1370.8711886900001</v>
      </c>
      <c r="O15" s="43">
        <v>162.73679215000001</v>
      </c>
      <c r="P15" s="43">
        <f t="shared" si="8"/>
        <v>1208.1343965400001</v>
      </c>
      <c r="Q15" s="43">
        <v>638.92221889999996</v>
      </c>
      <c r="R15" s="43">
        <v>478.67126148</v>
      </c>
      <c r="S15" s="43">
        <v>90.540916159999995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2831.7626145499999</v>
      </c>
      <c r="C16" s="43">
        <f t="shared" si="0"/>
        <v>565.87591751000002</v>
      </c>
      <c r="D16" s="43">
        <f t="shared" si="1"/>
        <v>2265.8866970399995</v>
      </c>
      <c r="E16" s="43">
        <f t="shared" si="2"/>
        <v>987.07624944999998</v>
      </c>
      <c r="F16" s="43">
        <f t="shared" si="3"/>
        <v>1066.48777731</v>
      </c>
      <c r="G16" s="43">
        <f t="shared" si="4"/>
        <v>212.32267028000001</v>
      </c>
      <c r="H16" s="43">
        <f t="shared" si="5"/>
        <v>1443.7073247599999</v>
      </c>
      <c r="I16" s="43">
        <v>393.99906403</v>
      </c>
      <c r="J16" s="43">
        <f t="shared" si="6"/>
        <v>1049.7082607299999</v>
      </c>
      <c r="K16" s="43">
        <v>356.80916385</v>
      </c>
      <c r="L16" s="43">
        <v>574.19194367</v>
      </c>
      <c r="M16" s="43">
        <v>118.70715321</v>
      </c>
      <c r="N16" s="43">
        <f t="shared" si="7"/>
        <v>1388.0552897899997</v>
      </c>
      <c r="O16" s="43">
        <v>171.87685347999999</v>
      </c>
      <c r="P16" s="43">
        <f t="shared" si="8"/>
        <v>1216.1784363099998</v>
      </c>
      <c r="Q16" s="43">
        <v>630.26708559999997</v>
      </c>
      <c r="R16" s="43">
        <v>492.29583364000001</v>
      </c>
      <c r="S16" s="43">
        <v>93.615517069999996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2823.6483380499999</v>
      </c>
      <c r="C17" s="43">
        <f t="shared" si="0"/>
        <v>568.32306636999999</v>
      </c>
      <c r="D17" s="43">
        <f t="shared" si="1"/>
        <v>2255.3252716800002</v>
      </c>
      <c r="E17" s="43">
        <f t="shared" si="2"/>
        <v>956.47784678000005</v>
      </c>
      <c r="F17" s="43">
        <f t="shared" si="3"/>
        <v>1088.8666860600001</v>
      </c>
      <c r="G17" s="43">
        <f t="shared" si="4"/>
        <v>209.98073884000001</v>
      </c>
      <c r="H17" s="43">
        <f t="shared" si="5"/>
        <v>1437.32387036</v>
      </c>
      <c r="I17" s="43">
        <v>397.57481848999998</v>
      </c>
      <c r="J17" s="43">
        <f t="shared" si="6"/>
        <v>1039.7490518700001</v>
      </c>
      <c r="K17" s="43">
        <v>336.18873893</v>
      </c>
      <c r="L17" s="43">
        <v>587.01595708000002</v>
      </c>
      <c r="M17" s="43">
        <v>116.54435586</v>
      </c>
      <c r="N17" s="43">
        <f t="shared" si="7"/>
        <v>1386.3244676900001</v>
      </c>
      <c r="O17" s="43">
        <v>170.74824788000001</v>
      </c>
      <c r="P17" s="43">
        <f t="shared" si="8"/>
        <v>1215.5762198100001</v>
      </c>
      <c r="Q17" s="43">
        <v>620.28910785000005</v>
      </c>
      <c r="R17" s="43">
        <v>501.85072897999999</v>
      </c>
      <c r="S17" s="43">
        <v>93.436382980000005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2829.7361509000002</v>
      </c>
      <c r="C18" s="43">
        <f t="shared" si="0"/>
        <v>566.61700678</v>
      </c>
      <c r="D18" s="43">
        <f t="shared" si="1"/>
        <v>2263.1191441199999</v>
      </c>
      <c r="E18" s="43">
        <f t="shared" si="2"/>
        <v>941.38313921999998</v>
      </c>
      <c r="F18" s="43">
        <f t="shared" si="3"/>
        <v>1116.9874544300001</v>
      </c>
      <c r="G18" s="43">
        <f t="shared" si="4"/>
        <v>204.74855047</v>
      </c>
      <c r="H18" s="43">
        <f t="shared" si="5"/>
        <v>1410.8302620899999</v>
      </c>
      <c r="I18" s="43">
        <v>387.07005989999999</v>
      </c>
      <c r="J18" s="43">
        <f t="shared" si="6"/>
        <v>1023.76020219</v>
      </c>
      <c r="K18" s="43">
        <v>315.06468068999999</v>
      </c>
      <c r="L18" s="43">
        <v>598.05443446000004</v>
      </c>
      <c r="M18" s="43">
        <v>110.64108704</v>
      </c>
      <c r="N18" s="43">
        <f t="shared" si="7"/>
        <v>1418.9058888100001</v>
      </c>
      <c r="O18" s="43">
        <v>179.54694688000001</v>
      </c>
      <c r="P18" s="43">
        <f t="shared" si="8"/>
        <v>1239.3589419300001</v>
      </c>
      <c r="Q18" s="43">
        <v>626.31845853000004</v>
      </c>
      <c r="R18" s="43">
        <v>518.93301997000003</v>
      </c>
      <c r="S18" s="43">
        <v>94.107463429999996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2782.02575488</v>
      </c>
      <c r="C19" s="43">
        <f t="shared" si="0"/>
        <v>546.17453678000004</v>
      </c>
      <c r="D19" s="43">
        <f t="shared" si="1"/>
        <v>2235.8512180999996</v>
      </c>
      <c r="E19" s="43">
        <f t="shared" si="2"/>
        <v>909.98232738000002</v>
      </c>
      <c r="F19" s="43">
        <f t="shared" si="3"/>
        <v>1122.1560731699999</v>
      </c>
      <c r="G19" s="43">
        <f t="shared" si="4"/>
        <v>203.71281755000001</v>
      </c>
      <c r="H19" s="43">
        <f t="shared" si="5"/>
        <v>1395.05162965</v>
      </c>
      <c r="I19" s="43">
        <v>370.67669554000003</v>
      </c>
      <c r="J19" s="43">
        <f t="shared" si="6"/>
        <v>1024.3749341099999</v>
      </c>
      <c r="K19" s="43">
        <v>304.31528505</v>
      </c>
      <c r="L19" s="43">
        <v>608.35540519999995</v>
      </c>
      <c r="M19" s="43">
        <v>111.70424386000001</v>
      </c>
      <c r="N19" s="43">
        <f t="shared" si="7"/>
        <v>1386.97412523</v>
      </c>
      <c r="O19" s="43">
        <v>175.49784124000001</v>
      </c>
      <c r="P19" s="43">
        <f t="shared" si="8"/>
        <v>1211.47628399</v>
      </c>
      <c r="Q19" s="43">
        <v>605.66704232999996</v>
      </c>
      <c r="R19" s="43">
        <v>513.80066796999995</v>
      </c>
      <c r="S19" s="43">
        <v>92.008573690000006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2779.3522507400003</v>
      </c>
      <c r="C20" s="43">
        <f t="shared" si="0"/>
        <v>542.48385212999995</v>
      </c>
      <c r="D20" s="43">
        <f t="shared" si="1"/>
        <v>1606.2024877900001</v>
      </c>
      <c r="E20" s="43">
        <f t="shared" si="2"/>
        <v>895.89978198000006</v>
      </c>
      <c r="F20" s="43" t="e">
        <f t="shared" si="3"/>
        <v>#VALUE!</v>
      </c>
      <c r="G20" s="43">
        <f t="shared" si="4"/>
        <v>182.84441315000001</v>
      </c>
      <c r="H20" s="43">
        <f t="shared" si="5"/>
        <v>751.10126762000004</v>
      </c>
      <c r="I20" s="43">
        <v>374.66436579999998</v>
      </c>
      <c r="J20" s="43">
        <f t="shared" si="6"/>
        <v>376.43690182</v>
      </c>
      <c r="K20" s="43">
        <v>287.24981486000001</v>
      </c>
      <c r="L20" s="117" t="s">
        <v>128</v>
      </c>
      <c r="M20" s="43">
        <v>89.187086960000002</v>
      </c>
      <c r="N20" s="43">
        <f t="shared" si="7"/>
        <v>1397.5850723000001</v>
      </c>
      <c r="O20" s="43">
        <v>167.81948632999999</v>
      </c>
      <c r="P20" s="43">
        <f t="shared" si="8"/>
        <v>1229.7655859700001</v>
      </c>
      <c r="Q20" s="43">
        <v>608.64996712000004</v>
      </c>
      <c r="R20" s="43">
        <v>527.45829265999998</v>
      </c>
      <c r="S20" s="43">
        <v>93.657326190000006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2766.3875852300002</v>
      </c>
      <c r="C21" s="43">
        <f t="shared" si="0"/>
        <v>529.46738531999995</v>
      </c>
      <c r="D21" s="43">
        <f t="shared" si="1"/>
        <v>2236.9201999100001</v>
      </c>
      <c r="E21" s="43">
        <f t="shared" si="2"/>
        <v>905.45502993000002</v>
      </c>
      <c r="F21" s="43">
        <f t="shared" si="3"/>
        <v>1137.75350471</v>
      </c>
      <c r="G21" s="43">
        <f t="shared" si="4"/>
        <v>193.71166527</v>
      </c>
      <c r="H21" s="43">
        <f t="shared" si="5"/>
        <v>1389.1350234900001</v>
      </c>
      <c r="I21" s="43">
        <v>368.8792803</v>
      </c>
      <c r="J21" s="43">
        <f t="shared" si="6"/>
        <v>1020.25574319</v>
      </c>
      <c r="K21" s="43">
        <v>297.42248649999999</v>
      </c>
      <c r="L21" s="43">
        <v>624.61532788</v>
      </c>
      <c r="M21" s="43">
        <v>98.217928810000004</v>
      </c>
      <c r="N21" s="43">
        <f t="shared" si="7"/>
        <v>1377.2525617400001</v>
      </c>
      <c r="O21" s="43">
        <v>160.58810502</v>
      </c>
      <c r="P21" s="43">
        <f t="shared" si="8"/>
        <v>1216.6644567200001</v>
      </c>
      <c r="Q21" s="43">
        <v>608.03254343000003</v>
      </c>
      <c r="R21" s="43">
        <v>513.13817683000002</v>
      </c>
      <c r="S21" s="43">
        <v>95.493736459999994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2795.1157253599999</v>
      </c>
      <c r="C22" s="43">
        <f t="shared" si="0"/>
        <v>504.36572661999998</v>
      </c>
      <c r="D22" s="43">
        <f t="shared" si="1"/>
        <v>2290.7499987400001</v>
      </c>
      <c r="E22" s="43">
        <f t="shared" si="2"/>
        <v>1014.2860134100001</v>
      </c>
      <c r="F22" s="43">
        <f t="shared" si="3"/>
        <v>1098.2254112800001</v>
      </c>
      <c r="G22" s="43">
        <f t="shared" si="4"/>
        <v>178.23857405000001</v>
      </c>
      <c r="H22" s="43">
        <f t="shared" si="5"/>
        <v>1429.6263579500001</v>
      </c>
      <c r="I22" s="43">
        <v>352.62156873999999</v>
      </c>
      <c r="J22" s="43">
        <f t="shared" si="6"/>
        <v>1077.0047892100001</v>
      </c>
      <c r="K22" s="43">
        <v>393.84986435000002</v>
      </c>
      <c r="L22" s="43">
        <v>593.56522284000005</v>
      </c>
      <c r="M22" s="43">
        <v>89.589702020000004</v>
      </c>
      <c r="N22" s="43">
        <f t="shared" si="7"/>
        <v>1365.4893674099999</v>
      </c>
      <c r="O22" s="43">
        <v>151.74415787999999</v>
      </c>
      <c r="P22" s="43">
        <f t="shared" si="8"/>
        <v>1213.74520953</v>
      </c>
      <c r="Q22" s="43">
        <v>620.43614906000005</v>
      </c>
      <c r="R22" s="43">
        <v>504.66018844000001</v>
      </c>
      <c r="S22" s="43">
        <v>88.648872030000007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2882.83045683</v>
      </c>
      <c r="C23" s="43">
        <f t="shared" si="0"/>
        <v>529.48976347000007</v>
      </c>
      <c r="D23" s="43">
        <f t="shared" si="1"/>
        <v>2353.3406933599999</v>
      </c>
      <c r="E23" s="43">
        <f t="shared" si="2"/>
        <v>1063.9010702400001</v>
      </c>
      <c r="F23" s="43">
        <f t="shared" si="3"/>
        <v>1109.8324960899999</v>
      </c>
      <c r="G23" s="43">
        <f t="shared" si="4"/>
        <v>179.60712702999999</v>
      </c>
      <c r="H23" s="43">
        <f t="shared" si="5"/>
        <v>1478.26065988</v>
      </c>
      <c r="I23" s="43">
        <v>374.36392151000001</v>
      </c>
      <c r="J23" s="43">
        <f t="shared" si="6"/>
        <v>1103.8967383700001</v>
      </c>
      <c r="K23" s="43">
        <v>424.90525745000002</v>
      </c>
      <c r="L23" s="43">
        <v>589.46968485000002</v>
      </c>
      <c r="M23" s="43">
        <v>89.521796069999994</v>
      </c>
      <c r="N23" s="43">
        <f t="shared" si="7"/>
        <v>1404.5697969500002</v>
      </c>
      <c r="O23" s="43">
        <v>155.12584196</v>
      </c>
      <c r="P23" s="43">
        <f t="shared" si="8"/>
        <v>1249.4439549900001</v>
      </c>
      <c r="Q23" s="43">
        <v>638.99581278999995</v>
      </c>
      <c r="R23" s="43">
        <v>520.36281124000004</v>
      </c>
      <c r="S23" s="43">
        <v>90.085330959999993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2955.13201506</v>
      </c>
      <c r="C24" s="43">
        <f t="shared" si="0"/>
        <v>537.88682268000002</v>
      </c>
      <c r="D24" s="43">
        <f t="shared" si="1"/>
        <v>2417.2451923799999</v>
      </c>
      <c r="E24" s="43">
        <f t="shared" si="2"/>
        <v>1098.3877131700001</v>
      </c>
      <c r="F24" s="43">
        <f t="shared" si="3"/>
        <v>1138.9888573399999</v>
      </c>
      <c r="G24" s="43">
        <f t="shared" si="4"/>
        <v>179.86862187000003</v>
      </c>
      <c r="H24" s="43">
        <f t="shared" si="5"/>
        <v>1534.8120846300001</v>
      </c>
      <c r="I24" s="43">
        <v>387.43836707999998</v>
      </c>
      <c r="J24" s="43">
        <f t="shared" si="6"/>
        <v>1147.37371755</v>
      </c>
      <c r="K24" s="43">
        <v>458.36284828999999</v>
      </c>
      <c r="L24" s="43">
        <v>600.48457432999999</v>
      </c>
      <c r="M24" s="43">
        <v>88.526294930000006</v>
      </c>
      <c r="N24" s="43">
        <f t="shared" si="7"/>
        <v>1420.3199304299999</v>
      </c>
      <c r="O24" s="43">
        <v>150.44845559999999</v>
      </c>
      <c r="P24" s="43">
        <f t="shared" si="8"/>
        <v>1269.8714748299999</v>
      </c>
      <c r="Q24" s="43">
        <v>640.02486488</v>
      </c>
      <c r="R24" s="43">
        <v>538.50428300999999</v>
      </c>
      <c r="S24" s="43">
        <v>91.342326940000007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2975.57667365</v>
      </c>
      <c r="C25" s="43">
        <f t="shared" si="0"/>
        <v>539.68536444999995</v>
      </c>
      <c r="D25" s="43">
        <f t="shared" si="1"/>
        <v>2435.8913092000003</v>
      </c>
      <c r="E25" s="43">
        <f t="shared" si="2"/>
        <v>1106.02791106</v>
      </c>
      <c r="F25" s="43">
        <f t="shared" si="3"/>
        <v>1153.01982445</v>
      </c>
      <c r="G25" s="43">
        <f t="shared" si="4"/>
        <v>176.84357369</v>
      </c>
      <c r="H25" s="43">
        <f t="shared" si="5"/>
        <v>1572.39456771</v>
      </c>
      <c r="I25" s="43">
        <v>397.51532693000001</v>
      </c>
      <c r="J25" s="43">
        <f t="shared" si="6"/>
        <v>1174.8792407799999</v>
      </c>
      <c r="K25" s="43">
        <v>479.11688931999998</v>
      </c>
      <c r="L25" s="43">
        <v>609.74196630999995</v>
      </c>
      <c r="M25" s="43">
        <v>86.020385149999996</v>
      </c>
      <c r="N25" s="43">
        <f t="shared" si="7"/>
        <v>1403.1821059400002</v>
      </c>
      <c r="O25" s="43">
        <v>142.17003751999999</v>
      </c>
      <c r="P25" s="43">
        <f t="shared" si="8"/>
        <v>1261.0120684200001</v>
      </c>
      <c r="Q25" s="43">
        <v>626.91102174000002</v>
      </c>
      <c r="R25" s="43">
        <v>543.27785814000003</v>
      </c>
      <c r="S25" s="43">
        <v>90.823188540000004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3075.2178542000001</v>
      </c>
      <c r="C26" s="43">
        <f t="shared" si="0"/>
        <v>570.00186594000002</v>
      </c>
      <c r="D26" s="43">
        <f t="shared" si="1"/>
        <v>2505.2159882599999</v>
      </c>
      <c r="E26" s="43">
        <f t="shared" si="2"/>
        <v>1157.49825538</v>
      </c>
      <c r="F26" s="43">
        <f t="shared" si="3"/>
        <v>1178.81608366</v>
      </c>
      <c r="G26" s="43">
        <f t="shared" si="4"/>
        <v>168.90164922</v>
      </c>
      <c r="H26" s="43">
        <f t="shared" si="5"/>
        <v>1652.4920236000003</v>
      </c>
      <c r="I26" s="43">
        <v>423.33942709000002</v>
      </c>
      <c r="J26" s="43">
        <f t="shared" si="6"/>
        <v>1229.1525965100002</v>
      </c>
      <c r="K26" s="43">
        <v>521.32920122999997</v>
      </c>
      <c r="L26" s="43">
        <v>623.78614287000005</v>
      </c>
      <c r="M26" s="43">
        <v>84.037252409999994</v>
      </c>
      <c r="N26" s="43">
        <f t="shared" si="7"/>
        <v>1422.7258305999999</v>
      </c>
      <c r="O26" s="43">
        <v>146.66243885</v>
      </c>
      <c r="P26" s="43">
        <f t="shared" si="8"/>
        <v>1276.0633917499999</v>
      </c>
      <c r="Q26" s="43">
        <v>636.16905414999997</v>
      </c>
      <c r="R26" s="43">
        <v>555.02994078999996</v>
      </c>
      <c r="S26" s="43">
        <v>84.864396810000002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3051.6056108399998</v>
      </c>
      <c r="C27" s="43">
        <f t="shared" si="0"/>
        <v>556.72834224000007</v>
      </c>
      <c r="D27" s="43">
        <f t="shared" si="1"/>
        <v>2494.8772685999998</v>
      </c>
      <c r="E27" s="43">
        <f t="shared" si="2"/>
        <v>1135.86281534</v>
      </c>
      <c r="F27" s="43">
        <f t="shared" si="3"/>
        <v>1194.4364879599998</v>
      </c>
      <c r="G27" s="43">
        <f t="shared" si="4"/>
        <v>164.57796530000002</v>
      </c>
      <c r="H27" s="43">
        <f t="shared" si="5"/>
        <v>1646.4817273000001</v>
      </c>
      <c r="I27" s="43">
        <v>413.09350259000001</v>
      </c>
      <c r="J27" s="43">
        <f t="shared" si="6"/>
        <v>1233.38822471</v>
      </c>
      <c r="K27" s="43">
        <v>514.52606745000003</v>
      </c>
      <c r="L27" s="43">
        <v>636.50216451999995</v>
      </c>
      <c r="M27" s="43">
        <v>82.359992739999996</v>
      </c>
      <c r="N27" s="43">
        <f t="shared" si="7"/>
        <v>1405.1238835399997</v>
      </c>
      <c r="O27" s="43">
        <v>143.63483965</v>
      </c>
      <c r="P27" s="43">
        <f t="shared" si="8"/>
        <v>1261.4890438899997</v>
      </c>
      <c r="Q27" s="43">
        <v>621.33674788999997</v>
      </c>
      <c r="R27" s="43">
        <v>557.93432343999996</v>
      </c>
      <c r="S27" s="43">
        <v>82.217972560000007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3116.5052163099999</v>
      </c>
      <c r="C28" s="43">
        <f t="shared" si="0"/>
        <v>594.50426308999999</v>
      </c>
      <c r="D28" s="43">
        <f t="shared" si="1"/>
        <v>2522.0009532200002</v>
      </c>
      <c r="E28" s="43">
        <f t="shared" si="2"/>
        <v>1150.0775385500001</v>
      </c>
      <c r="F28" s="43">
        <f t="shared" si="3"/>
        <v>1206.06972602</v>
      </c>
      <c r="G28" s="43">
        <f t="shared" si="4"/>
        <v>165.85368864999998</v>
      </c>
      <c r="H28" s="43">
        <f t="shared" si="5"/>
        <v>1686.1866465600001</v>
      </c>
      <c r="I28" s="43">
        <v>454.72277333</v>
      </c>
      <c r="J28" s="43">
        <f t="shared" si="6"/>
        <v>1231.46387323</v>
      </c>
      <c r="K28" s="43">
        <v>511.03047795999998</v>
      </c>
      <c r="L28" s="43">
        <v>636.95880591000002</v>
      </c>
      <c r="M28" s="43">
        <v>83.474589359999996</v>
      </c>
      <c r="N28" s="43">
        <f t="shared" si="7"/>
        <v>1430.3185697500003</v>
      </c>
      <c r="O28" s="43">
        <v>139.78148976</v>
      </c>
      <c r="P28" s="43">
        <f t="shared" si="8"/>
        <v>1290.5370799900002</v>
      </c>
      <c r="Q28" s="43">
        <v>639.04706059</v>
      </c>
      <c r="R28" s="43">
        <v>569.11092011000005</v>
      </c>
      <c r="S28" s="43">
        <v>82.379099289999999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3113.1179149199997</v>
      </c>
      <c r="C29" s="43">
        <f t="shared" si="0"/>
        <v>570.39869937000003</v>
      </c>
      <c r="D29" s="43">
        <f t="shared" si="1"/>
        <v>2542.7192155499997</v>
      </c>
      <c r="E29" s="43">
        <f t="shared" si="2"/>
        <v>1139.9424347099998</v>
      </c>
      <c r="F29" s="43">
        <f t="shared" si="3"/>
        <v>1235.3904190399999</v>
      </c>
      <c r="G29" s="43">
        <f t="shared" si="4"/>
        <v>167.3863618</v>
      </c>
      <c r="H29" s="43">
        <f t="shared" si="5"/>
        <v>1656.1121431399999</v>
      </c>
      <c r="I29" s="43">
        <v>424.79589435000003</v>
      </c>
      <c r="J29" s="43">
        <f t="shared" si="6"/>
        <v>1231.3162487899999</v>
      </c>
      <c r="K29" s="43">
        <v>511.92273584999998</v>
      </c>
      <c r="L29" s="43">
        <v>636.12022984999999</v>
      </c>
      <c r="M29" s="43">
        <v>83.273283090000007</v>
      </c>
      <c r="N29" s="43">
        <f t="shared" si="7"/>
        <v>1457.00577178</v>
      </c>
      <c r="O29" s="43">
        <v>145.60280502000001</v>
      </c>
      <c r="P29" s="43">
        <f t="shared" si="8"/>
        <v>1311.40296676</v>
      </c>
      <c r="Q29" s="43">
        <v>628.01969885999995</v>
      </c>
      <c r="R29" s="43">
        <v>599.27018919</v>
      </c>
      <c r="S29" s="43">
        <v>84.113078709999996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3153.87079356</v>
      </c>
      <c r="C30" s="43">
        <f t="shared" si="0"/>
        <v>562.91872153999998</v>
      </c>
      <c r="D30" s="43">
        <f t="shared" si="1"/>
        <v>2590.9520720199998</v>
      </c>
      <c r="E30" s="43">
        <f t="shared" si="2"/>
        <v>1139.22713466</v>
      </c>
      <c r="F30" s="43">
        <f t="shared" si="3"/>
        <v>1285.5059261900001</v>
      </c>
      <c r="G30" s="43">
        <f t="shared" si="4"/>
        <v>166.21901116999999</v>
      </c>
      <c r="H30" s="43">
        <f t="shared" si="5"/>
        <v>1654.5509751899999</v>
      </c>
      <c r="I30" s="43">
        <v>422.34949906000003</v>
      </c>
      <c r="J30" s="43">
        <f t="shared" si="6"/>
        <v>1232.2014761299999</v>
      </c>
      <c r="K30" s="43">
        <v>505.15184083999998</v>
      </c>
      <c r="L30" s="43">
        <v>644.63428534000002</v>
      </c>
      <c r="M30" s="43">
        <v>82.415349950000007</v>
      </c>
      <c r="N30" s="43">
        <f t="shared" si="7"/>
        <v>1499.3198183699999</v>
      </c>
      <c r="O30" s="43">
        <v>140.56922248000001</v>
      </c>
      <c r="P30" s="43">
        <f t="shared" si="8"/>
        <v>1358.7505958899999</v>
      </c>
      <c r="Q30" s="43">
        <v>634.07529381999996</v>
      </c>
      <c r="R30" s="43">
        <v>640.87164084999995</v>
      </c>
      <c r="S30" s="43">
        <v>83.803661219999995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3211.7841228000002</v>
      </c>
      <c r="C31" s="43">
        <f t="shared" si="0"/>
        <v>570.38530710999999</v>
      </c>
      <c r="D31" s="43">
        <f t="shared" si="1"/>
        <v>2641.39881569</v>
      </c>
      <c r="E31" s="43">
        <f t="shared" si="2"/>
        <v>1103.2103813899998</v>
      </c>
      <c r="F31" s="43">
        <f t="shared" si="3"/>
        <v>1352.72459738</v>
      </c>
      <c r="G31" s="43">
        <f t="shared" si="4"/>
        <v>185.46383692000001</v>
      </c>
      <c r="H31" s="43">
        <f t="shared" si="5"/>
        <v>1635.7689253799999</v>
      </c>
      <c r="I31" s="43">
        <v>427.94686409000002</v>
      </c>
      <c r="J31" s="43">
        <f t="shared" si="6"/>
        <v>1207.82206129</v>
      </c>
      <c r="K31" s="43">
        <v>483.32697846999997</v>
      </c>
      <c r="L31" s="43">
        <v>643.63696259000005</v>
      </c>
      <c r="M31" s="43">
        <v>80.858120229999997</v>
      </c>
      <c r="N31" s="43">
        <f t="shared" si="7"/>
        <v>1576.01519742</v>
      </c>
      <c r="O31" s="43">
        <v>142.43844301999999</v>
      </c>
      <c r="P31" s="43">
        <f t="shared" si="8"/>
        <v>1433.5767544</v>
      </c>
      <c r="Q31" s="43">
        <v>619.88340291999998</v>
      </c>
      <c r="R31" s="43">
        <v>709.08763479000004</v>
      </c>
      <c r="S31" s="43">
        <v>104.60571668999999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3225.5619639699999</v>
      </c>
      <c r="C32" s="43">
        <f t="shared" si="0"/>
        <v>558.93496232000007</v>
      </c>
      <c r="D32" s="43">
        <f t="shared" si="1"/>
        <v>2666.6270016500002</v>
      </c>
      <c r="E32" s="43">
        <f t="shared" si="2"/>
        <v>1073.0827228999999</v>
      </c>
      <c r="F32" s="43">
        <f t="shared" si="3"/>
        <v>1394.52476247</v>
      </c>
      <c r="G32" s="43">
        <f t="shared" si="4"/>
        <v>199.01951628</v>
      </c>
      <c r="H32" s="43">
        <f t="shared" si="5"/>
        <v>1593.1900913700001</v>
      </c>
      <c r="I32" s="43">
        <v>410.03613329000001</v>
      </c>
      <c r="J32" s="43">
        <f t="shared" si="6"/>
        <v>1183.1539580800002</v>
      </c>
      <c r="K32" s="43">
        <v>464.24603003999999</v>
      </c>
      <c r="L32" s="43">
        <v>640.12679271000002</v>
      </c>
      <c r="M32" s="43">
        <v>78.781135329999998</v>
      </c>
      <c r="N32" s="43">
        <f t="shared" si="7"/>
        <v>1632.3718726000002</v>
      </c>
      <c r="O32" s="43">
        <v>148.89882903</v>
      </c>
      <c r="P32" s="43">
        <f t="shared" si="8"/>
        <v>1483.4730435700001</v>
      </c>
      <c r="Q32" s="43">
        <v>608.83669285999997</v>
      </c>
      <c r="R32" s="43">
        <v>754.39796976000002</v>
      </c>
      <c r="S32" s="43">
        <v>120.23838095000001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3308.0729465799996</v>
      </c>
      <c r="C33" s="43">
        <f t="shared" si="0"/>
        <v>566.64145136999991</v>
      </c>
      <c r="D33" s="43">
        <f t="shared" si="1"/>
        <v>2741.4314952099999</v>
      </c>
      <c r="E33" s="43">
        <f t="shared" si="2"/>
        <v>1110.3223933900001</v>
      </c>
      <c r="F33" s="43">
        <f t="shared" si="3"/>
        <v>1460.4811479499999</v>
      </c>
      <c r="G33" s="43">
        <f t="shared" si="4"/>
        <v>170.62795387</v>
      </c>
      <c r="H33" s="43">
        <f t="shared" si="5"/>
        <v>1628.92273957</v>
      </c>
      <c r="I33" s="43">
        <v>420.32775357999998</v>
      </c>
      <c r="J33" s="43">
        <f t="shared" si="6"/>
        <v>1208.5949859899999</v>
      </c>
      <c r="K33" s="43">
        <v>494.19347977000001</v>
      </c>
      <c r="L33" s="43">
        <v>637.62896896999996</v>
      </c>
      <c r="M33" s="43">
        <v>76.772537249999999</v>
      </c>
      <c r="N33" s="43">
        <f t="shared" si="7"/>
        <v>1679.15020701</v>
      </c>
      <c r="O33" s="43">
        <v>146.31369778999999</v>
      </c>
      <c r="P33" s="43">
        <f t="shared" si="8"/>
        <v>1532.8365092199999</v>
      </c>
      <c r="Q33" s="43">
        <v>616.12891362000005</v>
      </c>
      <c r="R33" s="43">
        <v>822.85217897999996</v>
      </c>
      <c r="S33" s="43">
        <v>93.85541662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3402.9162155599997</v>
      </c>
      <c r="C34" s="43">
        <f t="shared" si="0"/>
        <v>563.33077366999999</v>
      </c>
      <c r="D34" s="43">
        <f t="shared" si="1"/>
        <v>2839.5854418899999</v>
      </c>
      <c r="E34" s="43">
        <f t="shared" si="2"/>
        <v>1158.43505764</v>
      </c>
      <c r="F34" s="43">
        <f t="shared" si="3"/>
        <v>1508.5889592399999</v>
      </c>
      <c r="G34" s="43">
        <f t="shared" si="4"/>
        <v>172.56142500999999</v>
      </c>
      <c r="H34" s="43">
        <f t="shared" si="5"/>
        <v>1687.5178173000002</v>
      </c>
      <c r="I34" s="43">
        <v>416.03862103</v>
      </c>
      <c r="J34" s="43">
        <f t="shared" si="6"/>
        <v>1271.4791962700001</v>
      </c>
      <c r="K34" s="43">
        <v>549.10526627000002</v>
      </c>
      <c r="L34" s="43">
        <v>644.20395808000001</v>
      </c>
      <c r="M34" s="43">
        <v>78.169971919999995</v>
      </c>
      <c r="N34" s="43">
        <f t="shared" si="7"/>
        <v>1715.39839826</v>
      </c>
      <c r="O34" s="43">
        <v>147.29215264000001</v>
      </c>
      <c r="P34" s="43">
        <f t="shared" si="8"/>
        <v>1568.10624562</v>
      </c>
      <c r="Q34" s="43">
        <v>609.32979136999995</v>
      </c>
      <c r="R34" s="43">
        <v>864.38500116</v>
      </c>
      <c r="S34" s="43">
        <v>94.391453089999999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3530.7569399700001</v>
      </c>
      <c r="C35" s="43">
        <f t="shared" si="0"/>
        <v>580.48929189</v>
      </c>
      <c r="D35" s="43">
        <f t="shared" si="1"/>
        <v>2950.2676480800001</v>
      </c>
      <c r="E35" s="43">
        <f t="shared" si="2"/>
        <v>1240.1969524199999</v>
      </c>
      <c r="F35" s="43">
        <f t="shared" si="3"/>
        <v>1532.9470029399999</v>
      </c>
      <c r="G35" s="43">
        <f t="shared" si="4"/>
        <v>177.12369272000001</v>
      </c>
      <c r="H35" s="43">
        <f t="shared" si="5"/>
        <v>1773.5468445199999</v>
      </c>
      <c r="I35" s="43">
        <v>431.48439452000002</v>
      </c>
      <c r="J35" s="43">
        <f t="shared" si="6"/>
        <v>1342.0624499999999</v>
      </c>
      <c r="K35" s="43">
        <v>606.20608751999998</v>
      </c>
      <c r="L35" s="43">
        <v>654.11669004999999</v>
      </c>
      <c r="M35" s="43">
        <v>81.739672429999999</v>
      </c>
      <c r="N35" s="43">
        <f t="shared" si="7"/>
        <v>1757.2100954500002</v>
      </c>
      <c r="O35" s="43">
        <v>149.00489737000001</v>
      </c>
      <c r="P35" s="43">
        <f t="shared" si="8"/>
        <v>1608.2051980800002</v>
      </c>
      <c r="Q35" s="43">
        <v>633.99086490000002</v>
      </c>
      <c r="R35" s="43">
        <v>878.83031288999996</v>
      </c>
      <c r="S35" s="43">
        <v>95.384020289999995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3554.9919332500003</v>
      </c>
      <c r="C36" s="43">
        <f t="shared" si="0"/>
        <v>584.58253522000007</v>
      </c>
      <c r="D36" s="43">
        <f t="shared" si="1"/>
        <v>2970.4093980299999</v>
      </c>
      <c r="E36" s="43">
        <f t="shared" si="2"/>
        <v>1226.9580750099999</v>
      </c>
      <c r="F36" s="43">
        <f t="shared" si="3"/>
        <v>1677.65320729</v>
      </c>
      <c r="G36" s="43">
        <f t="shared" si="4"/>
        <v>65.798115730000006</v>
      </c>
      <c r="H36" s="43">
        <f t="shared" si="5"/>
        <v>1827.1651125400001</v>
      </c>
      <c r="I36" s="43">
        <v>447.38171104000003</v>
      </c>
      <c r="J36" s="43">
        <f t="shared" si="6"/>
        <v>1379.7834015000001</v>
      </c>
      <c r="K36" s="43">
        <v>613.82269683000004</v>
      </c>
      <c r="L36" s="43">
        <v>732.81426042999999</v>
      </c>
      <c r="M36" s="43">
        <v>33.146444240000001</v>
      </c>
      <c r="N36" s="43">
        <f t="shared" si="7"/>
        <v>1727.8268207099998</v>
      </c>
      <c r="O36" s="43">
        <v>137.20082418000001</v>
      </c>
      <c r="P36" s="43">
        <f t="shared" si="8"/>
        <v>1590.6259965299998</v>
      </c>
      <c r="Q36" s="43">
        <v>613.13537817999998</v>
      </c>
      <c r="R36" s="43">
        <v>944.83894685999996</v>
      </c>
      <c r="S36" s="43">
        <v>32.651671489999998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3603.1102334800003</v>
      </c>
      <c r="C37" s="43">
        <f t="shared" si="0"/>
        <v>604.04831982999997</v>
      </c>
      <c r="D37" s="43">
        <f t="shared" si="1"/>
        <v>2999.06191365</v>
      </c>
      <c r="E37" s="43">
        <f t="shared" si="2"/>
        <v>1231.2146607099999</v>
      </c>
      <c r="F37" s="43">
        <f t="shared" si="3"/>
        <v>1701.33587504</v>
      </c>
      <c r="G37" s="43">
        <f t="shared" si="4"/>
        <v>66.511377899999999</v>
      </c>
      <c r="H37" s="43">
        <f t="shared" si="5"/>
        <v>1901.8563817400002</v>
      </c>
      <c r="I37" s="43">
        <v>468.3748774</v>
      </c>
      <c r="J37" s="43">
        <f t="shared" si="6"/>
        <v>1433.4815043400001</v>
      </c>
      <c r="K37" s="43">
        <v>641.51153189000001</v>
      </c>
      <c r="L37" s="43">
        <v>755.22785850000002</v>
      </c>
      <c r="M37" s="43">
        <v>36.742113949999997</v>
      </c>
      <c r="N37" s="43">
        <f t="shared" si="7"/>
        <v>1701.2538517400001</v>
      </c>
      <c r="O37" s="43">
        <v>135.67344242999999</v>
      </c>
      <c r="P37" s="43">
        <f t="shared" si="8"/>
        <v>1565.5804093100001</v>
      </c>
      <c r="Q37" s="43">
        <v>589.70312881999996</v>
      </c>
      <c r="R37" s="43">
        <v>946.10801653999999</v>
      </c>
      <c r="S37" s="43">
        <v>29.769263949999999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3669.1318475600001</v>
      </c>
      <c r="C38" s="43">
        <f t="shared" si="0"/>
        <v>626.62623881000002</v>
      </c>
      <c r="D38" s="43">
        <f t="shared" si="1"/>
        <v>3042.5056087499997</v>
      </c>
      <c r="E38" s="43">
        <f t="shared" si="2"/>
        <v>1221.2558720900001</v>
      </c>
      <c r="F38" s="43">
        <f t="shared" si="3"/>
        <v>1757.61012708</v>
      </c>
      <c r="G38" s="43">
        <f t="shared" si="4"/>
        <v>63.639609579999998</v>
      </c>
      <c r="H38" s="43">
        <f t="shared" si="5"/>
        <v>1972.3208777299999</v>
      </c>
      <c r="I38" s="43">
        <v>491.54074611999999</v>
      </c>
      <c r="J38" s="43">
        <f t="shared" si="6"/>
        <v>1480.7801316099999</v>
      </c>
      <c r="K38" s="43">
        <v>659.51957029000005</v>
      </c>
      <c r="L38" s="43">
        <v>785.69894772999999</v>
      </c>
      <c r="M38" s="43">
        <v>35.56161359</v>
      </c>
      <c r="N38" s="43">
        <f t="shared" si="7"/>
        <v>1696.81096983</v>
      </c>
      <c r="O38" s="43">
        <v>135.08549269</v>
      </c>
      <c r="P38" s="43">
        <f t="shared" si="8"/>
        <v>1561.7254771400001</v>
      </c>
      <c r="Q38" s="43">
        <v>561.73630179999998</v>
      </c>
      <c r="R38" s="43">
        <v>971.91117935</v>
      </c>
      <c r="S38" s="43">
        <v>28.077995990000002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3715.9798846900003</v>
      </c>
      <c r="C39" s="43">
        <f t="shared" si="0"/>
        <v>628.57294651000007</v>
      </c>
      <c r="D39" s="43">
        <f t="shared" si="1"/>
        <v>3087.40693818</v>
      </c>
      <c r="E39" s="43">
        <f t="shared" si="2"/>
        <v>1211.87876327</v>
      </c>
      <c r="F39" s="43">
        <f t="shared" si="3"/>
        <v>1812.70847867</v>
      </c>
      <c r="G39" s="43">
        <f t="shared" si="4"/>
        <v>62.819696239999999</v>
      </c>
      <c r="H39" s="43">
        <f t="shared" si="5"/>
        <v>2020.48889902</v>
      </c>
      <c r="I39" s="43">
        <v>491.15643138000001</v>
      </c>
      <c r="J39" s="43">
        <f t="shared" si="6"/>
        <v>1529.33246764</v>
      </c>
      <c r="K39" s="43">
        <v>675.21503276999999</v>
      </c>
      <c r="L39" s="43">
        <v>817.26132447999998</v>
      </c>
      <c r="M39" s="43">
        <v>36.856110389999998</v>
      </c>
      <c r="N39" s="43">
        <f t="shared" si="7"/>
        <v>1695.4909856700001</v>
      </c>
      <c r="O39" s="43">
        <v>137.41651512999999</v>
      </c>
      <c r="P39" s="43">
        <f t="shared" si="8"/>
        <v>1558.0744705400002</v>
      </c>
      <c r="Q39" s="43">
        <v>536.66373050000004</v>
      </c>
      <c r="R39" s="43">
        <v>995.44715418999999</v>
      </c>
      <c r="S39" s="43">
        <v>25.963585850000001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3817.6398021800001</v>
      </c>
      <c r="C40" s="43">
        <f t="shared" si="0"/>
        <v>694.33167311</v>
      </c>
      <c r="D40" s="43">
        <f t="shared" si="1"/>
        <v>3123.3081290700002</v>
      </c>
      <c r="E40" s="43">
        <f t="shared" si="2"/>
        <v>1224.7702341099998</v>
      </c>
      <c r="F40" s="43">
        <f t="shared" si="3"/>
        <v>1836.7374014500001</v>
      </c>
      <c r="G40" s="43">
        <f t="shared" si="4"/>
        <v>61.800493510000003</v>
      </c>
      <c r="H40" s="43">
        <f t="shared" si="5"/>
        <v>2111.34034896</v>
      </c>
      <c r="I40" s="43">
        <v>559.50644129</v>
      </c>
      <c r="J40" s="43">
        <f t="shared" si="6"/>
        <v>1551.8339076700001</v>
      </c>
      <c r="K40" s="43">
        <v>696.71882473999995</v>
      </c>
      <c r="L40" s="43">
        <v>818.68461014000002</v>
      </c>
      <c r="M40" s="43">
        <v>36.430472790000003</v>
      </c>
      <c r="N40" s="43">
        <f t="shared" si="7"/>
        <v>1706.2994532199998</v>
      </c>
      <c r="O40" s="43">
        <v>134.82523182</v>
      </c>
      <c r="P40" s="43">
        <f t="shared" si="8"/>
        <v>1571.4742213999998</v>
      </c>
      <c r="Q40" s="43">
        <v>528.05140936999999</v>
      </c>
      <c r="R40" s="43">
        <v>1018.05279131</v>
      </c>
      <c r="S40" s="43">
        <v>25.370020719999999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3840.13596719</v>
      </c>
      <c r="C41" s="43">
        <f t="shared" si="0"/>
        <v>665.70565041999998</v>
      </c>
      <c r="D41" s="43">
        <f t="shared" si="1"/>
        <v>3174.43031677</v>
      </c>
      <c r="E41" s="43">
        <f t="shared" si="2"/>
        <v>1122.56551193</v>
      </c>
      <c r="F41" s="43">
        <f t="shared" si="3"/>
        <v>1992.4494274899998</v>
      </c>
      <c r="G41" s="43">
        <f t="shared" si="4"/>
        <v>59.41537735</v>
      </c>
      <c r="H41" s="43">
        <f t="shared" si="5"/>
        <v>2102.2114679300003</v>
      </c>
      <c r="I41" s="43">
        <v>521.24756907999995</v>
      </c>
      <c r="J41" s="43">
        <f t="shared" si="6"/>
        <v>1580.9638988500001</v>
      </c>
      <c r="K41" s="43">
        <v>697.68773925999994</v>
      </c>
      <c r="L41" s="43">
        <v>847.94604203999995</v>
      </c>
      <c r="M41" s="43">
        <v>35.330117549999997</v>
      </c>
      <c r="N41" s="43">
        <f t="shared" si="7"/>
        <v>1737.9244992599999</v>
      </c>
      <c r="O41" s="43">
        <v>144.45808134000001</v>
      </c>
      <c r="P41" s="43">
        <f t="shared" si="8"/>
        <v>1593.4664179199999</v>
      </c>
      <c r="Q41" s="43">
        <v>424.87777267000001</v>
      </c>
      <c r="R41" s="43">
        <v>1144.50338545</v>
      </c>
      <c r="S41" s="43">
        <v>24.085259799999999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3878.2176280899998</v>
      </c>
      <c r="C42" s="43">
        <f t="shared" si="0"/>
        <v>643.28917111999999</v>
      </c>
      <c r="D42" s="43">
        <f t="shared" si="1"/>
        <v>3234.9284569699998</v>
      </c>
      <c r="E42" s="43">
        <f t="shared" si="2"/>
        <v>1126.11577874</v>
      </c>
      <c r="F42" s="43">
        <f t="shared" si="3"/>
        <v>2045.9004186299999</v>
      </c>
      <c r="G42" s="43">
        <f t="shared" si="4"/>
        <v>62.912259599999999</v>
      </c>
      <c r="H42" s="43">
        <f t="shared" si="5"/>
        <v>2127.0315476199999</v>
      </c>
      <c r="I42" s="43">
        <v>498.46486678000002</v>
      </c>
      <c r="J42" s="43">
        <f t="shared" si="6"/>
        <v>1628.5666808399999</v>
      </c>
      <c r="K42" s="43">
        <v>718.88541655999995</v>
      </c>
      <c r="L42" s="43">
        <v>869.70902598999999</v>
      </c>
      <c r="M42" s="43">
        <v>39.97223829</v>
      </c>
      <c r="N42" s="43">
        <f t="shared" si="7"/>
        <v>1751.18608047</v>
      </c>
      <c r="O42" s="43">
        <v>144.82430434</v>
      </c>
      <c r="P42" s="43">
        <f t="shared" si="8"/>
        <v>1606.36177613</v>
      </c>
      <c r="Q42" s="43">
        <v>407.23036217999999</v>
      </c>
      <c r="R42" s="43">
        <v>1176.19139264</v>
      </c>
      <c r="S42" s="43">
        <v>22.940021309999999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3975.6762644900004</v>
      </c>
      <c r="C43" s="43">
        <f t="shared" si="0"/>
        <v>654.75337291000005</v>
      </c>
      <c r="D43" s="43">
        <f t="shared" si="1"/>
        <v>3320.9228915800004</v>
      </c>
      <c r="E43" s="43">
        <f t="shared" si="2"/>
        <v>1153.5419426999999</v>
      </c>
      <c r="F43" s="43">
        <f t="shared" si="3"/>
        <v>2098.4255325900003</v>
      </c>
      <c r="G43" s="43">
        <f t="shared" si="4"/>
        <v>68.955416290000002</v>
      </c>
      <c r="H43" s="43">
        <f t="shared" si="5"/>
        <v>2195.1058909000003</v>
      </c>
      <c r="I43" s="43">
        <v>508.79309584999999</v>
      </c>
      <c r="J43" s="43">
        <f t="shared" si="6"/>
        <v>1686.3127950500002</v>
      </c>
      <c r="K43" s="43">
        <v>742.86667890000001</v>
      </c>
      <c r="L43" s="43">
        <v>895.08302798</v>
      </c>
      <c r="M43" s="43">
        <v>48.363088169999997</v>
      </c>
      <c r="N43" s="43">
        <f t="shared" si="7"/>
        <v>1780.5703735900001</v>
      </c>
      <c r="O43" s="43">
        <v>145.96027706000001</v>
      </c>
      <c r="P43" s="43">
        <f t="shared" si="8"/>
        <v>1634.6100965300002</v>
      </c>
      <c r="Q43" s="43">
        <v>410.67526379999998</v>
      </c>
      <c r="R43" s="43">
        <v>1203.3425046100001</v>
      </c>
      <c r="S43" s="43">
        <v>20.592328120000001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4044.8638858300001</v>
      </c>
      <c r="C44" s="43">
        <f t="shared" si="0"/>
        <v>640.18315213999995</v>
      </c>
      <c r="D44" s="43">
        <f t="shared" si="1"/>
        <v>3404.6807336900001</v>
      </c>
      <c r="E44" s="43">
        <f t="shared" si="2"/>
        <v>1182.5917489799999</v>
      </c>
      <c r="F44" s="43">
        <f t="shared" si="3"/>
        <v>2141.7041363799999</v>
      </c>
      <c r="G44" s="43">
        <f t="shared" si="4"/>
        <v>80.384848329999997</v>
      </c>
      <c r="H44" s="43">
        <f t="shared" si="5"/>
        <v>2244.6809072900001</v>
      </c>
      <c r="I44" s="43">
        <v>496.12341636999997</v>
      </c>
      <c r="J44" s="43">
        <f t="shared" si="6"/>
        <v>1748.55749092</v>
      </c>
      <c r="K44" s="43">
        <v>764.32646402</v>
      </c>
      <c r="L44" s="43">
        <v>923.91813668999998</v>
      </c>
      <c r="M44" s="43">
        <v>60.312890209999999</v>
      </c>
      <c r="N44" s="43">
        <f t="shared" si="7"/>
        <v>1800.18297854</v>
      </c>
      <c r="O44" s="43">
        <v>144.05973577</v>
      </c>
      <c r="P44" s="43">
        <f t="shared" si="8"/>
        <v>1656.1232427699999</v>
      </c>
      <c r="Q44" s="43">
        <v>418.26528495999997</v>
      </c>
      <c r="R44" s="43">
        <v>1217.7859996899999</v>
      </c>
      <c r="S44" s="43">
        <v>20.071958120000001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4091.8202412999999</v>
      </c>
      <c r="C45" s="43">
        <f t="shared" si="0"/>
        <v>662.52337779000004</v>
      </c>
      <c r="D45" s="43">
        <f t="shared" si="1"/>
        <v>3429.2968635099996</v>
      </c>
      <c r="E45" s="43">
        <f t="shared" si="2"/>
        <v>1169.04478167</v>
      </c>
      <c r="F45" s="43">
        <f t="shared" si="3"/>
        <v>2172.8088282200001</v>
      </c>
      <c r="G45" s="43">
        <f t="shared" si="4"/>
        <v>87.443253620000007</v>
      </c>
      <c r="H45" s="43">
        <f t="shared" si="5"/>
        <v>2290.6065277899997</v>
      </c>
      <c r="I45" s="43">
        <v>517.76113084999997</v>
      </c>
      <c r="J45" s="43">
        <f t="shared" si="6"/>
        <v>1772.84539694</v>
      </c>
      <c r="K45" s="43">
        <v>750.53977309000004</v>
      </c>
      <c r="L45" s="43">
        <v>954.87616083</v>
      </c>
      <c r="M45" s="43">
        <v>67.42946302</v>
      </c>
      <c r="N45" s="43">
        <f t="shared" si="7"/>
        <v>1801.2137135099999</v>
      </c>
      <c r="O45" s="43">
        <v>144.76224694000001</v>
      </c>
      <c r="P45" s="43">
        <f t="shared" si="8"/>
        <v>1656.4514665699999</v>
      </c>
      <c r="Q45" s="43">
        <v>418.50500857999998</v>
      </c>
      <c r="R45" s="43">
        <v>1217.93266739</v>
      </c>
      <c r="S45" s="43">
        <v>20.0137906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4111.9411186099996</v>
      </c>
      <c r="C46" s="43">
        <f t="shared" si="0"/>
        <v>616.77561619000005</v>
      </c>
      <c r="D46" s="43">
        <f t="shared" si="1"/>
        <v>3495.1655024199999</v>
      </c>
      <c r="E46" s="43">
        <f t="shared" si="2"/>
        <v>1175.05938861</v>
      </c>
      <c r="F46" s="43">
        <f t="shared" si="3"/>
        <v>2213.23615698</v>
      </c>
      <c r="G46" s="43">
        <f t="shared" si="4"/>
        <v>106.86995683000001</v>
      </c>
      <c r="H46" s="43">
        <f t="shared" si="5"/>
        <v>2302.7935746000003</v>
      </c>
      <c r="I46" s="43">
        <v>485.10615653000002</v>
      </c>
      <c r="J46" s="43">
        <f t="shared" si="6"/>
        <v>1817.6874180700001</v>
      </c>
      <c r="K46" s="43">
        <v>752.25320175000002</v>
      </c>
      <c r="L46" s="43">
        <v>978.65502315000003</v>
      </c>
      <c r="M46" s="43">
        <v>86.779193169999999</v>
      </c>
      <c r="N46" s="43">
        <f t="shared" si="7"/>
        <v>1809.14754401</v>
      </c>
      <c r="O46" s="43">
        <v>131.66945966</v>
      </c>
      <c r="P46" s="43">
        <f t="shared" si="8"/>
        <v>1677.47808435</v>
      </c>
      <c r="Q46" s="43">
        <v>422.80618686000003</v>
      </c>
      <c r="R46" s="43">
        <v>1234.58113383</v>
      </c>
      <c r="S46" s="43">
        <v>20.09076366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4104.2535751200003</v>
      </c>
      <c r="C47" s="43">
        <f t="shared" si="0"/>
        <v>576.63894981999999</v>
      </c>
      <c r="D47" s="43">
        <f t="shared" si="1"/>
        <v>3527.6146252999997</v>
      </c>
      <c r="E47" s="43">
        <f t="shared" si="2"/>
        <v>1178.9043892300001</v>
      </c>
      <c r="F47" s="43">
        <f t="shared" si="3"/>
        <v>2244.5119713700001</v>
      </c>
      <c r="G47" s="43">
        <f t="shared" si="4"/>
        <v>104.1982647</v>
      </c>
      <c r="H47" s="43">
        <f t="shared" si="5"/>
        <v>2325.0491243299998</v>
      </c>
      <c r="I47" s="43">
        <v>456.36224592999997</v>
      </c>
      <c r="J47" s="43">
        <f t="shared" si="6"/>
        <v>1868.6868783999998</v>
      </c>
      <c r="K47" s="43">
        <v>765.25698382999997</v>
      </c>
      <c r="L47" s="43">
        <v>1017.0274748099999</v>
      </c>
      <c r="M47" s="43">
        <v>86.402419760000001</v>
      </c>
      <c r="N47" s="43">
        <f t="shared" si="7"/>
        <v>1779.20445079</v>
      </c>
      <c r="O47" s="43">
        <v>120.27670388999999</v>
      </c>
      <c r="P47" s="43">
        <f t="shared" si="8"/>
        <v>1658.9277469000001</v>
      </c>
      <c r="Q47" s="43">
        <v>413.64740540000003</v>
      </c>
      <c r="R47" s="43">
        <v>1227.48449656</v>
      </c>
      <c r="S47" s="43">
        <v>17.795844939999999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4275.5681390899999</v>
      </c>
      <c r="C48" s="43">
        <f t="shared" si="0"/>
        <v>560.44557551000003</v>
      </c>
      <c r="D48" s="43">
        <f t="shared" si="1"/>
        <v>3715.1225635800001</v>
      </c>
      <c r="E48" s="43">
        <f t="shared" si="2"/>
        <v>1162.89964951</v>
      </c>
      <c r="F48" s="43">
        <f t="shared" si="3"/>
        <v>2418.2729765399999</v>
      </c>
      <c r="G48" s="43">
        <f t="shared" si="4"/>
        <v>133.94993753</v>
      </c>
      <c r="H48" s="43">
        <f t="shared" si="5"/>
        <v>2213.2282399199999</v>
      </c>
      <c r="I48" s="43">
        <v>423.72346671000003</v>
      </c>
      <c r="J48" s="43">
        <f t="shared" si="6"/>
        <v>1789.5047732099999</v>
      </c>
      <c r="K48" s="43">
        <v>695.42616595000004</v>
      </c>
      <c r="L48" s="43">
        <v>982.03212814999995</v>
      </c>
      <c r="M48" s="43">
        <v>112.04647911000001</v>
      </c>
      <c r="N48" s="43">
        <f t="shared" si="7"/>
        <v>2062.3398991700001</v>
      </c>
      <c r="O48" s="43">
        <v>136.7221088</v>
      </c>
      <c r="P48" s="43">
        <f t="shared" si="8"/>
        <v>1925.6177903700002</v>
      </c>
      <c r="Q48" s="43">
        <v>467.47348355999998</v>
      </c>
      <c r="R48" s="43">
        <v>1436.2408483900001</v>
      </c>
      <c r="S48" s="43">
        <v>21.90345842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4199.1923967999992</v>
      </c>
      <c r="C49" s="43">
        <f t="shared" si="0"/>
        <v>614.22047774999999</v>
      </c>
      <c r="D49" s="43">
        <f t="shared" si="1"/>
        <v>3584.97191905</v>
      </c>
      <c r="E49" s="43">
        <f t="shared" si="2"/>
        <v>1097.6326732299999</v>
      </c>
      <c r="F49" s="43">
        <f t="shared" si="3"/>
        <v>2353.2079537600002</v>
      </c>
      <c r="G49" s="43">
        <f t="shared" si="4"/>
        <v>134.13129205999999</v>
      </c>
      <c r="H49" s="43">
        <f t="shared" si="5"/>
        <v>2123.5044710800003</v>
      </c>
      <c r="I49" s="43">
        <v>414.86880640999999</v>
      </c>
      <c r="J49" s="43">
        <f t="shared" si="6"/>
        <v>1708.6356646700001</v>
      </c>
      <c r="K49" s="43">
        <v>667.70074606000003</v>
      </c>
      <c r="L49" s="43">
        <v>930.02418306000004</v>
      </c>
      <c r="M49" s="43">
        <v>110.91073555</v>
      </c>
      <c r="N49" s="43">
        <f t="shared" si="7"/>
        <v>2075.6879257200003</v>
      </c>
      <c r="O49" s="43">
        <v>199.35167134</v>
      </c>
      <c r="P49" s="43">
        <f t="shared" si="8"/>
        <v>1876.3362543800001</v>
      </c>
      <c r="Q49" s="43">
        <v>429.93192716999999</v>
      </c>
      <c r="R49" s="43">
        <v>1423.1837707</v>
      </c>
      <c r="S49" s="43">
        <v>23.220556510000002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4259.1245660200002</v>
      </c>
      <c r="C50" s="43">
        <f t="shared" si="0"/>
        <v>641.55571091999991</v>
      </c>
      <c r="D50" s="43">
        <f t="shared" si="1"/>
        <v>3617.5688551000003</v>
      </c>
      <c r="E50" s="43">
        <f t="shared" si="2"/>
        <v>1158.11834097</v>
      </c>
      <c r="F50" s="43">
        <f t="shared" si="3"/>
        <v>2324.5681661200001</v>
      </c>
      <c r="G50" s="43">
        <f t="shared" si="4"/>
        <v>134.88234800999999</v>
      </c>
      <c r="H50" s="43">
        <f t="shared" si="5"/>
        <v>2206.3555922599999</v>
      </c>
      <c r="I50" s="43">
        <v>463.70914556999998</v>
      </c>
      <c r="J50" s="43">
        <f t="shared" si="6"/>
        <v>1742.6464466899999</v>
      </c>
      <c r="K50" s="43">
        <v>722.27701522999996</v>
      </c>
      <c r="L50" s="43">
        <v>908.45818227999996</v>
      </c>
      <c r="M50" s="43">
        <v>111.91124918</v>
      </c>
      <c r="N50" s="43">
        <f t="shared" si="7"/>
        <v>2052.7689737600003</v>
      </c>
      <c r="O50" s="43">
        <v>177.84656534999999</v>
      </c>
      <c r="P50" s="43">
        <f t="shared" si="8"/>
        <v>1874.9224084100001</v>
      </c>
      <c r="Q50" s="43">
        <v>435.84132574</v>
      </c>
      <c r="R50" s="43">
        <v>1416.10998384</v>
      </c>
      <c r="S50" s="43">
        <v>22.971098829999999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4291.8982348700001</v>
      </c>
      <c r="C51" s="43">
        <f t="shared" si="0"/>
        <v>656.28184103000001</v>
      </c>
      <c r="D51" s="43">
        <f t="shared" si="1"/>
        <v>3635.6163938399995</v>
      </c>
      <c r="E51" s="43">
        <f t="shared" si="2"/>
        <v>1218.97112085</v>
      </c>
      <c r="F51" s="43">
        <f t="shared" si="3"/>
        <v>2279.8173862600001</v>
      </c>
      <c r="G51" s="43">
        <f t="shared" si="4"/>
        <v>136.82788672999999</v>
      </c>
      <c r="H51" s="43">
        <f t="shared" si="5"/>
        <v>2245.6765478500001</v>
      </c>
      <c r="I51" s="43">
        <v>483.32662909999999</v>
      </c>
      <c r="J51" s="43">
        <f t="shared" si="6"/>
        <v>1762.3499187499999</v>
      </c>
      <c r="K51" s="43">
        <v>775.27691268000001</v>
      </c>
      <c r="L51" s="43">
        <v>873.79780491999998</v>
      </c>
      <c r="M51" s="43">
        <v>113.27520115</v>
      </c>
      <c r="N51" s="43">
        <f t="shared" si="7"/>
        <v>2046.2216870199998</v>
      </c>
      <c r="O51" s="43">
        <v>172.95521192999999</v>
      </c>
      <c r="P51" s="43">
        <f t="shared" si="8"/>
        <v>1873.2664750899999</v>
      </c>
      <c r="Q51" s="43">
        <v>443.69420817000002</v>
      </c>
      <c r="R51" s="43">
        <v>1406.0195813400001</v>
      </c>
      <c r="S51" s="43">
        <v>23.552685579999999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4358.5991344499998</v>
      </c>
      <c r="C52" s="43">
        <f t="shared" si="0"/>
        <v>733.02634423999996</v>
      </c>
      <c r="D52" s="43">
        <f t="shared" si="1"/>
        <v>3625.5727902099998</v>
      </c>
      <c r="E52" s="43">
        <f t="shared" si="2"/>
        <v>1227.0133305300001</v>
      </c>
      <c r="F52" s="43">
        <f t="shared" si="3"/>
        <v>2272.97504071</v>
      </c>
      <c r="G52" s="43">
        <f t="shared" si="4"/>
        <v>125.58441897</v>
      </c>
      <c r="H52" s="43">
        <f t="shared" si="5"/>
        <v>2365.6207991199999</v>
      </c>
      <c r="I52" s="43">
        <v>570.8105071</v>
      </c>
      <c r="J52" s="43">
        <f t="shared" si="6"/>
        <v>1794.8102920199999</v>
      </c>
      <c r="K52" s="43">
        <v>805.59622870999999</v>
      </c>
      <c r="L52" s="43">
        <v>887.39919855999995</v>
      </c>
      <c r="M52" s="43">
        <v>101.81486475</v>
      </c>
      <c r="N52" s="43">
        <f t="shared" si="7"/>
        <v>1992.9783353299999</v>
      </c>
      <c r="O52" s="43">
        <v>162.21583713999999</v>
      </c>
      <c r="P52" s="43">
        <f t="shared" si="8"/>
        <v>1830.7624981899999</v>
      </c>
      <c r="Q52" s="43">
        <v>421.41710182000003</v>
      </c>
      <c r="R52" s="43">
        <v>1385.57584215</v>
      </c>
      <c r="S52" s="43">
        <v>23.76955422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4328.4226356700001</v>
      </c>
      <c r="C53" s="43">
        <f t="shared" si="0"/>
        <v>674.66353113999992</v>
      </c>
      <c r="D53" s="43">
        <f t="shared" si="1"/>
        <v>3653.7591045299996</v>
      </c>
      <c r="E53" s="43">
        <f t="shared" si="2"/>
        <v>1253.00459144</v>
      </c>
      <c r="F53" s="43">
        <f t="shared" si="3"/>
        <v>2272.2978067700001</v>
      </c>
      <c r="G53" s="43">
        <f t="shared" si="4"/>
        <v>128.45670632</v>
      </c>
      <c r="H53" s="43">
        <f t="shared" si="5"/>
        <v>2318.54166721</v>
      </c>
      <c r="I53" s="43">
        <v>513.35239765999995</v>
      </c>
      <c r="J53" s="43">
        <f t="shared" si="6"/>
        <v>1805.1892695500001</v>
      </c>
      <c r="K53" s="43">
        <v>812.70552757999997</v>
      </c>
      <c r="L53" s="43">
        <v>887.32607670000004</v>
      </c>
      <c r="M53" s="43">
        <v>105.15766527</v>
      </c>
      <c r="N53" s="43">
        <f t="shared" si="7"/>
        <v>2009.8809684599998</v>
      </c>
      <c r="O53" s="43">
        <v>161.31113348</v>
      </c>
      <c r="P53" s="43">
        <f t="shared" si="8"/>
        <v>1848.5698349799998</v>
      </c>
      <c r="Q53" s="43">
        <v>440.29906385999999</v>
      </c>
      <c r="R53" s="43">
        <v>1384.9717300699999</v>
      </c>
      <c r="S53" s="43">
        <v>23.29904105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4465.8125770000006</v>
      </c>
      <c r="C54" s="43">
        <f t="shared" si="0"/>
        <v>724.79758643000002</v>
      </c>
      <c r="D54" s="43">
        <f t="shared" si="1"/>
        <v>3741.01499057</v>
      </c>
      <c r="E54" s="43">
        <f t="shared" si="2"/>
        <v>1258.2124157600001</v>
      </c>
      <c r="F54" s="43">
        <f t="shared" si="3"/>
        <v>2344.5739051999999</v>
      </c>
      <c r="G54" s="43">
        <f t="shared" si="4"/>
        <v>138.22866961</v>
      </c>
      <c r="H54" s="43">
        <f t="shared" si="5"/>
        <v>2273.0113614400002</v>
      </c>
      <c r="I54" s="43">
        <v>524.38543913000001</v>
      </c>
      <c r="J54" s="43">
        <f t="shared" si="6"/>
        <v>1748.6259223100001</v>
      </c>
      <c r="K54" s="43">
        <v>777.75298195000005</v>
      </c>
      <c r="L54" s="43">
        <v>858.22670520999998</v>
      </c>
      <c r="M54" s="43">
        <v>112.64623515</v>
      </c>
      <c r="N54" s="43">
        <f t="shared" si="7"/>
        <v>2192.8012155599999</v>
      </c>
      <c r="O54" s="43">
        <v>200.41214729999999</v>
      </c>
      <c r="P54" s="43">
        <f t="shared" si="8"/>
        <v>1992.3890682600002</v>
      </c>
      <c r="Q54" s="43">
        <v>480.45943381000001</v>
      </c>
      <c r="R54" s="43">
        <v>1486.34719999</v>
      </c>
      <c r="S54" s="43">
        <v>25.582434460000002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4258.7414402500008</v>
      </c>
      <c r="C55" s="43">
        <f t="shared" si="0"/>
        <v>735.57743094000011</v>
      </c>
      <c r="D55" s="43">
        <f t="shared" si="1"/>
        <v>3523.1640093100004</v>
      </c>
      <c r="E55" s="43">
        <f t="shared" si="2"/>
        <v>1208.80783701</v>
      </c>
      <c r="F55" s="43">
        <f t="shared" si="3"/>
        <v>2186.90585663</v>
      </c>
      <c r="G55" s="43">
        <f t="shared" si="4"/>
        <v>127.45031566999999</v>
      </c>
      <c r="H55" s="43">
        <f t="shared" si="5"/>
        <v>2236.6139652500001</v>
      </c>
      <c r="I55" s="43">
        <v>551.02989590000004</v>
      </c>
      <c r="J55" s="43">
        <f t="shared" si="6"/>
        <v>1685.5840693500002</v>
      </c>
      <c r="K55" s="43">
        <v>730.28152</v>
      </c>
      <c r="L55" s="43">
        <v>850.13471689000005</v>
      </c>
      <c r="M55" s="43">
        <v>105.16783246</v>
      </c>
      <c r="N55" s="43">
        <f t="shared" si="7"/>
        <v>2022.127475</v>
      </c>
      <c r="O55" s="43">
        <v>184.54753504000001</v>
      </c>
      <c r="P55" s="43">
        <f t="shared" si="8"/>
        <v>1837.57993996</v>
      </c>
      <c r="Q55" s="43">
        <v>478.52631701000001</v>
      </c>
      <c r="R55" s="43">
        <v>1336.7711397400001</v>
      </c>
      <c r="S55" s="43">
        <v>22.282483209999999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4101.2693986699996</v>
      </c>
      <c r="C56" s="43">
        <f t="shared" si="0"/>
        <v>695.83890909999991</v>
      </c>
      <c r="D56" s="43">
        <f t="shared" si="1"/>
        <v>3405.4304895699997</v>
      </c>
      <c r="E56" s="43">
        <f t="shared" si="2"/>
        <v>1174.08438389</v>
      </c>
      <c r="F56" s="43">
        <f t="shared" si="3"/>
        <v>2107.4340303099998</v>
      </c>
      <c r="G56" s="43">
        <f t="shared" si="4"/>
        <v>123.91207537</v>
      </c>
      <c r="H56" s="43">
        <f t="shared" si="5"/>
        <v>2148.5873375900001</v>
      </c>
      <c r="I56" s="43">
        <v>529.03925546999994</v>
      </c>
      <c r="J56" s="43">
        <f t="shared" si="6"/>
        <v>1619.5480821199999</v>
      </c>
      <c r="K56" s="43">
        <v>688.72644437999998</v>
      </c>
      <c r="L56" s="43">
        <v>828.98922754</v>
      </c>
      <c r="M56" s="43">
        <v>101.8324102</v>
      </c>
      <c r="N56" s="43">
        <f t="shared" si="7"/>
        <v>1952.68206108</v>
      </c>
      <c r="O56" s="43">
        <v>166.79965362999999</v>
      </c>
      <c r="P56" s="43">
        <f t="shared" si="8"/>
        <v>1785.8824074500001</v>
      </c>
      <c r="Q56" s="43">
        <v>485.35793950999999</v>
      </c>
      <c r="R56" s="43">
        <v>1278.44480277</v>
      </c>
      <c r="S56" s="43">
        <v>22.079665169999998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4347.49131992</v>
      </c>
      <c r="C57" s="43">
        <f t="shared" si="0"/>
        <v>730.46167604999994</v>
      </c>
      <c r="D57" s="43">
        <f t="shared" si="1"/>
        <v>3617.0296438700007</v>
      </c>
      <c r="E57" s="43">
        <f t="shared" si="2"/>
        <v>1258.3653531</v>
      </c>
      <c r="F57" s="43">
        <f t="shared" si="3"/>
        <v>2235.0726050499998</v>
      </c>
      <c r="G57" s="43">
        <f t="shared" si="4"/>
        <v>123.59168572</v>
      </c>
      <c r="H57" s="43">
        <f t="shared" si="5"/>
        <v>2135.9271789900004</v>
      </c>
      <c r="I57" s="43">
        <v>535.30665496999995</v>
      </c>
      <c r="J57" s="43">
        <f t="shared" si="6"/>
        <v>1600.6205240200002</v>
      </c>
      <c r="K57" s="43">
        <v>684.49879197999996</v>
      </c>
      <c r="L57" s="43">
        <v>816.74515001999998</v>
      </c>
      <c r="M57" s="43">
        <v>99.376582020000001</v>
      </c>
      <c r="N57" s="43">
        <f t="shared" si="7"/>
        <v>2211.5641409300001</v>
      </c>
      <c r="O57" s="43">
        <v>195.15502108000001</v>
      </c>
      <c r="P57" s="43">
        <f t="shared" si="8"/>
        <v>2016.4091198500003</v>
      </c>
      <c r="Q57" s="43">
        <v>573.86656112000003</v>
      </c>
      <c r="R57" s="43">
        <v>1418.32745503</v>
      </c>
      <c r="S57" s="43">
        <v>24.2151037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4309.8886976399999</v>
      </c>
      <c r="C58" s="43">
        <f t="shared" si="0"/>
        <v>710.28996483000003</v>
      </c>
      <c r="D58" s="43">
        <f t="shared" si="1"/>
        <v>3599.59873281</v>
      </c>
      <c r="E58" s="43">
        <f t="shared" si="2"/>
        <v>1309.25671534</v>
      </c>
      <c r="F58" s="43">
        <f t="shared" si="3"/>
        <v>2175.46025224</v>
      </c>
      <c r="G58" s="43">
        <f t="shared" si="4"/>
        <v>114.88176523</v>
      </c>
      <c r="H58" s="43">
        <f t="shared" si="5"/>
        <v>2030.4665737499997</v>
      </c>
      <c r="I58" s="43">
        <v>495.33798149</v>
      </c>
      <c r="J58" s="43">
        <f t="shared" si="6"/>
        <v>1535.1285922599998</v>
      </c>
      <c r="K58" s="43">
        <v>675.8683734</v>
      </c>
      <c r="L58" s="43">
        <v>766.83596826999997</v>
      </c>
      <c r="M58" s="43">
        <v>92.42425059</v>
      </c>
      <c r="N58" s="43">
        <f t="shared" si="7"/>
        <v>2279.42212389</v>
      </c>
      <c r="O58" s="43">
        <v>214.95198334</v>
      </c>
      <c r="P58" s="43">
        <f t="shared" si="8"/>
        <v>2064.47014055</v>
      </c>
      <c r="Q58" s="43">
        <v>633.38834194000003</v>
      </c>
      <c r="R58" s="43">
        <v>1408.6242839700001</v>
      </c>
      <c r="S58" s="43">
        <v>22.457514639999999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4246.2861825500004</v>
      </c>
      <c r="C59" s="43">
        <f t="shared" si="0"/>
        <v>741.14911887999995</v>
      </c>
      <c r="D59" s="43">
        <f t="shared" si="1"/>
        <v>3505.1370636700003</v>
      </c>
      <c r="E59" s="43">
        <f t="shared" si="2"/>
        <v>1324.8208960900001</v>
      </c>
      <c r="F59" s="43">
        <f t="shared" si="3"/>
        <v>2068.61474877</v>
      </c>
      <c r="G59" s="43">
        <f t="shared" si="4"/>
        <v>111.70141880999999</v>
      </c>
      <c r="H59" s="43">
        <f t="shared" si="5"/>
        <v>2026.83216707</v>
      </c>
      <c r="I59" s="43">
        <v>519.53639195999995</v>
      </c>
      <c r="J59" s="43">
        <f t="shared" si="6"/>
        <v>1507.29577511</v>
      </c>
      <c r="K59" s="43">
        <v>681.17207824000002</v>
      </c>
      <c r="L59" s="43">
        <v>735.63320227999998</v>
      </c>
      <c r="M59" s="43">
        <v>90.490494589999997</v>
      </c>
      <c r="N59" s="43">
        <f t="shared" si="7"/>
        <v>2219.4540154800002</v>
      </c>
      <c r="O59" s="43">
        <v>221.61272692</v>
      </c>
      <c r="P59" s="43">
        <f t="shared" si="8"/>
        <v>1997.8412885600001</v>
      </c>
      <c r="Q59" s="43">
        <v>643.64881785</v>
      </c>
      <c r="R59" s="43">
        <v>1332.98154649</v>
      </c>
      <c r="S59" s="43">
        <v>21.210924219999999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5449.23730944</v>
      </c>
      <c r="C60" s="43">
        <f t="shared" si="0"/>
        <v>872.00077663000002</v>
      </c>
      <c r="D60" s="43">
        <f t="shared" si="1"/>
        <v>4577.2365328100004</v>
      </c>
      <c r="E60" s="43">
        <f t="shared" si="2"/>
        <v>1678.50157481</v>
      </c>
      <c r="F60" s="43">
        <f t="shared" si="3"/>
        <v>2705.0901785200003</v>
      </c>
      <c r="G60" s="43">
        <f t="shared" si="4"/>
        <v>193.64477948000001</v>
      </c>
      <c r="H60" s="43">
        <f t="shared" si="5"/>
        <v>1916.45812288</v>
      </c>
      <c r="I60" s="43">
        <v>489.76173365</v>
      </c>
      <c r="J60" s="43">
        <f t="shared" si="6"/>
        <v>1426.69638923</v>
      </c>
      <c r="K60" s="43">
        <v>653.39283093999995</v>
      </c>
      <c r="L60" s="43">
        <v>611.04192923999994</v>
      </c>
      <c r="M60" s="43">
        <v>162.26162905000001</v>
      </c>
      <c r="N60" s="43">
        <f t="shared" si="7"/>
        <v>3532.7791865600002</v>
      </c>
      <c r="O60" s="43">
        <v>382.23904298000002</v>
      </c>
      <c r="P60" s="43">
        <f t="shared" si="8"/>
        <v>3150.5401435799999</v>
      </c>
      <c r="Q60" s="43">
        <v>1025.1087438699999</v>
      </c>
      <c r="R60" s="43">
        <v>2094.0482492800002</v>
      </c>
      <c r="S60" s="43">
        <v>31.383150430000001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4655.4751035099998</v>
      </c>
      <c r="C61" s="43">
        <f t="shared" si="0"/>
        <v>753.67631473999995</v>
      </c>
      <c r="D61" s="43">
        <f t="shared" si="1"/>
        <v>3901.7987887700001</v>
      </c>
      <c r="E61" s="43">
        <f t="shared" si="2"/>
        <v>1491.1192465099998</v>
      </c>
      <c r="F61" s="43">
        <f t="shared" si="3"/>
        <v>2225.4301242800002</v>
      </c>
      <c r="G61" s="43">
        <f t="shared" si="4"/>
        <v>185.24941798</v>
      </c>
      <c r="H61" s="43">
        <f t="shared" si="5"/>
        <v>1884.1545573599999</v>
      </c>
      <c r="I61" s="43">
        <v>475.92085759000003</v>
      </c>
      <c r="J61" s="43">
        <f t="shared" si="6"/>
        <v>1408.2336997699999</v>
      </c>
      <c r="K61" s="43">
        <v>661.89980693999996</v>
      </c>
      <c r="L61" s="43">
        <v>586.26220775000002</v>
      </c>
      <c r="M61" s="43">
        <v>160.07168508000001</v>
      </c>
      <c r="N61" s="43">
        <f t="shared" si="7"/>
        <v>2771.3205461500002</v>
      </c>
      <c r="O61" s="43">
        <v>277.75545714999998</v>
      </c>
      <c r="P61" s="43">
        <f t="shared" si="8"/>
        <v>2493.5650890000002</v>
      </c>
      <c r="Q61" s="43">
        <v>829.21943956999996</v>
      </c>
      <c r="R61" s="43">
        <v>1639.16791653</v>
      </c>
      <c r="S61" s="43">
        <v>25.177732899999999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4363.3117616700001</v>
      </c>
      <c r="C62" s="43">
        <f t="shared" si="0"/>
        <v>697.76623443999995</v>
      </c>
      <c r="D62" s="43">
        <f t="shared" si="1"/>
        <v>3665.5455272300005</v>
      </c>
      <c r="E62" s="43">
        <f t="shared" si="2"/>
        <v>1437.3343445999999</v>
      </c>
      <c r="F62" s="43">
        <f t="shared" si="3"/>
        <v>2040.88326362</v>
      </c>
      <c r="G62" s="43">
        <f t="shared" si="4"/>
        <v>187.32791901000002</v>
      </c>
      <c r="H62" s="43">
        <f t="shared" si="5"/>
        <v>1933.5353426199999</v>
      </c>
      <c r="I62" s="43">
        <v>494.69444099999998</v>
      </c>
      <c r="J62" s="43">
        <f t="shared" si="6"/>
        <v>1438.8409016200001</v>
      </c>
      <c r="K62" s="43">
        <v>696.15719232000004</v>
      </c>
      <c r="L62" s="43">
        <v>576.85583637000002</v>
      </c>
      <c r="M62" s="43">
        <v>165.82787293000001</v>
      </c>
      <c r="N62" s="43">
        <f t="shared" si="7"/>
        <v>2429.7764190500002</v>
      </c>
      <c r="O62" s="43">
        <v>203.07179343999999</v>
      </c>
      <c r="P62" s="43">
        <f t="shared" si="8"/>
        <v>2226.7046256100002</v>
      </c>
      <c r="Q62" s="43">
        <v>741.17715227999997</v>
      </c>
      <c r="R62" s="43">
        <v>1464.0274272500001</v>
      </c>
      <c r="S62" s="43">
        <v>21.500046080000001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4184.9929336899995</v>
      </c>
      <c r="C63" s="43">
        <f t="shared" si="0"/>
        <v>737.31849298999998</v>
      </c>
      <c r="D63" s="43">
        <f t="shared" si="1"/>
        <v>3447.6744407000001</v>
      </c>
      <c r="E63" s="43">
        <f t="shared" si="2"/>
        <v>1280.23548149</v>
      </c>
      <c r="F63" s="43">
        <f t="shared" si="3"/>
        <v>1976.6630734099999</v>
      </c>
      <c r="G63" s="43">
        <f t="shared" si="4"/>
        <v>190.7758858</v>
      </c>
      <c r="H63" s="43">
        <f t="shared" si="5"/>
        <v>1926.9559852999998</v>
      </c>
      <c r="I63" s="43">
        <v>513.98186454999995</v>
      </c>
      <c r="J63" s="43">
        <f t="shared" si="6"/>
        <v>1412.9741207499999</v>
      </c>
      <c r="K63" s="43">
        <v>700.32774639000002</v>
      </c>
      <c r="L63" s="43">
        <v>542.32605694999995</v>
      </c>
      <c r="M63" s="43">
        <v>170.32031741</v>
      </c>
      <c r="N63" s="43">
        <f t="shared" si="7"/>
        <v>2258.0369483900004</v>
      </c>
      <c r="O63" s="43">
        <v>223.33662844</v>
      </c>
      <c r="P63" s="43">
        <f t="shared" si="8"/>
        <v>2034.7003199500002</v>
      </c>
      <c r="Q63" s="43">
        <v>579.90773509999997</v>
      </c>
      <c r="R63" s="43">
        <v>1434.3370164600001</v>
      </c>
      <c r="S63" s="43">
        <v>20.45556839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4231.6098917700001</v>
      </c>
      <c r="C64" s="43">
        <f t="shared" si="0"/>
        <v>795.45298034999996</v>
      </c>
      <c r="D64" s="43">
        <f t="shared" si="1"/>
        <v>3436.1569114200001</v>
      </c>
      <c r="E64" s="43">
        <f t="shared" si="2"/>
        <v>1306.32425633</v>
      </c>
      <c r="F64" s="43">
        <f t="shared" si="3"/>
        <v>1936.2431969500001</v>
      </c>
      <c r="G64" s="43">
        <f t="shared" si="4"/>
        <v>193.58945814</v>
      </c>
      <c r="H64" s="43">
        <f t="shared" si="5"/>
        <v>2006.0000013599999</v>
      </c>
      <c r="I64" s="43">
        <v>574.53186619999997</v>
      </c>
      <c r="J64" s="43">
        <f t="shared" si="6"/>
        <v>1431.46813516</v>
      </c>
      <c r="K64" s="43">
        <v>737.76687046999996</v>
      </c>
      <c r="L64" s="43">
        <v>520.48450432000004</v>
      </c>
      <c r="M64" s="43">
        <v>173.21676037</v>
      </c>
      <c r="N64" s="43">
        <f t="shared" si="7"/>
        <v>2225.6098904099999</v>
      </c>
      <c r="O64" s="43">
        <v>220.92111414999999</v>
      </c>
      <c r="P64" s="43">
        <f t="shared" si="8"/>
        <v>2004.6887762600002</v>
      </c>
      <c r="Q64" s="43">
        <v>568.55738585999995</v>
      </c>
      <c r="R64" s="43">
        <v>1415.75869263</v>
      </c>
      <c r="S64" s="43">
        <v>20.372697769999998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4093.3094609300001</v>
      </c>
      <c r="C65" s="43">
        <f t="shared" si="0"/>
        <v>730.06026694000002</v>
      </c>
      <c r="D65" s="43">
        <f t="shared" si="1"/>
        <v>3363.2491939900001</v>
      </c>
      <c r="E65" s="43">
        <f t="shared" si="2"/>
        <v>1296.59925742</v>
      </c>
      <c r="F65" s="43">
        <f t="shared" si="3"/>
        <v>1879.5405209099999</v>
      </c>
      <c r="G65" s="43">
        <f t="shared" si="4"/>
        <v>187.10941566</v>
      </c>
      <c r="H65" s="43">
        <f t="shared" si="5"/>
        <v>1912.4394910800002</v>
      </c>
      <c r="I65" s="43">
        <v>508.35027030999998</v>
      </c>
      <c r="J65" s="43">
        <f t="shared" si="6"/>
        <v>1404.0892207700001</v>
      </c>
      <c r="K65" s="43">
        <v>741.55254074000004</v>
      </c>
      <c r="L65" s="43">
        <v>495.17477524999998</v>
      </c>
      <c r="M65" s="43">
        <v>167.36190478</v>
      </c>
      <c r="N65" s="43">
        <f t="shared" si="7"/>
        <v>2180.86996985</v>
      </c>
      <c r="O65" s="43">
        <v>221.70999663000001</v>
      </c>
      <c r="P65" s="43">
        <f t="shared" si="8"/>
        <v>1959.1599732199998</v>
      </c>
      <c r="Q65" s="43">
        <v>555.04671668000003</v>
      </c>
      <c r="R65" s="43">
        <v>1384.3657456599999</v>
      </c>
      <c r="S65" s="43">
        <v>19.74751088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4040.44816008</v>
      </c>
      <c r="C66" s="43">
        <f t="shared" si="0"/>
        <v>714.34273318999999</v>
      </c>
      <c r="D66" s="43">
        <f t="shared" si="1"/>
        <v>3326.1054268899998</v>
      </c>
      <c r="E66" s="43">
        <f t="shared" si="2"/>
        <v>1711.07820229</v>
      </c>
      <c r="F66" s="43">
        <f t="shared" si="3"/>
        <v>1429.6893614000001</v>
      </c>
      <c r="G66" s="43">
        <f t="shared" si="4"/>
        <v>185.33786320000002</v>
      </c>
      <c r="H66" s="43">
        <f t="shared" si="5"/>
        <v>1899.1705101599998</v>
      </c>
      <c r="I66" s="43">
        <v>503.42566306999998</v>
      </c>
      <c r="J66" s="43">
        <f t="shared" si="6"/>
        <v>1395.7448470899999</v>
      </c>
      <c r="K66" s="43">
        <v>749.33664391000002</v>
      </c>
      <c r="L66" s="43">
        <v>478.68335991999999</v>
      </c>
      <c r="M66" s="43">
        <v>167.72484326</v>
      </c>
      <c r="N66" s="43">
        <f t="shared" si="7"/>
        <v>2141.2776499199999</v>
      </c>
      <c r="O66" s="43">
        <v>210.91707012000001</v>
      </c>
      <c r="P66" s="43">
        <f t="shared" si="8"/>
        <v>1930.3605797999999</v>
      </c>
      <c r="Q66" s="43">
        <v>961.74155838000001</v>
      </c>
      <c r="R66" s="43">
        <v>951.00600148000001</v>
      </c>
      <c r="S66" s="43">
        <v>17.613019940000001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3974.0573215299996</v>
      </c>
      <c r="C67" s="43">
        <f t="shared" si="0"/>
        <v>716.55636661999995</v>
      </c>
      <c r="D67" s="43">
        <f t="shared" si="1"/>
        <v>3257.5009549099996</v>
      </c>
      <c r="E67" s="43">
        <f t="shared" si="2"/>
        <v>1711.7881397900001</v>
      </c>
      <c r="F67" s="43">
        <f t="shared" si="3"/>
        <v>1359.9629681000001</v>
      </c>
      <c r="G67" s="43">
        <f t="shared" si="4"/>
        <v>185.74984702</v>
      </c>
      <c r="H67" s="43">
        <f t="shared" si="5"/>
        <v>1901.4295601499998</v>
      </c>
      <c r="I67" s="43">
        <v>529.73547846999998</v>
      </c>
      <c r="J67" s="43">
        <f t="shared" si="6"/>
        <v>1371.6940816799997</v>
      </c>
      <c r="K67" s="43">
        <v>768.67687683999998</v>
      </c>
      <c r="L67" s="43">
        <v>431.52341912999998</v>
      </c>
      <c r="M67" s="43">
        <v>171.49378571</v>
      </c>
      <c r="N67" s="43">
        <f t="shared" si="7"/>
        <v>2072.6277613799998</v>
      </c>
      <c r="O67" s="43">
        <v>186.82088815</v>
      </c>
      <c r="P67" s="43">
        <f t="shared" si="8"/>
        <v>1885.8068732299998</v>
      </c>
      <c r="Q67" s="43">
        <v>943.11126294999997</v>
      </c>
      <c r="R67" s="43">
        <v>928.43954897000003</v>
      </c>
      <c r="S67" s="43">
        <v>14.25606131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4140.0394183799999</v>
      </c>
      <c r="C68" s="43">
        <f t="shared" ref="C68" si="9">I68+O68</f>
        <v>749.06620580999993</v>
      </c>
      <c r="D68" s="43">
        <f t="shared" ref="D68" si="10">J68+P68</f>
        <v>3390.9732125699998</v>
      </c>
      <c r="E68" s="43">
        <f t="shared" ref="E68" si="11">K68+Q68</f>
        <v>1802.7860015400001</v>
      </c>
      <c r="F68" s="43">
        <f t="shared" ref="F68" si="12">L68+R68</f>
        <v>1364.53439794</v>
      </c>
      <c r="G68" s="43">
        <f t="shared" ref="G68" si="13">M68+S68</f>
        <v>223.65281309</v>
      </c>
      <c r="H68" s="43">
        <f t="shared" ref="H68" si="14">SUM(I68:J68)</f>
        <v>1926.5928722599997</v>
      </c>
      <c r="I68" s="43">
        <v>539.40944881999997</v>
      </c>
      <c r="J68" s="43">
        <f t="shared" ref="J68" si="15">SUM(K68:M68)</f>
        <v>1387.1834234399998</v>
      </c>
      <c r="K68" s="43">
        <v>784.09930627000006</v>
      </c>
      <c r="L68" s="43">
        <v>394.04595233999999</v>
      </c>
      <c r="M68" s="43">
        <v>209.03816483</v>
      </c>
      <c r="N68" s="43">
        <f t="shared" ref="N68" si="16">SUM(O68:P68)</f>
        <v>2213.4465461199998</v>
      </c>
      <c r="O68" s="43">
        <v>209.65675698999999</v>
      </c>
      <c r="P68" s="43">
        <f t="shared" ref="P68" si="17">SUM(Q68:S68)</f>
        <v>2003.7897891299999</v>
      </c>
      <c r="Q68" s="43">
        <v>1018.68669527</v>
      </c>
      <c r="R68" s="43">
        <v>970.48844559999998</v>
      </c>
      <c r="S68" s="43">
        <v>14.614648259999999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4199.3091765099998</v>
      </c>
      <c r="C69" s="43">
        <f t="shared" ref="C69" si="18">I69+O69</f>
        <v>742.0791472300001</v>
      </c>
      <c r="D69" s="43">
        <f t="shared" ref="D69" si="19">J69+P69</f>
        <v>3457.2300292800001</v>
      </c>
      <c r="E69" s="43">
        <f t="shared" ref="E69" si="20">K69+Q69</f>
        <v>1877.3138648700001</v>
      </c>
      <c r="F69" s="43">
        <f t="shared" ref="F69" si="21">L69+R69</f>
        <v>1357.2622012100001</v>
      </c>
      <c r="G69" s="43">
        <f t="shared" ref="G69" si="22">M69+S69</f>
        <v>222.65396319999999</v>
      </c>
      <c r="H69" s="43">
        <f t="shared" ref="H69" si="23">SUM(I69:J69)</f>
        <v>1922.0674934300002</v>
      </c>
      <c r="I69" s="43">
        <v>540.89720338000006</v>
      </c>
      <c r="J69" s="43">
        <f t="shared" ref="J69" si="24">SUM(K69:M69)</f>
        <v>1381.1702900500002</v>
      </c>
      <c r="K69" s="43">
        <v>791.76366920000009</v>
      </c>
      <c r="L69" s="43">
        <v>381.00751197</v>
      </c>
      <c r="M69" s="43">
        <v>208.39910888</v>
      </c>
      <c r="N69" s="43">
        <f t="shared" ref="N69" si="25">SUM(O69:P69)</f>
        <v>2277.2416830800003</v>
      </c>
      <c r="O69" s="43">
        <v>201.18194385000001</v>
      </c>
      <c r="P69" s="43">
        <f t="shared" ref="P69" si="26">SUM(Q69:S69)</f>
        <v>2076.0597392300001</v>
      </c>
      <c r="Q69" s="43">
        <v>1085.55019567</v>
      </c>
      <c r="R69" s="43">
        <v>976.25468923999995</v>
      </c>
      <c r="S69" s="43">
        <v>14.25485432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4425.4413421700001</v>
      </c>
      <c r="C70" s="43">
        <f t="shared" ref="C70" si="27">I70+O70</f>
        <v>859.06723855999985</v>
      </c>
      <c r="D70" s="43">
        <f t="shared" ref="D70" si="28">J70+P70</f>
        <v>3566.37410361</v>
      </c>
      <c r="E70" s="43">
        <f t="shared" ref="E70" si="29">K70+Q70</f>
        <v>1987.9143010299999</v>
      </c>
      <c r="F70" s="43">
        <f t="shared" ref="F70" si="30">L70+R70</f>
        <v>1352.4595577800001</v>
      </c>
      <c r="G70" s="43">
        <f t="shared" ref="G70" si="31">M70+S70</f>
        <v>226.00024480000002</v>
      </c>
      <c r="H70" s="43">
        <f t="shared" ref="H70" si="32">SUM(I70:J70)</f>
        <v>2088.9247756599998</v>
      </c>
      <c r="I70" s="43">
        <v>657.62589457999991</v>
      </c>
      <c r="J70" s="43">
        <f t="shared" ref="J70" si="33">SUM(K70:M70)</f>
        <v>1431.29888108</v>
      </c>
      <c r="K70" s="43">
        <v>844.87905658</v>
      </c>
      <c r="L70" s="43">
        <v>374.98112020000002</v>
      </c>
      <c r="M70" s="43">
        <v>211.43870430000001</v>
      </c>
      <c r="N70" s="43">
        <f t="shared" ref="N70" si="34">SUM(O70:P70)</f>
        <v>2336.5165665099998</v>
      </c>
      <c r="O70" s="43">
        <v>201.44134398</v>
      </c>
      <c r="P70" s="43">
        <f t="shared" ref="P70" si="35">SUM(Q70:S70)</f>
        <v>2135.0752225299998</v>
      </c>
      <c r="Q70" s="43">
        <v>1143.0352444499999</v>
      </c>
      <c r="R70" s="43">
        <v>977.47843757999999</v>
      </c>
      <c r="S70" s="43">
        <v>14.5615405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4520.5142903899996</v>
      </c>
      <c r="C71" s="43">
        <f t="shared" ref="C71" si="36">I71+O71</f>
        <v>786.81887630000006</v>
      </c>
      <c r="D71" s="43">
        <f t="shared" ref="D71" si="37">J71+P71</f>
        <v>3733.6954140900002</v>
      </c>
      <c r="E71" s="43">
        <f t="shared" ref="E71" si="38">K71+Q71</f>
        <v>2106.0694783999998</v>
      </c>
      <c r="F71" s="43">
        <f t="shared" ref="F71" si="39">L71+R71</f>
        <v>1396.3112004500001</v>
      </c>
      <c r="G71" s="43">
        <f t="shared" ref="G71" si="40">M71+S71</f>
        <v>231.31473524</v>
      </c>
      <c r="H71" s="43">
        <f t="shared" ref="H71" si="41">SUM(I71:J71)</f>
        <v>2034.67019338</v>
      </c>
      <c r="I71" s="43">
        <v>569.81723908000004</v>
      </c>
      <c r="J71" s="43">
        <f t="shared" ref="J71" si="42">SUM(K71:M71)</f>
        <v>1464.8529543</v>
      </c>
      <c r="K71" s="43">
        <v>873.59920806999992</v>
      </c>
      <c r="L71" s="43">
        <v>376.07628224000001</v>
      </c>
      <c r="M71" s="43">
        <v>215.17746399000001</v>
      </c>
      <c r="N71" s="43">
        <f t="shared" ref="N71" si="43">SUM(O71:P71)</f>
        <v>2485.84409701</v>
      </c>
      <c r="O71" s="43">
        <v>217.00163721999999</v>
      </c>
      <c r="P71" s="43">
        <f t="shared" ref="P71" si="44">SUM(Q71:S71)</f>
        <v>2268.8424597900002</v>
      </c>
      <c r="Q71" s="43">
        <v>1232.4702703299999</v>
      </c>
      <c r="R71" s="43">
        <v>1020.23491821</v>
      </c>
      <c r="S71" s="43">
        <v>16.137271250000001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4670.6173772600005</v>
      </c>
      <c r="C72" s="43">
        <f t="shared" ref="C72" si="45">I72+O72</f>
        <v>753.84858707000012</v>
      </c>
      <c r="D72" s="43">
        <f t="shared" ref="D72" si="46">J72+P72</f>
        <v>3916.7687901900003</v>
      </c>
      <c r="E72" s="43">
        <f t="shared" ref="E72" si="47">K72+Q72</f>
        <v>2196.3538560300003</v>
      </c>
      <c r="F72" s="43">
        <f t="shared" ref="F72" si="48">L72+R72</f>
        <v>1484.2281533099999</v>
      </c>
      <c r="G72" s="43">
        <f t="shared" ref="G72" si="49">M72+S72</f>
        <v>236.18678084999999</v>
      </c>
      <c r="H72" s="43">
        <f t="shared" ref="H72" si="50">SUM(I72:J72)</f>
        <v>1995.1667796000002</v>
      </c>
      <c r="I72" s="43">
        <v>527.88819654000008</v>
      </c>
      <c r="J72" s="43">
        <f t="shared" ref="J72" si="51">SUM(K72:M72)</f>
        <v>1467.2785830600001</v>
      </c>
      <c r="K72" s="43">
        <v>876.72067500000003</v>
      </c>
      <c r="L72" s="43">
        <v>371.58615533</v>
      </c>
      <c r="M72" s="43">
        <v>218.97175272999999</v>
      </c>
      <c r="N72" s="43">
        <f t="shared" ref="N72" si="52">SUM(O72:P72)</f>
        <v>2675.4505976600003</v>
      </c>
      <c r="O72" s="43">
        <v>225.96039053000001</v>
      </c>
      <c r="P72" s="43">
        <f t="shared" ref="P72" si="53">SUM(Q72:S72)</f>
        <v>2449.4902071300003</v>
      </c>
      <c r="Q72" s="43">
        <v>1319.6331810300001</v>
      </c>
      <c r="R72" s="43">
        <v>1112.64199798</v>
      </c>
      <c r="S72" s="43">
        <v>17.215028119999999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4646.95554988</v>
      </c>
      <c r="C73" s="43">
        <f t="shared" ref="C73" si="54">I73+O73</f>
        <v>772.39944278999997</v>
      </c>
      <c r="D73" s="43">
        <f t="shared" ref="D73" si="55">J73+P73</f>
        <v>3874.5561070899994</v>
      </c>
      <c r="E73" s="43">
        <f t="shared" ref="E73" si="56">K73+Q73</f>
        <v>2171.1414448699998</v>
      </c>
      <c r="F73" s="43">
        <f t="shared" ref="F73" si="57">L73+R73</f>
        <v>1467.70520343</v>
      </c>
      <c r="G73" s="43">
        <f t="shared" ref="G73" si="58">M73+S73</f>
        <v>235.70945878999999</v>
      </c>
      <c r="H73" s="43">
        <f t="shared" ref="H73" si="59">SUM(I73:J73)</f>
        <v>2033.96178917</v>
      </c>
      <c r="I73" s="43">
        <v>563.28768852999997</v>
      </c>
      <c r="J73" s="43">
        <f t="shared" ref="J73" si="60">SUM(K73:M73)</f>
        <v>1470.67410064</v>
      </c>
      <c r="K73" s="43">
        <v>881.19563958000003</v>
      </c>
      <c r="L73" s="43">
        <v>369.96327228000001</v>
      </c>
      <c r="M73" s="43">
        <v>219.51518877999999</v>
      </c>
      <c r="N73" s="43">
        <f t="shared" ref="N73" si="61">SUM(O73:P73)</f>
        <v>2612.9937607099996</v>
      </c>
      <c r="O73" s="43">
        <v>209.11175426</v>
      </c>
      <c r="P73" s="43">
        <f t="shared" ref="P73" si="62">SUM(Q73:S73)</f>
        <v>2403.8820064499996</v>
      </c>
      <c r="Q73" s="43">
        <v>1289.94580529</v>
      </c>
      <c r="R73" s="43">
        <v>1097.74193115</v>
      </c>
      <c r="S73" s="43">
        <v>16.19427001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4547.4236162399993</v>
      </c>
      <c r="C74" s="43">
        <f t="shared" ref="C74" si="63">I74+O74</f>
        <v>790.92608224000003</v>
      </c>
      <c r="D74" s="43">
        <f t="shared" ref="D74" si="64">J74+P74</f>
        <v>3756.4975340000001</v>
      </c>
      <c r="E74" s="43">
        <f t="shared" ref="E74" si="65">K74+Q74</f>
        <v>2118.0880028800002</v>
      </c>
      <c r="F74" s="43">
        <f t="shared" ref="F74" si="66">L74+R74</f>
        <v>1507.6174357</v>
      </c>
      <c r="G74" s="43">
        <f t="shared" ref="G74" si="67">M74+S74</f>
        <v>130.79209542000001</v>
      </c>
      <c r="H74" s="43">
        <f t="shared" ref="H74" si="68">SUM(I74:J74)</f>
        <v>1996.9098492600001</v>
      </c>
      <c r="I74" s="43">
        <v>580.10855742000001</v>
      </c>
      <c r="J74" s="43">
        <f t="shared" ref="J74" si="69">SUM(K74:M74)</f>
        <v>1416.80129184</v>
      </c>
      <c r="K74" s="43">
        <v>845.22398019000002</v>
      </c>
      <c r="L74" s="43">
        <v>456.22290724999999</v>
      </c>
      <c r="M74" s="43">
        <v>115.35440440000001</v>
      </c>
      <c r="N74" s="43">
        <f t="shared" ref="N74" si="70">SUM(O74:P74)</f>
        <v>2550.5137669800001</v>
      </c>
      <c r="O74" s="43">
        <v>210.81752481999999</v>
      </c>
      <c r="P74" s="43">
        <f t="shared" ref="P74" si="71">SUM(Q74:S74)</f>
        <v>2339.6962421600001</v>
      </c>
      <c r="Q74" s="43">
        <v>1272.86402269</v>
      </c>
      <c r="R74" s="43">
        <v>1051.3945284500001</v>
      </c>
      <c r="S74" s="43">
        <v>15.437691020000001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4616.9486974299998</v>
      </c>
      <c r="C75" s="43">
        <f t="shared" ref="C75" si="72">I75+O75</f>
        <v>849.47799649000012</v>
      </c>
      <c r="D75" s="43">
        <f t="shared" ref="D75" si="73">J75+P75</f>
        <v>3767.4707009399999</v>
      </c>
      <c r="E75" s="43">
        <f t="shared" ref="E75" si="74">K75+Q75</f>
        <v>2160.8422124199997</v>
      </c>
      <c r="F75" s="43">
        <f t="shared" ref="F75" si="75">L75+R75</f>
        <v>1440.2664503399999</v>
      </c>
      <c r="G75" s="43">
        <f t="shared" ref="G75" si="76">M75+S75</f>
        <v>166.36203818000001</v>
      </c>
      <c r="H75" s="43">
        <f t="shared" ref="H75" si="77">SUM(I75:J75)</f>
        <v>2040.5796551399999</v>
      </c>
      <c r="I75" s="43">
        <v>622.23790472000007</v>
      </c>
      <c r="J75" s="43">
        <f t="shared" ref="J75" si="78">SUM(K75:M75)</f>
        <v>1418.3417504199999</v>
      </c>
      <c r="K75" s="43">
        <v>865.71935194999992</v>
      </c>
      <c r="L75" s="43">
        <v>401.20933857</v>
      </c>
      <c r="M75" s="43">
        <v>151.41305990000001</v>
      </c>
      <c r="N75" s="43">
        <f t="shared" ref="N75" si="79">SUM(O75:P75)</f>
        <v>2576.3690422900004</v>
      </c>
      <c r="O75" s="43">
        <v>227.24009176999999</v>
      </c>
      <c r="P75" s="43">
        <f t="shared" ref="P75" si="80">SUM(Q75:S75)</f>
        <v>2349.1289505200002</v>
      </c>
      <c r="Q75" s="43">
        <v>1295.12286047</v>
      </c>
      <c r="R75" s="43">
        <v>1039.0571117699999</v>
      </c>
      <c r="S75" s="43">
        <v>14.94897828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4688.4573642300002</v>
      </c>
      <c r="C76" s="43">
        <f t="shared" ref="C76" si="81">I76+O76</f>
        <v>945.12016757999993</v>
      </c>
      <c r="D76" s="43">
        <f t="shared" ref="D76" si="82">J76+P76</f>
        <v>3743.3371966499999</v>
      </c>
      <c r="E76" s="43">
        <f t="shared" ref="E76" si="83">K76+Q76</f>
        <v>2128.6236938400002</v>
      </c>
      <c r="F76" s="43">
        <f t="shared" ref="F76" si="84">L76+R76</f>
        <v>1448.5706015799999</v>
      </c>
      <c r="G76" s="43">
        <f t="shared" ref="G76" si="85">M76+S76</f>
        <v>166.14290123000001</v>
      </c>
      <c r="H76" s="43">
        <f t="shared" ref="H76" si="86">SUM(I76:J76)</f>
        <v>2133.96844255</v>
      </c>
      <c r="I76" s="43">
        <v>714.43332352999994</v>
      </c>
      <c r="J76" s="43">
        <f t="shared" ref="J76" si="87">SUM(K76:M76)</f>
        <v>1419.5351190199999</v>
      </c>
      <c r="K76" s="43">
        <v>850.28296173000001</v>
      </c>
      <c r="L76" s="43">
        <v>417.54724428999998</v>
      </c>
      <c r="M76" s="43">
        <v>151.704913</v>
      </c>
      <c r="N76" s="43">
        <f t="shared" ref="N76" si="88">SUM(O76:P76)</f>
        <v>2554.4889216800002</v>
      </c>
      <c r="O76" s="43">
        <v>230.68684404999999</v>
      </c>
      <c r="P76" s="43">
        <f t="shared" ref="P76" si="89">SUM(Q76:S76)</f>
        <v>2323.80207763</v>
      </c>
      <c r="Q76" s="43">
        <v>1278.3407321100001</v>
      </c>
      <c r="R76" s="43">
        <v>1031.0233572899999</v>
      </c>
      <c r="S76" s="43">
        <v>14.43798823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4665.0154148600004</v>
      </c>
      <c r="C77" s="43">
        <f t="shared" ref="C77" si="90">I77+O77</f>
        <v>912.8853739000001</v>
      </c>
      <c r="D77" s="43">
        <f t="shared" ref="D77" si="91">J77+P77</f>
        <v>3752.1300409600008</v>
      </c>
      <c r="E77" s="43">
        <f t="shared" ref="E77" si="92">K77+Q77</f>
        <v>2127.1841350700001</v>
      </c>
      <c r="F77" s="43">
        <f t="shared" ref="F77" si="93">L77+R77</f>
        <v>1458.9235343300002</v>
      </c>
      <c r="G77" s="43">
        <f t="shared" ref="G77" si="94">M77+S77</f>
        <v>166.02237155999998</v>
      </c>
      <c r="H77" s="43">
        <f t="shared" ref="H77" si="95">SUM(I77:J77)</f>
        <v>2103.7158291800001</v>
      </c>
      <c r="I77" s="43">
        <v>682.85895890000006</v>
      </c>
      <c r="J77" s="43">
        <f t="shared" ref="J77" si="96">SUM(K77:M77)</f>
        <v>1420.8568702800001</v>
      </c>
      <c r="K77" s="43">
        <v>842.81941325000003</v>
      </c>
      <c r="L77" s="43">
        <v>425.93454788000003</v>
      </c>
      <c r="M77" s="43">
        <v>152.10290914999999</v>
      </c>
      <c r="N77" s="43">
        <f t="shared" ref="N77" si="97">SUM(O77:P77)</f>
        <v>2561.2995856800003</v>
      </c>
      <c r="O77" s="43">
        <v>230.02641499999999</v>
      </c>
      <c r="P77" s="43">
        <f t="shared" ref="P77" si="98">SUM(Q77:S77)</f>
        <v>2331.2731706800005</v>
      </c>
      <c r="Q77" s="43">
        <v>1284.3647218200001</v>
      </c>
      <c r="R77" s="43">
        <v>1032.9889864500001</v>
      </c>
      <c r="S77" s="43">
        <v>13.91946241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4685.3335335399997</v>
      </c>
      <c r="C78" s="43">
        <f t="shared" ref="C78" si="99">I78+O78</f>
        <v>872.11513612999988</v>
      </c>
      <c r="D78" s="43">
        <f t="shared" ref="D78" si="100">J78+P78</f>
        <v>3813.2183974099999</v>
      </c>
      <c r="E78" s="43">
        <f t="shared" ref="E78" si="101">K78+Q78</f>
        <v>2129.9530913600001</v>
      </c>
      <c r="F78" s="43">
        <f t="shared" ref="F78" si="102">L78+R78</f>
        <v>1657.56028997</v>
      </c>
      <c r="G78" s="43">
        <f t="shared" ref="G78" si="103">M78+S78</f>
        <v>25.70501608</v>
      </c>
      <c r="H78" s="43">
        <f t="shared" ref="H78" si="104">SUM(I78:J78)</f>
        <v>2039.3322413400001</v>
      </c>
      <c r="I78" s="43">
        <v>636.7577971799999</v>
      </c>
      <c r="J78" s="43">
        <f t="shared" ref="J78" si="105">SUM(K78:M78)</f>
        <v>1402.5744441600002</v>
      </c>
      <c r="K78" s="43">
        <v>807.71348053999998</v>
      </c>
      <c r="L78" s="43">
        <v>583.25787975000003</v>
      </c>
      <c r="M78" s="43">
        <v>11.603083870000001</v>
      </c>
      <c r="N78" s="43">
        <f t="shared" ref="N78" si="106">SUM(O78:P78)</f>
        <v>2646.0012922000001</v>
      </c>
      <c r="O78" s="43">
        <v>235.35733895000001</v>
      </c>
      <c r="P78" s="43">
        <f t="shared" ref="P78" si="107">SUM(Q78:S78)</f>
        <v>2410.6439532499999</v>
      </c>
      <c r="Q78" s="43">
        <v>1322.2396108200001</v>
      </c>
      <c r="R78" s="43">
        <v>1074.30241022</v>
      </c>
      <c r="S78" s="43">
        <v>14.101932209999999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4769.7377099999994</v>
      </c>
      <c r="C79" s="43">
        <f t="shared" ref="C79" si="108">I79+O79</f>
        <v>914.16606753999997</v>
      </c>
      <c r="D79" s="43">
        <f t="shared" ref="D79" si="109">J79+P79</f>
        <v>3855.5716424600005</v>
      </c>
      <c r="E79" s="43">
        <f t="shared" ref="E79" si="110">K79+Q79</f>
        <v>2133.7499499599999</v>
      </c>
      <c r="F79" s="43">
        <f t="shared" ref="F79" si="111">L79+R79</f>
        <v>1697.8710609099999</v>
      </c>
      <c r="G79" s="43">
        <f t="shared" ref="G79" si="112">M79+S79</f>
        <v>23.95063159</v>
      </c>
      <c r="H79" s="43">
        <f t="shared" ref="H79" si="113">SUM(I79:J79)</f>
        <v>2085.7216198000001</v>
      </c>
      <c r="I79" s="43">
        <v>686.94102658999998</v>
      </c>
      <c r="J79" s="43">
        <f t="shared" ref="J79" si="114">SUM(K79:M79)</f>
        <v>1398.7805932100002</v>
      </c>
      <c r="K79" s="43">
        <v>793.21318100000008</v>
      </c>
      <c r="L79" s="43">
        <v>595.48426189999998</v>
      </c>
      <c r="M79" s="43">
        <v>10.083150310000001</v>
      </c>
      <c r="N79" s="43">
        <f t="shared" ref="N79" si="115">SUM(O79:P79)</f>
        <v>2684.0160901999998</v>
      </c>
      <c r="O79" s="43">
        <v>227.22504094999999</v>
      </c>
      <c r="P79" s="43">
        <f t="shared" ref="P79" si="116">SUM(Q79:S79)</f>
        <v>2456.79104925</v>
      </c>
      <c r="Q79" s="43">
        <v>1340.53676896</v>
      </c>
      <c r="R79" s="43">
        <v>1102.38679901</v>
      </c>
      <c r="S79" s="43">
        <v>13.86748128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4745.4603275999998</v>
      </c>
      <c r="C80" s="43">
        <f t="shared" ref="C80" si="117">I80+O80</f>
        <v>923.47565569999995</v>
      </c>
      <c r="D80" s="43">
        <f t="shared" ref="D80" si="118">J80+P80</f>
        <v>3821.9846718999997</v>
      </c>
      <c r="E80" s="43">
        <f t="shared" ref="E80" si="119">K80+Q80</f>
        <v>2092.9039460200001</v>
      </c>
      <c r="F80" s="43">
        <f t="shared" ref="F80" si="120">L80+R80</f>
        <v>1705.59001926</v>
      </c>
      <c r="G80" s="43">
        <f t="shared" ref="G80" si="121">M80+S80</f>
        <v>23.490706619999997</v>
      </c>
      <c r="H80" s="43">
        <f t="shared" ref="H80" si="122">SUM(I80:J80)</f>
        <v>2099.0010503499998</v>
      </c>
      <c r="I80" s="43">
        <v>687.33827857999995</v>
      </c>
      <c r="J80" s="43">
        <f t="shared" ref="J80" si="123">SUM(K80:M80)</f>
        <v>1411.6627717700001</v>
      </c>
      <c r="K80" s="43">
        <v>785.66348063999999</v>
      </c>
      <c r="L80" s="43">
        <v>615.43701274</v>
      </c>
      <c r="M80" s="43">
        <v>10.562278389999999</v>
      </c>
      <c r="N80" s="43">
        <f t="shared" ref="N80" si="124">SUM(O80:P80)</f>
        <v>2646.45927725</v>
      </c>
      <c r="O80" s="43">
        <v>236.13737712</v>
      </c>
      <c r="P80" s="43">
        <f t="shared" ref="P80" si="125">SUM(Q80:S80)</f>
        <v>2410.3219001299999</v>
      </c>
      <c r="Q80" s="43">
        <v>1307.2404653799999</v>
      </c>
      <c r="R80" s="43">
        <v>1090.15300652</v>
      </c>
      <c r="S80" s="43">
        <v>12.92842823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4769.4831204699994</v>
      </c>
      <c r="C81" s="43">
        <f t="shared" ref="C81" si="126">I81+O81</f>
        <v>995.98953764999999</v>
      </c>
      <c r="D81" s="43">
        <f t="shared" ref="D81" si="127">J81+P81</f>
        <v>3773.49358282</v>
      </c>
      <c r="E81" s="43">
        <f t="shared" ref="E81" si="128">K81+Q81</f>
        <v>2033.30354029</v>
      </c>
      <c r="F81" s="43">
        <f t="shared" ref="F81" si="129">L81+R81</f>
        <v>1716.4592340600002</v>
      </c>
      <c r="G81" s="43">
        <f t="shared" ref="G81" si="130">M81+S81</f>
        <v>23.730808469999999</v>
      </c>
      <c r="H81" s="43">
        <f t="shared" ref="H81" si="131">SUM(I81:J81)</f>
        <v>2117.3710910099999</v>
      </c>
      <c r="I81" s="43">
        <v>728.97969082999998</v>
      </c>
      <c r="J81" s="43">
        <f t="shared" ref="J81" si="132">SUM(K81:M81)</f>
        <v>1388.3914001799999</v>
      </c>
      <c r="K81" s="43">
        <v>752.67975779999995</v>
      </c>
      <c r="L81" s="43">
        <v>625.24869959</v>
      </c>
      <c r="M81" s="43">
        <v>10.46294279</v>
      </c>
      <c r="N81" s="43">
        <f t="shared" ref="N81" si="133">SUM(O81:P81)</f>
        <v>2652.11202946</v>
      </c>
      <c r="O81" s="43">
        <v>267.00984682000001</v>
      </c>
      <c r="P81" s="43">
        <f t="shared" ref="P81" si="134">SUM(Q81:S81)</f>
        <v>2385.1021826400001</v>
      </c>
      <c r="Q81" s="43">
        <v>1280.6237824899999</v>
      </c>
      <c r="R81" s="43">
        <v>1091.2105344700001</v>
      </c>
      <c r="S81" s="43">
        <v>13.26786568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4910.9062428400002</v>
      </c>
      <c r="C82" s="43">
        <f t="shared" ref="C82" si="135">I82+O82</f>
        <v>1018.9167050399999</v>
      </c>
      <c r="D82" s="43">
        <f t="shared" ref="D82" si="136">J82+P82</f>
        <v>3891.9895378000001</v>
      </c>
      <c r="E82" s="43">
        <f t="shared" ref="E82" si="137">K82+Q82</f>
        <v>2087.1018100900001</v>
      </c>
      <c r="F82" s="43">
        <f t="shared" ref="F82" si="138">L82+R82</f>
        <v>1764.1038954599999</v>
      </c>
      <c r="G82" s="43">
        <f t="shared" ref="G82" si="139">M82+S82</f>
        <v>40.783832250000003</v>
      </c>
      <c r="H82" s="43">
        <f t="shared" ref="H82" si="140">SUM(I82:J82)</f>
        <v>2125.4392886000001</v>
      </c>
      <c r="I82" s="43">
        <v>739.73188777999997</v>
      </c>
      <c r="J82" s="43">
        <f t="shared" ref="J82" si="141">SUM(K82:M82)</f>
        <v>1385.70740082</v>
      </c>
      <c r="K82" s="43">
        <v>746.28707560999999</v>
      </c>
      <c r="L82" s="43">
        <v>628.87125206999997</v>
      </c>
      <c r="M82" s="43">
        <v>10.549073140000001</v>
      </c>
      <c r="N82" s="43">
        <f t="shared" ref="N82" si="142">SUM(O82:P82)</f>
        <v>2785.4669542399997</v>
      </c>
      <c r="O82" s="43">
        <v>279.18481725999999</v>
      </c>
      <c r="P82" s="43">
        <f t="shared" ref="P82" si="143">SUM(Q82:S82)</f>
        <v>2506.2821369799999</v>
      </c>
      <c r="Q82" s="43">
        <v>1340.81473448</v>
      </c>
      <c r="R82" s="43">
        <v>1135.23264339</v>
      </c>
      <c r="S82" s="43">
        <v>30.234759109999999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4856.4863084900007</v>
      </c>
      <c r="C83" s="43">
        <f t="shared" ref="C83" si="144">I83+O83</f>
        <v>975.22999657000003</v>
      </c>
      <c r="D83" s="43">
        <f t="shared" ref="D83" si="145">J83+P83</f>
        <v>3881.2563119199999</v>
      </c>
      <c r="E83" s="43">
        <f t="shared" ref="E83" si="146">K83+Q83</f>
        <v>2062.7190651299998</v>
      </c>
      <c r="F83" s="43">
        <f t="shared" ref="F83" si="147">L83+R83</f>
        <v>1778.4721214400001</v>
      </c>
      <c r="G83" s="43">
        <f t="shared" ref="G83" si="148">M83+S83</f>
        <v>40.065125350000002</v>
      </c>
      <c r="H83" s="43">
        <f t="shared" ref="H83" si="149">SUM(I83:J83)</f>
        <v>2110.0276707900002</v>
      </c>
      <c r="I83" s="43">
        <v>701.12175520000005</v>
      </c>
      <c r="J83" s="43">
        <f t="shared" ref="J83" si="150">SUM(K83:M83)</f>
        <v>1408.9059155899999</v>
      </c>
      <c r="K83" s="43">
        <v>759.17758239</v>
      </c>
      <c r="L83" s="43">
        <v>639.43509485000004</v>
      </c>
      <c r="M83" s="43">
        <v>10.293238349999999</v>
      </c>
      <c r="N83" s="43">
        <f t="shared" ref="N83" si="151">SUM(O83:P83)</f>
        <v>2746.4586377000001</v>
      </c>
      <c r="O83" s="43">
        <v>274.10824136999997</v>
      </c>
      <c r="P83" s="43">
        <f t="shared" ref="P83" si="152">SUM(Q83:S83)</f>
        <v>2472.35039633</v>
      </c>
      <c r="Q83" s="43">
        <v>1303.54148274</v>
      </c>
      <c r="R83" s="43">
        <v>1139.0370265900001</v>
      </c>
      <c r="S83" s="43">
        <v>29.771887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4909.0191944799999</v>
      </c>
      <c r="C84" s="43">
        <f t="shared" ref="C84" si="153">I84+O84</f>
        <v>1008.59704609</v>
      </c>
      <c r="D84" s="43">
        <f t="shared" ref="D84" si="154">J84+P84</f>
        <v>3900.4221483900001</v>
      </c>
      <c r="E84" s="43">
        <f t="shared" ref="E84" si="155">K84+Q84</f>
        <v>2066.25632864</v>
      </c>
      <c r="F84" s="43">
        <f t="shared" ref="F84" si="156">L84+R84</f>
        <v>1794.34585754</v>
      </c>
      <c r="G84" s="43">
        <f t="shared" ref="G84" si="157">M84+S84</f>
        <v>39.81996221</v>
      </c>
      <c r="H84" s="43">
        <f t="shared" ref="H84" si="158">SUM(I84:J84)</f>
        <v>2177.7901689300002</v>
      </c>
      <c r="I84" s="43">
        <v>742.64556112000002</v>
      </c>
      <c r="J84" s="43">
        <f t="shared" ref="J84" si="159">SUM(K84:M84)</f>
        <v>1435.14460781</v>
      </c>
      <c r="K84" s="43">
        <v>760.67035126999997</v>
      </c>
      <c r="L84" s="43">
        <v>664.53755437999996</v>
      </c>
      <c r="M84" s="43">
        <v>9.9367021599999994</v>
      </c>
      <c r="N84" s="43">
        <f t="shared" ref="N84" si="160">SUM(O84:P84)</f>
        <v>2731.2290255499997</v>
      </c>
      <c r="O84" s="43">
        <v>265.95148497000002</v>
      </c>
      <c r="P84" s="43">
        <f t="shared" ref="P84" si="161">SUM(Q84:S84)</f>
        <v>2465.2775405799998</v>
      </c>
      <c r="Q84" s="43">
        <v>1305.5859773699999</v>
      </c>
      <c r="R84" s="43">
        <v>1129.8083031599999</v>
      </c>
      <c r="S84" s="43">
        <v>29.883260050000001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4950.87277447</v>
      </c>
      <c r="C85" s="43">
        <f t="shared" ref="C85" si="162">I85+O85</f>
        <v>1008.40893678</v>
      </c>
      <c r="D85" s="43">
        <f t="shared" ref="D85" si="163">J85+P85</f>
        <v>3942.4638376899993</v>
      </c>
      <c r="E85" s="43">
        <f t="shared" ref="E85" si="164">K85+Q85</f>
        <v>2066.42330068</v>
      </c>
      <c r="F85" s="43">
        <f t="shared" ref="F85" si="165">L85+R85</f>
        <v>1836.26361008</v>
      </c>
      <c r="G85" s="43">
        <f t="shared" ref="G85" si="166">M85+S85</f>
        <v>39.776926930000002</v>
      </c>
      <c r="H85" s="43">
        <f t="shared" ref="H85" si="167">SUM(I85:J85)</f>
        <v>2221.9120748699997</v>
      </c>
      <c r="I85" s="43">
        <v>726.60697889000005</v>
      </c>
      <c r="J85" s="43">
        <f t="shared" ref="J85" si="168">SUM(K85:M85)</f>
        <v>1495.3050959799998</v>
      </c>
      <c r="K85" s="43">
        <v>788.47212815</v>
      </c>
      <c r="L85" s="43">
        <v>697.1979288</v>
      </c>
      <c r="M85" s="43">
        <v>9.6350390299999997</v>
      </c>
      <c r="N85" s="43">
        <f t="shared" ref="N85" si="169">SUM(O85:P85)</f>
        <v>2728.9606995999993</v>
      </c>
      <c r="O85" s="43">
        <v>281.80195788999998</v>
      </c>
      <c r="P85" s="43">
        <f t="shared" ref="P85" si="170">SUM(Q85:S85)</f>
        <v>2447.1587417099995</v>
      </c>
      <c r="Q85" s="43">
        <v>1277.9511725299999</v>
      </c>
      <c r="R85" s="43">
        <v>1139.06568128</v>
      </c>
      <c r="S85" s="43">
        <v>30.1418879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4998.3932201300004</v>
      </c>
      <c r="C86" s="43">
        <f t="shared" ref="C86" si="171">I86+O86</f>
        <v>1084.1676341099999</v>
      </c>
      <c r="D86" s="43">
        <f t="shared" ref="D86" si="172">J86+P86</f>
        <v>3914.2255860200003</v>
      </c>
      <c r="E86" s="43">
        <f t="shared" ref="E86" si="173">K86+Q86</f>
        <v>2052.5401376499999</v>
      </c>
      <c r="F86" s="43">
        <f t="shared" ref="F86" si="174">L86+R86</f>
        <v>1822.4535902799998</v>
      </c>
      <c r="G86" s="43">
        <f t="shared" ref="G86" si="175">M86+S86</f>
        <v>39.231858090000003</v>
      </c>
      <c r="H86" s="43">
        <f t="shared" ref="H86" si="176">SUM(I86:J86)</f>
        <v>2295.8106668299997</v>
      </c>
      <c r="I86" s="43">
        <v>787.88892467999995</v>
      </c>
      <c r="J86" s="43">
        <f t="shared" ref="J86" si="177">SUM(K86:M86)</f>
        <v>1507.92174215</v>
      </c>
      <c r="K86" s="43">
        <v>798.84019823000006</v>
      </c>
      <c r="L86" s="43">
        <v>699.52451920999999</v>
      </c>
      <c r="M86" s="43">
        <v>9.5570247100000003</v>
      </c>
      <c r="N86" s="43">
        <f t="shared" ref="N86" si="178">SUM(O86:P86)</f>
        <v>2702.5825533000002</v>
      </c>
      <c r="O86" s="43">
        <v>296.27870942999999</v>
      </c>
      <c r="P86" s="43">
        <f t="shared" ref="P86" si="179">SUM(Q86:S86)</f>
        <v>2406.30384387</v>
      </c>
      <c r="Q86" s="43">
        <v>1253.69993942</v>
      </c>
      <c r="R86" s="43">
        <v>1122.92907107</v>
      </c>
      <c r="S86" s="43">
        <v>29.674833379999999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5001.7230420200003</v>
      </c>
      <c r="C87" s="43">
        <f t="shared" ref="C87" si="180">I87+O87</f>
        <v>1088.6392198999999</v>
      </c>
      <c r="D87" s="43">
        <f t="shared" ref="D87" si="181">J87+P87</f>
        <v>3913.0838221200001</v>
      </c>
      <c r="E87" s="43">
        <f t="shared" ref="E87" si="182">K87+Q87</f>
        <v>2074.8946244200001</v>
      </c>
      <c r="F87" s="43">
        <f t="shared" ref="F87" si="183">L87+R87</f>
        <v>1799.0049117000001</v>
      </c>
      <c r="G87" s="43">
        <f t="shared" ref="G87" si="184">M87+S87</f>
        <v>39.184286</v>
      </c>
      <c r="H87" s="43">
        <f t="shared" ref="H87" si="185">SUM(I87:J87)</f>
        <v>2305.2984402100001</v>
      </c>
      <c r="I87" s="43">
        <v>783.88137347999998</v>
      </c>
      <c r="J87" s="43">
        <f t="shared" ref="J87" si="186">SUM(K87:M87)</f>
        <v>1521.41706673</v>
      </c>
      <c r="K87" s="43">
        <v>805.88166310999998</v>
      </c>
      <c r="L87" s="43">
        <v>705.99699482000005</v>
      </c>
      <c r="M87" s="43">
        <v>9.5384087999999991</v>
      </c>
      <c r="N87" s="43">
        <f t="shared" ref="N87" si="187">SUM(O87:P87)</f>
        <v>2696.4246018100002</v>
      </c>
      <c r="O87" s="43">
        <v>304.75784642000002</v>
      </c>
      <c r="P87" s="43">
        <f t="shared" ref="P87" si="188">SUM(Q87:S87)</f>
        <v>2391.6667553900002</v>
      </c>
      <c r="Q87" s="43">
        <v>1269.01296131</v>
      </c>
      <c r="R87" s="43">
        <v>1093.00791688</v>
      </c>
      <c r="S87" s="43">
        <v>29.645877200000001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5128.1786955900006</v>
      </c>
      <c r="C88" s="43">
        <f t="shared" ref="C88" si="189">I88+O88</f>
        <v>1261.0201175500001</v>
      </c>
      <c r="D88" s="43">
        <f t="shared" ref="D88" si="190">J88+P88</f>
        <v>3867.1585780400001</v>
      </c>
      <c r="E88" s="43">
        <f t="shared" ref="E88" si="191">K88+Q88</f>
        <v>2032.8580397800001</v>
      </c>
      <c r="F88" s="43">
        <f t="shared" ref="F88" si="192">L88+R88</f>
        <v>1798.1977556900001</v>
      </c>
      <c r="G88" s="43">
        <f t="shared" ref="G88" si="193">M88+S88</f>
        <v>36.102782570000002</v>
      </c>
      <c r="H88" s="43">
        <f t="shared" ref="H88" si="194">SUM(I88:J88)</f>
        <v>2438.15380934</v>
      </c>
      <c r="I88" s="43">
        <v>925.19542472000001</v>
      </c>
      <c r="J88" s="43">
        <f t="shared" ref="J88" si="195">SUM(K88:M88)</f>
        <v>1512.9583846200001</v>
      </c>
      <c r="K88" s="43">
        <v>789.19748140000002</v>
      </c>
      <c r="L88" s="43">
        <v>714.23766032000003</v>
      </c>
      <c r="M88" s="43">
        <v>9.5232428999999996</v>
      </c>
      <c r="N88" s="43">
        <f t="shared" ref="N88" si="196">SUM(O88:P88)</f>
        <v>2690.0248862500002</v>
      </c>
      <c r="O88" s="43">
        <v>335.82469283</v>
      </c>
      <c r="P88" s="43">
        <f t="shared" ref="P88" si="197">SUM(Q88:S88)</f>
        <v>2354.2001934200002</v>
      </c>
      <c r="Q88" s="43">
        <v>1243.6605583800001</v>
      </c>
      <c r="R88" s="43">
        <v>1083.9600953700001</v>
      </c>
      <c r="S88" s="43">
        <v>26.579539669999999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5050.8443912000002</v>
      </c>
      <c r="C89" s="43">
        <f t="shared" ref="C89" si="198">I89+O89</f>
        <v>1178.0514244000001</v>
      </c>
      <c r="D89" s="43">
        <f t="shared" ref="D89" si="199">J89+P89</f>
        <v>3872.7929667999997</v>
      </c>
      <c r="E89" s="43">
        <f t="shared" ref="E89" si="200">K89+Q89</f>
        <v>2025.5969701400002</v>
      </c>
      <c r="F89" s="43">
        <f t="shared" ref="F89" si="201">L89+R89</f>
        <v>1811.01098185</v>
      </c>
      <c r="G89" s="43">
        <f t="shared" ref="G89" si="202">M89+S89</f>
        <v>36.185014809999998</v>
      </c>
      <c r="H89" s="43">
        <f t="shared" ref="H89" si="203">SUM(I89:J89)</f>
        <v>2354.3816837900004</v>
      </c>
      <c r="I89" s="43">
        <v>841.89938013000005</v>
      </c>
      <c r="J89" s="43">
        <f t="shared" ref="J89" si="204">SUM(K89:M89)</f>
        <v>1512.4823036600001</v>
      </c>
      <c r="K89" s="43">
        <v>775.18710940000005</v>
      </c>
      <c r="L89" s="43">
        <v>727.87714229999995</v>
      </c>
      <c r="M89" s="43">
        <v>9.4180519599999997</v>
      </c>
      <c r="N89" s="43">
        <f t="shared" ref="N89" si="205">SUM(O89:P89)</f>
        <v>2696.4627074099994</v>
      </c>
      <c r="O89" s="43">
        <v>336.15204426999998</v>
      </c>
      <c r="P89" s="43">
        <f t="shared" ref="P89" si="206">SUM(Q89:S89)</f>
        <v>2360.3106631399996</v>
      </c>
      <c r="Q89" s="43">
        <v>1250.4098607400001</v>
      </c>
      <c r="R89" s="43">
        <v>1083.1338395499999</v>
      </c>
      <c r="S89" s="43">
        <v>26.766962849999999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5046.8474018799998</v>
      </c>
      <c r="C90" s="43">
        <f t="shared" ref="C90" si="207">I90+O90</f>
        <v>1193.4570353700001</v>
      </c>
      <c r="D90" s="43">
        <f t="shared" ref="D90" si="208">J90+P90</f>
        <v>3853.3903665099997</v>
      </c>
      <c r="E90" s="43">
        <f t="shared" ref="E90" si="209">K90+Q90</f>
        <v>2006.5028424899999</v>
      </c>
      <c r="F90" s="43">
        <f t="shared" ref="F90" si="210">L90+R90</f>
        <v>1811.09520909</v>
      </c>
      <c r="G90" s="43">
        <f t="shared" ref="G90" si="211">M90+S90</f>
        <v>35.792314930000003</v>
      </c>
      <c r="H90" s="43">
        <f t="shared" ref="H90" si="212">SUM(I90:J90)</f>
        <v>2349.5353068699997</v>
      </c>
      <c r="I90" s="43">
        <v>840.33056324999995</v>
      </c>
      <c r="J90" s="43">
        <f t="shared" ref="J90" si="213">SUM(K90:M90)</f>
        <v>1509.2047436199998</v>
      </c>
      <c r="K90" s="43">
        <v>764.05994813999996</v>
      </c>
      <c r="L90" s="43">
        <v>735.97430356999996</v>
      </c>
      <c r="M90" s="43">
        <v>9.1704919100000009</v>
      </c>
      <c r="N90" s="43">
        <f t="shared" ref="N90" si="214">SUM(O90:P90)</f>
        <v>2697.3120950100001</v>
      </c>
      <c r="O90" s="43">
        <v>353.12647212000002</v>
      </c>
      <c r="P90" s="43">
        <f t="shared" ref="P90" si="215">SUM(Q90:S90)</f>
        <v>2344.1856228900001</v>
      </c>
      <c r="Q90" s="43">
        <v>1242.44289435</v>
      </c>
      <c r="R90" s="43">
        <v>1075.12090552</v>
      </c>
      <c r="S90" s="43">
        <v>26.621823020000001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5179.3914154499998</v>
      </c>
      <c r="C91" s="43">
        <f t="shared" ref="C91" si="216">I91+O91</f>
        <v>1241.33053387</v>
      </c>
      <c r="D91" s="43">
        <f t="shared" ref="D91" si="217">J91+P91</f>
        <v>3938.0608815800006</v>
      </c>
      <c r="E91" s="43">
        <f t="shared" ref="E91" si="218">K91+Q91</f>
        <v>2059.7376415700001</v>
      </c>
      <c r="F91" s="43">
        <f t="shared" ref="F91" si="219">L91+R91</f>
        <v>1841.72029176</v>
      </c>
      <c r="G91" s="43">
        <f t="shared" ref="G91" si="220">M91+S91</f>
        <v>36.602948250000004</v>
      </c>
      <c r="H91" s="43">
        <f t="shared" ref="H91" si="221">SUM(I91:J91)</f>
        <v>2401.7234798200002</v>
      </c>
      <c r="I91" s="43">
        <v>899.92711936000001</v>
      </c>
      <c r="J91" s="43">
        <f t="shared" ref="J91" si="222">SUM(K91:M91)</f>
        <v>1501.7963604600002</v>
      </c>
      <c r="K91" s="43">
        <v>751.43650346000004</v>
      </c>
      <c r="L91" s="43">
        <v>741.25628385000005</v>
      </c>
      <c r="M91" s="43">
        <v>9.1035731500000008</v>
      </c>
      <c r="N91" s="43">
        <f t="shared" ref="N91" si="223">SUM(O91:P91)</f>
        <v>2777.6679356300001</v>
      </c>
      <c r="O91" s="43">
        <v>341.40341451</v>
      </c>
      <c r="P91" s="43">
        <f t="shared" ref="P91" si="224">SUM(Q91:S91)</f>
        <v>2436.2645211200002</v>
      </c>
      <c r="Q91" s="43">
        <v>1308.30113811</v>
      </c>
      <c r="R91" s="43">
        <v>1100.46400791</v>
      </c>
      <c r="S91" s="43">
        <v>27.499375100000002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5200.03671562</v>
      </c>
      <c r="C92" s="43">
        <f t="shared" ref="C92" si="225">I92+O92</f>
        <v>1243.6047226599999</v>
      </c>
      <c r="D92" s="43">
        <f t="shared" ref="D92" si="226">J92+P92</f>
        <v>3956.4319929599997</v>
      </c>
      <c r="E92" s="43">
        <f t="shared" ref="E92" si="227">K92+Q92</f>
        <v>2062.8990027299997</v>
      </c>
      <c r="F92" s="43">
        <f t="shared" ref="F92" si="228">L92+R92</f>
        <v>1856.91776454</v>
      </c>
      <c r="G92" s="43">
        <f t="shared" ref="G92" si="229">M92+S92</f>
        <v>36.615225690000003</v>
      </c>
      <c r="H92" s="43">
        <f t="shared" ref="H92" si="230">SUM(I92:J92)</f>
        <v>2399.3246374200003</v>
      </c>
      <c r="I92" s="43">
        <v>895.01431872000001</v>
      </c>
      <c r="J92" s="43">
        <f t="shared" ref="J92" si="231">SUM(K92:M92)</f>
        <v>1504.3103187000002</v>
      </c>
      <c r="K92" s="43">
        <v>748.40826964999997</v>
      </c>
      <c r="L92" s="43">
        <v>746.93439883999997</v>
      </c>
      <c r="M92" s="43">
        <v>8.9676502100000004</v>
      </c>
      <c r="N92" s="43">
        <f t="shared" ref="N92" si="232">SUM(O92:P92)</f>
        <v>2800.7120781999993</v>
      </c>
      <c r="O92" s="43">
        <v>348.59040393999999</v>
      </c>
      <c r="P92" s="43">
        <f t="shared" ref="P92" si="233">SUM(Q92:S92)</f>
        <v>2452.1216742599995</v>
      </c>
      <c r="Q92" s="43">
        <v>1314.4907330799999</v>
      </c>
      <c r="R92" s="43">
        <v>1109.9833656999999</v>
      </c>
      <c r="S92" s="43">
        <v>27.64757548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5252.6765377299998</v>
      </c>
      <c r="C93" s="43">
        <f t="shared" ref="C93" si="234">I93+O93</f>
        <v>1280.7354514400001</v>
      </c>
      <c r="D93" s="43">
        <f t="shared" ref="D93" si="235">J93+P93</f>
        <v>3971.9410862900004</v>
      </c>
      <c r="E93" s="43">
        <f t="shared" ref="E93" si="236">K93+Q93</f>
        <v>2069.4826660899998</v>
      </c>
      <c r="F93" s="43">
        <f t="shared" ref="F93" si="237">L93+R93</f>
        <v>1872.98199471</v>
      </c>
      <c r="G93" s="43">
        <f t="shared" ref="G93" si="238">M93+S93</f>
        <v>29.47642549</v>
      </c>
      <c r="H93" s="43">
        <f t="shared" ref="H93" si="239">SUM(I93:J93)</f>
        <v>2448.05732863</v>
      </c>
      <c r="I93" s="43">
        <v>921.92039150000005</v>
      </c>
      <c r="J93" s="43">
        <f t="shared" ref="J93" si="240">SUM(K93:M93)</f>
        <v>1526.13693713</v>
      </c>
      <c r="K93" s="43">
        <v>766.72543118999999</v>
      </c>
      <c r="L93" s="43">
        <v>751.54513240999995</v>
      </c>
      <c r="M93" s="43">
        <v>7.8663735299999997</v>
      </c>
      <c r="N93" s="43">
        <f t="shared" ref="N93" si="241">SUM(O93:P93)</f>
        <v>2804.6192091000003</v>
      </c>
      <c r="O93" s="43">
        <v>358.81505994000003</v>
      </c>
      <c r="P93" s="43">
        <f t="shared" ref="P93" si="242">SUM(Q93:S93)</f>
        <v>2445.8041491600002</v>
      </c>
      <c r="Q93" s="43">
        <v>1302.7572349</v>
      </c>
      <c r="R93" s="43">
        <v>1121.4368623</v>
      </c>
      <c r="S93" s="43">
        <v>21.61005196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5497.2379957800003</v>
      </c>
      <c r="C94" s="43">
        <f t="shared" ref="C94" si="243">I94+O94</f>
        <v>1346.1772158599999</v>
      </c>
      <c r="D94" s="43">
        <f t="shared" ref="D94" si="244">J94+P94</f>
        <v>4151.0607799199997</v>
      </c>
      <c r="E94" s="43">
        <f t="shared" ref="E94" si="245">K94+Q94</f>
        <v>2369.3877083799998</v>
      </c>
      <c r="F94" s="43">
        <f t="shared" ref="F94" si="246">L94+R94</f>
        <v>1739.0334903600001</v>
      </c>
      <c r="G94" s="43">
        <f t="shared" ref="G94" si="247">M94+S94</f>
        <v>42.639581179999993</v>
      </c>
      <c r="H94" s="43">
        <f t="shared" ref="H94" si="248">SUM(I94:J94)</f>
        <v>2580.04410719</v>
      </c>
      <c r="I94" s="43">
        <v>1005.13285931</v>
      </c>
      <c r="J94" s="43">
        <f t="shared" ref="J94" si="249">SUM(K94:M94)</f>
        <v>1574.91124788</v>
      </c>
      <c r="K94" s="43">
        <v>932.95935386999997</v>
      </c>
      <c r="L94" s="43">
        <v>632.05714226999999</v>
      </c>
      <c r="M94" s="43">
        <v>9.8947517400000002</v>
      </c>
      <c r="N94" s="43">
        <f t="shared" ref="N94" si="250">SUM(O94:P94)</f>
        <v>2917.1938885899999</v>
      </c>
      <c r="O94" s="43">
        <v>341.04435654999997</v>
      </c>
      <c r="P94" s="43">
        <f t="shared" ref="P94" si="251">SUM(Q94:S94)</f>
        <v>2576.1495320399999</v>
      </c>
      <c r="Q94" s="43">
        <v>1436.42835451</v>
      </c>
      <c r="R94" s="43">
        <v>1106.9763480900001</v>
      </c>
      <c r="S94" s="43">
        <v>32.744829439999997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5476.1021335999994</v>
      </c>
      <c r="C95" s="43">
        <f t="shared" ref="C95" si="252">I95+O95</f>
        <v>1283.1680020599999</v>
      </c>
      <c r="D95" s="43">
        <f t="shared" ref="D95" si="253">J95+P95</f>
        <v>4192.9341315399997</v>
      </c>
      <c r="E95" s="43">
        <f t="shared" ref="E95" si="254">K95+Q95</f>
        <v>2431.4781987299998</v>
      </c>
      <c r="F95" s="43">
        <f t="shared" ref="F95" si="255">L95+R95</f>
        <v>1716.7298704899999</v>
      </c>
      <c r="G95" s="43">
        <f t="shared" ref="G95" si="256">M95+S95</f>
        <v>44.726062319999997</v>
      </c>
      <c r="H95" s="43">
        <f t="shared" ref="H95" si="257">SUM(I95:J95)</f>
        <v>2549.0657020200001</v>
      </c>
      <c r="I95" s="43">
        <v>947.45017820999999</v>
      </c>
      <c r="J95" s="43">
        <f t="shared" ref="J95" si="258">SUM(K95:M95)</f>
        <v>1601.61552381</v>
      </c>
      <c r="K95" s="43">
        <v>972.09163311999998</v>
      </c>
      <c r="L95" s="43">
        <v>618.58761396</v>
      </c>
      <c r="M95" s="43">
        <v>10.936276729999999</v>
      </c>
      <c r="N95" s="43">
        <f t="shared" ref="N95" si="259">SUM(O95:P95)</f>
        <v>2927.0364315799998</v>
      </c>
      <c r="O95" s="43">
        <v>335.71782385</v>
      </c>
      <c r="P95" s="43">
        <f t="shared" ref="P95" si="260">SUM(Q95:S95)</f>
        <v>2591.3186077299997</v>
      </c>
      <c r="Q95" s="43">
        <v>1459.3865656099999</v>
      </c>
      <c r="R95" s="43">
        <v>1098.1422565299999</v>
      </c>
      <c r="S95" s="43">
        <v>33.789785590000001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5408.3284692399993</v>
      </c>
      <c r="C96" s="43">
        <f t="shared" ref="C96" si="261">I96+O96</f>
        <v>1314.99684978</v>
      </c>
      <c r="D96" s="43">
        <f t="shared" ref="D96" si="262">J96+P96</f>
        <v>4093.3316194600002</v>
      </c>
      <c r="E96" s="43">
        <f t="shared" ref="E96" si="263">K96+Q96</f>
        <v>2377.67380753</v>
      </c>
      <c r="F96" s="43">
        <f t="shared" ref="F96" si="264">L96+R96</f>
        <v>1672.2154105099999</v>
      </c>
      <c r="G96" s="43">
        <f t="shared" ref="G96" si="265">M96+S96</f>
        <v>43.442401419999996</v>
      </c>
      <c r="H96" s="43">
        <f t="shared" ref="H96" si="266">SUM(I96:J96)</f>
        <v>2596.4871562799999</v>
      </c>
      <c r="I96" s="43">
        <v>985.51908003999995</v>
      </c>
      <c r="J96" s="43">
        <f t="shared" ref="J96" si="267">SUM(K96:M96)</f>
        <v>1610.9680762400001</v>
      </c>
      <c r="K96" s="43">
        <v>995.73712160000002</v>
      </c>
      <c r="L96" s="43">
        <v>604.38808559999995</v>
      </c>
      <c r="M96" s="43">
        <v>10.84286904</v>
      </c>
      <c r="N96" s="43">
        <f t="shared" ref="N96" si="268">SUM(O96:P96)</f>
        <v>2811.8413129599999</v>
      </c>
      <c r="O96" s="43">
        <v>329.47776973999999</v>
      </c>
      <c r="P96" s="43">
        <f t="shared" ref="P96" si="269">SUM(Q96:S96)</f>
        <v>2482.3635432199999</v>
      </c>
      <c r="Q96" s="43">
        <v>1381.9366859300001</v>
      </c>
      <c r="R96" s="43">
        <v>1067.82732491</v>
      </c>
      <c r="S96" s="43">
        <v>32.599532379999999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5356.3469605499995</v>
      </c>
      <c r="C97" s="43">
        <f t="shared" ref="C97" si="270">I97+O97</f>
        <v>1293.3518272400001</v>
      </c>
      <c r="D97" s="43">
        <f t="shared" ref="D97" si="271">J97+P97</f>
        <v>4062.9951333100003</v>
      </c>
      <c r="E97" s="43">
        <f t="shared" ref="E97" si="272">K97+Q97</f>
        <v>2389.2891639999998</v>
      </c>
      <c r="F97" s="43">
        <f t="shared" ref="F97" si="273">L97+R97</f>
        <v>1629.2415840399999</v>
      </c>
      <c r="G97" s="43">
        <f t="shared" ref="G97" si="274">M97+S97</f>
        <v>44.464385270000001</v>
      </c>
      <c r="H97" s="43">
        <f t="shared" ref="H97" si="275">SUM(I97:J97)</f>
        <v>2588.7449974700003</v>
      </c>
      <c r="I97" s="43">
        <v>966.98296888000004</v>
      </c>
      <c r="J97" s="43">
        <f t="shared" ref="J97" si="276">SUM(K97:M97)</f>
        <v>1621.7620285900002</v>
      </c>
      <c r="K97" s="43">
        <v>1030.5437120500001</v>
      </c>
      <c r="L97" s="43">
        <v>579.52783502</v>
      </c>
      <c r="M97" s="43">
        <v>11.690481520000001</v>
      </c>
      <c r="N97" s="43">
        <f t="shared" ref="N97" si="277">SUM(O97:P97)</f>
        <v>2767.6019630800001</v>
      </c>
      <c r="O97" s="43">
        <v>326.36885835999999</v>
      </c>
      <c r="P97" s="43">
        <f t="shared" ref="P97" si="278">SUM(Q97:S97)</f>
        <v>2441.23310472</v>
      </c>
      <c r="Q97" s="43">
        <v>1358.74545195</v>
      </c>
      <c r="R97" s="43">
        <v>1049.71374902</v>
      </c>
      <c r="S97" s="43">
        <v>32.773903750000002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5441.0907422799992</v>
      </c>
      <c r="C98" s="43">
        <f t="shared" ref="C98" si="279">I98+O98</f>
        <v>1395.93103838</v>
      </c>
      <c r="D98" s="43">
        <f t="shared" ref="D98" si="280">J98+P98</f>
        <v>4045.1597038999998</v>
      </c>
      <c r="E98" s="43">
        <f t="shared" ref="E98" si="281">K98+Q98</f>
        <v>2450.6510107399999</v>
      </c>
      <c r="F98" s="43">
        <f t="shared" ref="F98" si="282">L98+R98</f>
        <v>1552.3363894200002</v>
      </c>
      <c r="G98" s="43">
        <f t="shared" ref="G98" si="283">M98+S98</f>
        <v>42.172303740000004</v>
      </c>
      <c r="H98" s="43">
        <f t="shared" ref="H98" si="284">SUM(I98:J98)</f>
        <v>2693.4727619499999</v>
      </c>
      <c r="I98" s="43">
        <v>1060.29649374</v>
      </c>
      <c r="J98" s="43">
        <f t="shared" ref="J98" si="285">SUM(K98:M98)</f>
        <v>1633.17626821</v>
      </c>
      <c r="K98" s="43">
        <v>1067.25911174</v>
      </c>
      <c r="L98" s="43">
        <v>555.44206049000002</v>
      </c>
      <c r="M98" s="43">
        <v>10.475095980000001</v>
      </c>
      <c r="N98" s="43">
        <f t="shared" ref="N98" si="286">SUM(O98:P98)</f>
        <v>2747.6179803299997</v>
      </c>
      <c r="O98" s="43">
        <v>335.63454464</v>
      </c>
      <c r="P98" s="43">
        <f t="shared" ref="P98" si="287">SUM(Q98:S98)</f>
        <v>2411.9834356899996</v>
      </c>
      <c r="Q98" s="43">
        <v>1383.391899</v>
      </c>
      <c r="R98" s="43">
        <v>996.89432893000003</v>
      </c>
      <c r="S98" s="43">
        <v>31.697207760000001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5381.05678386</v>
      </c>
      <c r="C99" s="43">
        <f t="shared" ref="C99" si="288">I99+O99</f>
        <v>1385.93943395</v>
      </c>
      <c r="D99" s="43">
        <f t="shared" ref="D99" si="289">J99+P99</f>
        <v>3995.11734991</v>
      </c>
      <c r="E99" s="43">
        <f t="shared" ref="E99" si="290">K99+Q99</f>
        <v>2469.3020464700003</v>
      </c>
      <c r="F99" s="43">
        <f t="shared" ref="F99" si="291">L99+R99</f>
        <v>1484.77353924</v>
      </c>
      <c r="G99" s="43">
        <f t="shared" ref="G99" si="292">M99+S99</f>
        <v>41.041764200000003</v>
      </c>
      <c r="H99" s="43">
        <f t="shared" ref="H99" si="293">SUM(I99:J99)</f>
        <v>2681.9420005900001</v>
      </c>
      <c r="I99" s="43">
        <v>1049.3083060700001</v>
      </c>
      <c r="J99" s="43">
        <f t="shared" ref="J99" si="294">SUM(K99:M99)</f>
        <v>1632.6336945200001</v>
      </c>
      <c r="K99" s="43">
        <v>1100.3699121100001</v>
      </c>
      <c r="L99" s="43">
        <v>522.16944202000002</v>
      </c>
      <c r="M99" s="43">
        <v>10.094340389999999</v>
      </c>
      <c r="N99" s="43">
        <f t="shared" ref="N99" si="295">SUM(O99:P99)</f>
        <v>2699.1147832699999</v>
      </c>
      <c r="O99" s="43">
        <v>336.63112788000001</v>
      </c>
      <c r="P99" s="43">
        <f t="shared" ref="P99" si="296">SUM(Q99:S99)</f>
        <v>2362.48365539</v>
      </c>
      <c r="Q99" s="43">
        <v>1368.93213436</v>
      </c>
      <c r="R99" s="43">
        <v>962.60409721999997</v>
      </c>
      <c r="S99" s="43">
        <v>30.94742381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5603.8002466500002</v>
      </c>
      <c r="C100" s="43">
        <f t="shared" ref="C100" si="297">I100+O100</f>
        <v>1610.88127495</v>
      </c>
      <c r="D100" s="43">
        <f t="shared" ref="D100" si="298">J100+P100</f>
        <v>3992.9189716999999</v>
      </c>
      <c r="E100" s="43">
        <f t="shared" ref="E100" si="299">K100+Q100</f>
        <v>2495.46838002</v>
      </c>
      <c r="F100" s="43">
        <f t="shared" ref="F100" si="300">L100+R100</f>
        <v>1457.3738548199999</v>
      </c>
      <c r="G100" s="43">
        <f t="shared" ref="G100" si="301">M100+S100</f>
        <v>40.076736859999997</v>
      </c>
      <c r="H100" s="43">
        <f t="shared" ref="H100" si="302">SUM(I100:J100)</f>
        <v>2882.2927825699999</v>
      </c>
      <c r="I100" s="43">
        <v>1257.44114648</v>
      </c>
      <c r="J100" s="43">
        <f t="shared" ref="J100" si="303">SUM(K100:M100)</f>
        <v>1624.8516360900001</v>
      </c>
      <c r="K100" s="43">
        <v>1115.040225</v>
      </c>
      <c r="L100" s="43">
        <v>499.65401839999998</v>
      </c>
      <c r="M100" s="43">
        <v>10.15739269</v>
      </c>
      <c r="N100" s="43">
        <f t="shared" ref="N100" si="304">SUM(O100:P100)</f>
        <v>2721.5074640800003</v>
      </c>
      <c r="O100" s="43">
        <v>353.44012846999999</v>
      </c>
      <c r="P100" s="43">
        <f t="shared" ref="P100" si="305">SUM(Q100:S100)</f>
        <v>2368.0673356100001</v>
      </c>
      <c r="Q100" s="43">
        <v>1380.4281550200001</v>
      </c>
      <c r="R100" s="43">
        <v>957.71983641999998</v>
      </c>
      <c r="S100" s="43">
        <v>29.919344169999999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5554.3805426800009</v>
      </c>
      <c r="C101" s="43">
        <f t="shared" ref="C101" si="306">I101+O101</f>
        <v>1521.0676221799999</v>
      </c>
      <c r="D101" s="43">
        <f t="shared" ref="D101" si="307">J101+P101</f>
        <v>4033.3129205000005</v>
      </c>
      <c r="E101" s="43">
        <f t="shared" ref="E101" si="308">K101+Q101</f>
        <v>2547.2156102999998</v>
      </c>
      <c r="F101" s="43">
        <f t="shared" ref="F101" si="309">L101+R101</f>
        <v>1444.9494590700001</v>
      </c>
      <c r="G101" s="43">
        <f t="shared" ref="G101" si="310">M101+S101</f>
        <v>41.147851129999999</v>
      </c>
      <c r="H101" s="43">
        <f t="shared" ref="H101" si="311">SUM(I101:J101)</f>
        <v>2739.4997916900002</v>
      </c>
      <c r="I101" s="43">
        <v>1143.9466635799999</v>
      </c>
      <c r="J101" s="43">
        <f t="shared" ref="J101" si="312">SUM(K101:M101)</f>
        <v>1595.55312811</v>
      </c>
      <c r="K101" s="43">
        <v>1119.75599384</v>
      </c>
      <c r="L101" s="43">
        <v>465.40768878</v>
      </c>
      <c r="M101" s="43">
        <v>10.38944549</v>
      </c>
      <c r="N101" s="43">
        <f t="shared" ref="N101" si="313">SUM(O101:P101)</f>
        <v>2814.8807509900003</v>
      </c>
      <c r="O101" s="43">
        <v>377.12095859999999</v>
      </c>
      <c r="P101" s="43">
        <f t="shared" ref="P101" si="314">SUM(Q101:S101)</f>
        <v>2437.7597923900003</v>
      </c>
      <c r="Q101" s="43">
        <v>1427.45961646</v>
      </c>
      <c r="R101" s="43">
        <v>979.54177029000004</v>
      </c>
      <c r="S101" s="43">
        <v>30.758405639999999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5686.3899001500004</v>
      </c>
      <c r="C102" s="43">
        <f t="shared" ref="C102" si="315">I102+O102</f>
        <v>1507.1072812800001</v>
      </c>
      <c r="D102" s="43">
        <f t="shared" ref="D102" si="316">J102+P102</f>
        <v>4179.2826188700001</v>
      </c>
      <c r="E102" s="43">
        <f t="shared" ref="E102" si="317">K102+Q102</f>
        <v>2717.2532841000002</v>
      </c>
      <c r="F102" s="43">
        <f t="shared" ref="F102" si="318">L102+R102</f>
        <v>1420.8002787299999</v>
      </c>
      <c r="G102" s="43">
        <f t="shared" ref="G102" si="319">M102+S102</f>
        <v>41.229056040000003</v>
      </c>
      <c r="H102" s="43">
        <f t="shared" ref="H102" si="320">SUM(I102:J102)</f>
        <v>2690.5764108100002</v>
      </c>
      <c r="I102" s="43">
        <v>1102.53506339</v>
      </c>
      <c r="J102" s="43">
        <f t="shared" ref="J102" si="321">SUM(K102:M102)</f>
        <v>1588.04134742</v>
      </c>
      <c r="K102" s="43">
        <v>1168.1728305700001</v>
      </c>
      <c r="L102" s="43">
        <v>409.84023384</v>
      </c>
      <c r="M102" s="43">
        <v>10.028283010000001</v>
      </c>
      <c r="N102" s="43">
        <f t="shared" ref="N102" si="322">SUM(O102:P102)</f>
        <v>2995.8134893400002</v>
      </c>
      <c r="O102" s="43">
        <v>404.57221788999999</v>
      </c>
      <c r="P102" s="43">
        <f t="shared" ref="P102" si="323">SUM(Q102:S102)</f>
        <v>2591.2412714500001</v>
      </c>
      <c r="Q102" s="43">
        <v>1549.0804535300001</v>
      </c>
      <c r="R102" s="43">
        <v>1010.9600448899999</v>
      </c>
      <c r="S102" s="43">
        <v>31.200773030000001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5817.5830454799998</v>
      </c>
      <c r="C103" s="43">
        <f t="shared" ref="C103" si="324">I103+O103</f>
        <v>1624.43393034</v>
      </c>
      <c r="D103" s="43">
        <f t="shared" ref="D103" si="325">J103+P103</f>
        <v>4193.1491151400005</v>
      </c>
      <c r="E103" s="43">
        <f t="shared" ref="E103" si="326">K103+Q103</f>
        <v>2757.9206769100001</v>
      </c>
      <c r="F103" s="43">
        <f t="shared" ref="F103" si="327">L103+R103</f>
        <v>1394.59452261</v>
      </c>
      <c r="G103" s="43">
        <f t="shared" ref="G103" si="328">M103+S103</f>
        <v>40.633915619999996</v>
      </c>
      <c r="H103" s="43">
        <f t="shared" ref="H103" si="329">SUM(I103:J103)</f>
        <v>2818.59055868</v>
      </c>
      <c r="I103" s="43">
        <v>1214.5403055199999</v>
      </c>
      <c r="J103" s="43">
        <f t="shared" ref="J103" si="330">SUM(K103:M103)</f>
        <v>1604.05025316</v>
      </c>
      <c r="K103" s="43">
        <v>1198.73368919</v>
      </c>
      <c r="L103" s="43">
        <v>395.49286873</v>
      </c>
      <c r="M103" s="43">
        <v>9.8236952399999993</v>
      </c>
      <c r="N103" s="43">
        <f t="shared" ref="N103" si="331">SUM(O103:P103)</f>
        <v>2998.9924867999998</v>
      </c>
      <c r="O103" s="43">
        <v>409.89362482000001</v>
      </c>
      <c r="P103" s="43">
        <f t="shared" ref="P103" si="332">SUM(Q103:S103)</f>
        <v>2589.09886198</v>
      </c>
      <c r="Q103" s="43">
        <v>1559.1869877199999</v>
      </c>
      <c r="R103" s="43">
        <v>999.10165387999996</v>
      </c>
      <c r="S103" s="43">
        <v>30.810220380000001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5720.8315749499998</v>
      </c>
      <c r="C104" s="43">
        <f t="shared" ref="C104" si="333">I104+O104</f>
        <v>1581.4155741300001</v>
      </c>
      <c r="D104" s="43">
        <f t="shared" ref="D104" si="334">J104+P104</f>
        <v>4139.4160008199997</v>
      </c>
      <c r="E104" s="43">
        <f t="shared" ref="E104" si="335">K104+Q104</f>
        <v>2732.9258576800003</v>
      </c>
      <c r="F104" s="43">
        <f t="shared" ref="F104" si="336">L104+R104</f>
        <v>1366.50021782</v>
      </c>
      <c r="G104" s="43">
        <f t="shared" ref="G104" si="337">M104+S104</f>
        <v>39.989925319999998</v>
      </c>
      <c r="H104" s="43">
        <f t="shared" ref="H104" si="338">SUM(I104:J104)</f>
        <v>2771.0559779900004</v>
      </c>
      <c r="I104" s="43">
        <v>1158.12164409</v>
      </c>
      <c r="J104" s="43">
        <f t="shared" ref="J104" si="339">SUM(K104:M104)</f>
        <v>1612.9343339000002</v>
      </c>
      <c r="K104" s="43">
        <v>1212.38650914</v>
      </c>
      <c r="L104" s="43">
        <v>390.81257313999998</v>
      </c>
      <c r="M104" s="43">
        <v>9.7352516199999997</v>
      </c>
      <c r="N104" s="43">
        <f t="shared" ref="N104" si="340">SUM(O104:P104)</f>
        <v>2949.7755969599993</v>
      </c>
      <c r="O104" s="43">
        <v>423.29393004000002</v>
      </c>
      <c r="P104" s="43">
        <f t="shared" ref="P104" si="341">SUM(Q104:S104)</f>
        <v>2526.4816669199995</v>
      </c>
      <c r="Q104" s="43">
        <v>1520.53934854</v>
      </c>
      <c r="R104" s="43">
        <v>975.68764467999995</v>
      </c>
      <c r="S104" s="43">
        <v>30.254673700000001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5718.9263205999996</v>
      </c>
      <c r="C105" s="43">
        <f t="shared" ref="C105" si="342">I105+O105</f>
        <v>1546.32941858</v>
      </c>
      <c r="D105" s="43">
        <f t="shared" ref="D105" si="343">J105+P105</f>
        <v>4172.59690202</v>
      </c>
      <c r="E105" s="43">
        <f t="shared" ref="E105" si="344">K105+Q105</f>
        <v>2772.7839033400001</v>
      </c>
      <c r="F105" s="43">
        <f t="shared" ref="F105" si="345">L105+R105</f>
        <v>1359.7218366</v>
      </c>
      <c r="G105" s="43">
        <f t="shared" ref="G105" si="346">M105+S105</f>
        <v>40.091162079999997</v>
      </c>
      <c r="H105" s="43">
        <f t="shared" ref="H105" si="347">SUM(I105:J105)</f>
        <v>2767.3250475100003</v>
      </c>
      <c r="I105" s="43">
        <v>1145.1389502500001</v>
      </c>
      <c r="J105" s="43">
        <f t="shared" ref="J105" si="348">SUM(K105:M105)</f>
        <v>1622.18609726</v>
      </c>
      <c r="K105" s="43">
        <v>1235.74562436</v>
      </c>
      <c r="L105" s="43">
        <v>376.86330865999997</v>
      </c>
      <c r="M105" s="43">
        <v>9.5771642400000001</v>
      </c>
      <c r="N105" s="43">
        <f t="shared" ref="N105" si="349">SUM(O105:P105)</f>
        <v>2951.6012730899997</v>
      </c>
      <c r="O105" s="43">
        <v>401.19046832999999</v>
      </c>
      <c r="P105" s="43">
        <f t="shared" ref="P105" si="350">SUM(Q105:S105)</f>
        <v>2550.4108047599998</v>
      </c>
      <c r="Q105" s="43">
        <v>1537.0382789800001</v>
      </c>
      <c r="R105" s="43">
        <v>982.85852794000004</v>
      </c>
      <c r="S105" s="43">
        <v>30.513997839999998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5710.38907535</v>
      </c>
      <c r="C106" s="43">
        <f t="shared" ref="C106" si="351">I106+O106</f>
        <v>1616.13199818</v>
      </c>
      <c r="D106" s="43">
        <f t="shared" ref="D106" si="352">J106+P106</f>
        <v>4094.2570771700002</v>
      </c>
      <c r="E106" s="43">
        <f t="shared" ref="E106" si="353">K106+Q106</f>
        <v>2782.36904121</v>
      </c>
      <c r="F106" s="43">
        <f t="shared" ref="F106" si="354">L106+R106</f>
        <v>1272.6737593500002</v>
      </c>
      <c r="G106" s="43">
        <f t="shared" ref="G106" si="355">M106+S106</f>
        <v>39.214276609999999</v>
      </c>
      <c r="H106" s="43">
        <f t="shared" ref="H106" si="356">SUM(I106:J106)</f>
        <v>2862.3414425000001</v>
      </c>
      <c r="I106" s="43">
        <v>1224.2081263</v>
      </c>
      <c r="J106" s="43">
        <f t="shared" ref="J106" si="357">SUM(K106:M106)</f>
        <v>1638.1333162000001</v>
      </c>
      <c r="K106" s="43">
        <v>1285.05220373</v>
      </c>
      <c r="L106" s="43">
        <v>343.69119488000001</v>
      </c>
      <c r="M106" s="43">
        <v>9.3899175899999996</v>
      </c>
      <c r="N106" s="43">
        <f t="shared" ref="N106" si="358">SUM(O106:P106)</f>
        <v>2848.0476328499999</v>
      </c>
      <c r="O106" s="43">
        <v>391.92387187999998</v>
      </c>
      <c r="P106" s="43">
        <f t="shared" ref="P106" si="359">SUM(Q106:S106)</f>
        <v>2456.1237609700001</v>
      </c>
      <c r="Q106" s="43">
        <v>1497.31683748</v>
      </c>
      <c r="R106" s="43">
        <v>928.98256447000006</v>
      </c>
      <c r="S106" s="43">
        <v>29.824359019999999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5720.5545504300007</v>
      </c>
      <c r="C107" s="43">
        <f t="shared" ref="C107" si="360">I107+O107</f>
        <v>1586.3650321699999</v>
      </c>
      <c r="D107" s="43">
        <f t="shared" ref="D107" si="361">J107+P107</f>
        <v>4134.1895182600001</v>
      </c>
      <c r="E107" s="43">
        <f t="shared" ref="E107" si="362">K107+Q107</f>
        <v>2776.4543914200003</v>
      </c>
      <c r="F107" s="43">
        <f t="shared" ref="F107" si="363">L107+R107</f>
        <v>1318.7513797700001</v>
      </c>
      <c r="G107" s="43">
        <f t="shared" ref="G107" si="364">M107+S107</f>
        <v>38.98374707</v>
      </c>
      <c r="H107" s="43">
        <f t="shared" ref="H107" si="365">SUM(I107:J107)</f>
        <v>2856.8846348699999</v>
      </c>
      <c r="I107" s="43">
        <v>1184.3299863699999</v>
      </c>
      <c r="J107" s="43">
        <f t="shared" ref="J107" si="366">SUM(K107:M107)</f>
        <v>1672.5546485000002</v>
      </c>
      <c r="K107" s="43">
        <v>1287.1009503800001</v>
      </c>
      <c r="L107" s="43">
        <v>375.99815837</v>
      </c>
      <c r="M107" s="43">
        <v>9.4555397499999998</v>
      </c>
      <c r="N107" s="43">
        <f t="shared" ref="N107" si="367">SUM(O107:P107)</f>
        <v>2863.6699155599999</v>
      </c>
      <c r="O107" s="43">
        <v>402.03504579999998</v>
      </c>
      <c r="P107" s="43">
        <f t="shared" ref="P107" si="368">SUM(Q107:S107)</f>
        <v>2461.6348697600001</v>
      </c>
      <c r="Q107" s="43">
        <v>1489.35344104</v>
      </c>
      <c r="R107" s="43">
        <v>942.75322140000003</v>
      </c>
      <c r="S107" s="43">
        <v>29.52820732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5696.1858309599993</v>
      </c>
      <c r="C108" s="43">
        <f t="shared" ref="C108" si="369">I108+O108</f>
        <v>1606.11012519</v>
      </c>
      <c r="D108" s="43">
        <f t="shared" ref="D108" si="370">J108+P108</f>
        <v>4090.0757057699998</v>
      </c>
      <c r="E108" s="43">
        <f t="shared" ref="E108" si="371">K108+Q108</f>
        <v>2805.5585905799999</v>
      </c>
      <c r="F108" s="43">
        <f t="shared" ref="F108" si="372">L108+R108</f>
        <v>1246.66006552</v>
      </c>
      <c r="G108" s="43">
        <f t="shared" ref="G108" si="373">M108+S108</f>
        <v>37.857049670000002</v>
      </c>
      <c r="H108" s="43">
        <f t="shared" ref="H108" si="374">SUM(I108:J108)</f>
        <v>2914.4135198699996</v>
      </c>
      <c r="I108" s="43">
        <v>1198.58657806</v>
      </c>
      <c r="J108" s="43">
        <f t="shared" ref="J108" si="375">SUM(K108:M108)</f>
        <v>1715.8269418099999</v>
      </c>
      <c r="K108" s="43">
        <v>1342.6468955</v>
      </c>
      <c r="L108" s="43">
        <v>363.80643126000001</v>
      </c>
      <c r="M108" s="43">
        <v>9.3736150499999997</v>
      </c>
      <c r="N108" s="43">
        <f t="shared" ref="N108" si="376">SUM(O108:P108)</f>
        <v>2781.7723110899997</v>
      </c>
      <c r="O108" s="43">
        <v>407.52354713</v>
      </c>
      <c r="P108" s="43">
        <f t="shared" ref="P108" si="377">SUM(Q108:S108)</f>
        <v>2374.2487639599999</v>
      </c>
      <c r="Q108" s="43">
        <v>1462.9116950800001</v>
      </c>
      <c r="R108" s="43">
        <v>882.85363426000004</v>
      </c>
      <c r="S108" s="43">
        <v>28.483434620000001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5730.8300717500006</v>
      </c>
      <c r="C109" s="43">
        <f t="shared" ref="C109" si="378">I109+O109</f>
        <v>1633.0972288900002</v>
      </c>
      <c r="D109" s="43">
        <f t="shared" ref="D109" si="379">J109+P109</f>
        <v>4097.7328428600003</v>
      </c>
      <c r="E109" s="43">
        <f t="shared" ref="E109" si="380">K109+Q109</f>
        <v>2873.520141</v>
      </c>
      <c r="F109" s="43">
        <f t="shared" ref="F109" si="381">L109+R109</f>
        <v>1185.45168227</v>
      </c>
      <c r="G109" s="43">
        <f t="shared" ref="G109" si="382">M109+S109</f>
        <v>38.761019589999997</v>
      </c>
      <c r="H109" s="43">
        <f t="shared" ref="H109" si="383">SUM(I109:J109)</f>
        <v>2929.66775108</v>
      </c>
      <c r="I109" s="43">
        <v>1219.5328827400001</v>
      </c>
      <c r="J109" s="43">
        <f t="shared" ref="J109" si="384">SUM(K109:M109)</f>
        <v>1710.1348683399999</v>
      </c>
      <c r="K109" s="43">
        <v>1345.96034117</v>
      </c>
      <c r="L109" s="43">
        <v>354.62113226000002</v>
      </c>
      <c r="M109" s="43">
        <v>9.5533949099999997</v>
      </c>
      <c r="N109" s="43">
        <f t="shared" ref="N109" si="385">SUM(O109:P109)</f>
        <v>2801.1623206700001</v>
      </c>
      <c r="O109" s="43">
        <v>413.56434615000001</v>
      </c>
      <c r="P109" s="43">
        <f t="shared" ref="P109" si="386">SUM(Q109:S109)</f>
        <v>2387.5979745200002</v>
      </c>
      <c r="Q109" s="43">
        <v>1527.55979983</v>
      </c>
      <c r="R109" s="43">
        <v>830.83055001000002</v>
      </c>
      <c r="S109" s="43">
        <v>29.207624679999999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5701.4403666400003</v>
      </c>
      <c r="C110" s="43">
        <f t="shared" ref="C110" si="387">I110+O110</f>
        <v>1665.35825931</v>
      </c>
      <c r="D110" s="43">
        <f t="shared" ref="D110" si="388">J110+P110</f>
        <v>4036.0821073300003</v>
      </c>
      <c r="E110" s="43">
        <f t="shared" ref="E110" si="389">K110+Q110</f>
        <v>2917.4711137100003</v>
      </c>
      <c r="F110" s="43">
        <f t="shared" ref="F110" si="390">L110+R110</f>
        <v>1080.3938115799999</v>
      </c>
      <c r="G110" s="43">
        <f t="shared" ref="G110" si="391">M110+S110</f>
        <v>38.217182039999997</v>
      </c>
      <c r="H110" s="43">
        <f t="shared" ref="H110" si="392">SUM(I110:J110)</f>
        <v>2976.4041100300001</v>
      </c>
      <c r="I110" s="43">
        <v>1263.13325291</v>
      </c>
      <c r="J110" s="43">
        <f t="shared" ref="J110" si="393">SUM(K110:M110)</f>
        <v>1713.2708571200001</v>
      </c>
      <c r="K110" s="43">
        <v>1354.07144939</v>
      </c>
      <c r="L110" s="43">
        <v>350.06956766000002</v>
      </c>
      <c r="M110" s="43">
        <v>9.1298400700000002</v>
      </c>
      <c r="N110" s="43">
        <f t="shared" ref="N110" si="394">SUM(O110:P110)</f>
        <v>2725.0362566100002</v>
      </c>
      <c r="O110" s="43">
        <v>402.22500639999998</v>
      </c>
      <c r="P110" s="43">
        <f t="shared" ref="P110" si="395">SUM(Q110:S110)</f>
        <v>2322.8112502100003</v>
      </c>
      <c r="Q110" s="43">
        <v>1563.3996643200001</v>
      </c>
      <c r="R110" s="43">
        <v>730.32424391999996</v>
      </c>
      <c r="S110" s="43">
        <v>29.087341970000001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5708.9767696399995</v>
      </c>
      <c r="C111" s="43">
        <f t="shared" ref="C111" si="396">I111+O111</f>
        <v>1624.33228263</v>
      </c>
      <c r="D111" s="43">
        <f t="shared" ref="D111" si="397">J111+P111</f>
        <v>4084.6444870099999</v>
      </c>
      <c r="E111" s="43">
        <f t="shared" ref="E111" si="398">K111+Q111</f>
        <v>2956.81755918</v>
      </c>
      <c r="F111" s="43">
        <f t="shared" ref="F111" si="399">L111+R111</f>
        <v>1087.29819198</v>
      </c>
      <c r="G111" s="43">
        <f t="shared" ref="G111" si="400">M111+S111</f>
        <v>40.528735850000004</v>
      </c>
      <c r="H111" s="43">
        <f t="shared" ref="H111" si="401">SUM(I111:J111)</f>
        <v>2902.5800257999999</v>
      </c>
      <c r="I111" s="43">
        <v>1202.4560761299999</v>
      </c>
      <c r="J111" s="43">
        <f t="shared" ref="J111" si="402">SUM(K111:M111)</f>
        <v>1700.12394967</v>
      </c>
      <c r="K111" s="43">
        <v>1339.9873695700001</v>
      </c>
      <c r="L111" s="43">
        <v>350.89545702999999</v>
      </c>
      <c r="M111" s="43">
        <v>9.2411230700000004</v>
      </c>
      <c r="N111" s="43">
        <f t="shared" ref="N111" si="403">SUM(O111:P111)</f>
        <v>2806.39674384</v>
      </c>
      <c r="O111" s="43">
        <v>421.87620650000002</v>
      </c>
      <c r="P111" s="43">
        <f t="shared" ref="P111" si="404">SUM(Q111:S111)</f>
        <v>2384.5205373399999</v>
      </c>
      <c r="Q111" s="43">
        <v>1616.8301896099999</v>
      </c>
      <c r="R111" s="43">
        <v>736.40273494999997</v>
      </c>
      <c r="S111" s="43">
        <v>31.28761278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5938.35623502</v>
      </c>
      <c r="C112" s="43">
        <f t="shared" ref="C112" si="405">I112+O112</f>
        <v>1881.7810872199998</v>
      </c>
      <c r="D112" s="43">
        <f t="shared" ref="D112" si="406">J112+P112</f>
        <v>4056.5751478000002</v>
      </c>
      <c r="E112" s="43">
        <f t="shared" ref="E112" si="407">K112+Q112</f>
        <v>3021.7524282499999</v>
      </c>
      <c r="F112" s="43">
        <f t="shared" ref="F112" si="408">L112+R112</f>
        <v>996.52370601999996</v>
      </c>
      <c r="G112" s="43">
        <f t="shared" ref="G112" si="409">M112+S112</f>
        <v>38.299013529999996</v>
      </c>
      <c r="H112" s="43">
        <f t="shared" ref="H112" si="410">SUM(I112:J112)</f>
        <v>3169.8398234799997</v>
      </c>
      <c r="I112" s="43">
        <v>1458.5473558199999</v>
      </c>
      <c r="J112" s="43">
        <f t="shared" ref="J112" si="411">SUM(K112:M112)</f>
        <v>1711.2924676600001</v>
      </c>
      <c r="K112" s="43">
        <v>1398.78293078</v>
      </c>
      <c r="L112" s="43">
        <v>303.24281768999998</v>
      </c>
      <c r="M112" s="43">
        <v>9.2667191899999999</v>
      </c>
      <c r="N112" s="43">
        <f t="shared" ref="N112" si="412">SUM(O112:P112)</f>
        <v>2768.5164115400003</v>
      </c>
      <c r="O112" s="43">
        <v>423.23373140000001</v>
      </c>
      <c r="P112" s="43">
        <f t="shared" ref="P112" si="413">SUM(Q112:S112)</f>
        <v>2345.2826801400001</v>
      </c>
      <c r="Q112" s="43">
        <v>1622.9694974700001</v>
      </c>
      <c r="R112" s="43">
        <v>693.28088833000004</v>
      </c>
      <c r="S112" s="43">
        <v>29.03229434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5704.8023979999998</v>
      </c>
      <c r="C113" s="43">
        <f t="shared" ref="C113" si="414">I113+O113</f>
        <v>1738.1760804300002</v>
      </c>
      <c r="D113" s="43">
        <f t="shared" ref="D113" si="415">J113+P113</f>
        <v>3966.6263175700001</v>
      </c>
      <c r="E113" s="43">
        <f t="shared" ref="E113" si="416">K113+Q113</f>
        <v>2875.9208459000001</v>
      </c>
      <c r="F113" s="43">
        <f t="shared" ref="F113" si="417">L113+R113</f>
        <v>1053.90671438</v>
      </c>
      <c r="G113" s="43">
        <f t="shared" ref="G113" si="418">M113+S113</f>
        <v>36.798757289999998</v>
      </c>
      <c r="H113" s="43">
        <f t="shared" ref="H113" si="419">SUM(I113:J113)</f>
        <v>3035.5616105400004</v>
      </c>
      <c r="I113" s="43">
        <v>1319.6304009600001</v>
      </c>
      <c r="J113" s="43">
        <f t="shared" ref="J113" si="420">SUM(K113:M113)</f>
        <v>1715.9312095800001</v>
      </c>
      <c r="K113" s="43">
        <v>1331.5517665100001</v>
      </c>
      <c r="L113" s="43">
        <v>375.33160981999998</v>
      </c>
      <c r="M113" s="43">
        <v>9.04783325</v>
      </c>
      <c r="N113" s="43">
        <f t="shared" ref="N113" si="421">SUM(O113:P113)</f>
        <v>2669.2407874599999</v>
      </c>
      <c r="O113" s="43">
        <v>418.54567946999998</v>
      </c>
      <c r="P113" s="43">
        <f t="shared" ref="P113" si="422">SUM(Q113:S113)</f>
        <v>2250.69510799</v>
      </c>
      <c r="Q113" s="43">
        <v>1544.36907939</v>
      </c>
      <c r="R113" s="43">
        <v>678.57510456</v>
      </c>
      <c r="S113" s="43">
        <v>27.750924040000001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5801.8230744399998</v>
      </c>
      <c r="C114" s="43">
        <f t="shared" ref="C114" si="423">I114+O114</f>
        <v>1789.61280534</v>
      </c>
      <c r="D114" s="43">
        <f t="shared" ref="D114" si="424">J114+P114</f>
        <v>4012.2102691</v>
      </c>
      <c r="E114" s="43">
        <f t="shared" ref="E114" si="425">K114+Q114</f>
        <v>2927.0213287500001</v>
      </c>
      <c r="F114" s="43">
        <f t="shared" ref="F114" si="426">L114+R114</f>
        <v>1048.99817519</v>
      </c>
      <c r="G114" s="43">
        <f t="shared" ref="G114" si="427">M114+S114</f>
        <v>36.190765159999998</v>
      </c>
      <c r="H114" s="43">
        <f t="shared" ref="H114" si="428">SUM(I114:J114)</f>
        <v>3066.9396853300004</v>
      </c>
      <c r="I114" s="43">
        <v>1335.7575093400001</v>
      </c>
      <c r="J114" s="43">
        <f t="shared" ref="J114" si="429">SUM(K114:M114)</f>
        <v>1731.1821759900001</v>
      </c>
      <c r="K114" s="43">
        <v>1347.2189015900001</v>
      </c>
      <c r="L114" s="43">
        <v>375.64567434999998</v>
      </c>
      <c r="M114" s="43">
        <v>8.3176000499999994</v>
      </c>
      <c r="N114" s="43">
        <f t="shared" ref="N114" si="430">SUM(O114:P114)</f>
        <v>2734.8833891100003</v>
      </c>
      <c r="O114" s="43">
        <v>453.85529600000001</v>
      </c>
      <c r="P114" s="43">
        <f t="shared" ref="P114" si="431">SUM(Q114:S114)</f>
        <v>2281.0280931100001</v>
      </c>
      <c r="Q114" s="43">
        <v>1579.80242716</v>
      </c>
      <c r="R114" s="43">
        <v>673.35250083999995</v>
      </c>
      <c r="S114" s="43">
        <v>27.873165109999999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5743.9796009599995</v>
      </c>
      <c r="C115" s="43">
        <f t="shared" ref="C115" si="432">I115+O115</f>
        <v>1796.63593689</v>
      </c>
      <c r="D115" s="43">
        <f t="shared" ref="D115" si="433">J115+P115</f>
        <v>3947.3436640699997</v>
      </c>
      <c r="E115" s="43">
        <f t="shared" ref="E115" si="434">K115+Q115</f>
        <v>2914.6368305999999</v>
      </c>
      <c r="F115" s="43">
        <f t="shared" ref="F115" si="435">L115+R115</f>
        <v>998.45893481000007</v>
      </c>
      <c r="G115" s="43">
        <f t="shared" ref="G115" si="436">M115+S115</f>
        <v>34.247898659999997</v>
      </c>
      <c r="H115" s="43">
        <f t="shared" ref="H115" si="437">SUM(I115:J115)</f>
        <v>3129.7387785800001</v>
      </c>
      <c r="I115" s="43">
        <v>1374.47023797</v>
      </c>
      <c r="J115" s="43">
        <f t="shared" ref="J115" si="438">SUM(K115:M115)</f>
        <v>1755.2685406099999</v>
      </c>
      <c r="K115" s="43">
        <v>1376.6006876399999</v>
      </c>
      <c r="L115" s="43">
        <v>370.46169498</v>
      </c>
      <c r="M115" s="43">
        <v>8.2061579899999995</v>
      </c>
      <c r="N115" s="43">
        <f t="shared" ref="N115" si="439">SUM(O115:P115)</f>
        <v>2614.2408223799998</v>
      </c>
      <c r="O115" s="43">
        <v>422.16569892000001</v>
      </c>
      <c r="P115" s="43">
        <f t="shared" ref="P115" si="440">SUM(Q115:S115)</f>
        <v>2192.0751234599998</v>
      </c>
      <c r="Q115" s="43">
        <v>1538.03614296</v>
      </c>
      <c r="R115" s="43">
        <v>627.99723983000001</v>
      </c>
      <c r="S115" s="43">
        <v>26.041740669999999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5911.5685075100009</v>
      </c>
      <c r="C116" s="43">
        <f t="shared" ref="C116" si="441">I116+O116</f>
        <v>1845.2667502899999</v>
      </c>
      <c r="D116" s="43">
        <f t="shared" ref="D116" si="442">J116+P116</f>
        <v>4066.3017572200001</v>
      </c>
      <c r="E116" s="43">
        <f t="shared" ref="E116" si="443">K116+Q116</f>
        <v>3015.9540269899999</v>
      </c>
      <c r="F116" s="43">
        <f t="shared" ref="F116" si="444">L116+R116</f>
        <v>1015.05137025</v>
      </c>
      <c r="G116" s="43">
        <f t="shared" ref="G116" si="445">M116+S116</f>
        <v>35.296359979999998</v>
      </c>
      <c r="H116" s="43">
        <f t="shared" ref="H116" si="446">SUM(I116:J116)</f>
        <v>3164.2657072800002</v>
      </c>
      <c r="I116" s="43">
        <v>1385.3019320999999</v>
      </c>
      <c r="J116" s="43">
        <f t="shared" ref="J116" si="447">SUM(K116:M116)</f>
        <v>1778.9637751800001</v>
      </c>
      <c r="K116" s="43">
        <v>1401.4492755000001</v>
      </c>
      <c r="L116" s="43">
        <v>369.29727919999999</v>
      </c>
      <c r="M116" s="43">
        <v>8.2172204799999999</v>
      </c>
      <c r="N116" s="43">
        <f t="shared" ref="N116" si="448">SUM(O116:P116)</f>
        <v>2747.3028002300002</v>
      </c>
      <c r="O116" s="43">
        <v>459.96481819000002</v>
      </c>
      <c r="P116" s="43">
        <f t="shared" ref="P116" si="449">SUM(Q116:S116)</f>
        <v>2287.33798204</v>
      </c>
      <c r="Q116" s="43">
        <v>1614.50475149</v>
      </c>
      <c r="R116" s="43">
        <v>645.75409105000006</v>
      </c>
      <c r="S116" s="43">
        <v>27.0791395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5947.5862430300003</v>
      </c>
      <c r="C117" s="43">
        <f t="shared" ref="C117" si="450">I117+O117</f>
        <v>1918.32061127</v>
      </c>
      <c r="D117" s="43">
        <f t="shared" ref="D117" si="451">J117+P117</f>
        <v>4029.2656317599999</v>
      </c>
      <c r="E117" s="43">
        <f t="shared" ref="E117" si="452">K117+Q117</f>
        <v>2991.38738573</v>
      </c>
      <c r="F117" s="43">
        <f t="shared" ref="F117" si="453">L117+R117</f>
        <v>1003.47358113</v>
      </c>
      <c r="G117" s="43">
        <f t="shared" ref="G117" si="454">M117+S117</f>
        <v>34.4046649</v>
      </c>
      <c r="H117" s="43">
        <f t="shared" ref="H117" si="455">SUM(I117:J117)</f>
        <v>3286.2328826399998</v>
      </c>
      <c r="I117" s="43">
        <v>1463.47724795</v>
      </c>
      <c r="J117" s="43">
        <f t="shared" ref="J117" si="456">SUM(K117:M117)</f>
        <v>1822.7556346900001</v>
      </c>
      <c r="K117" s="43">
        <v>1431.2164434900001</v>
      </c>
      <c r="L117" s="43">
        <v>383.29689360999998</v>
      </c>
      <c r="M117" s="43">
        <v>8.2422975899999997</v>
      </c>
      <c r="N117" s="43">
        <f t="shared" ref="N117" si="457">SUM(O117:P117)</f>
        <v>2661.3533603899996</v>
      </c>
      <c r="O117" s="43">
        <v>454.84336331999998</v>
      </c>
      <c r="P117" s="43">
        <f t="shared" ref="P117" si="458">SUM(Q117:S117)</f>
        <v>2206.5099970699998</v>
      </c>
      <c r="Q117" s="43">
        <v>1560.1709422399999</v>
      </c>
      <c r="R117" s="43">
        <v>620.17668751999997</v>
      </c>
      <c r="S117" s="43">
        <v>26.16236731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6030.7578503900004</v>
      </c>
      <c r="C118" s="43">
        <f t="shared" ref="C118" si="459">I118+O118</f>
        <v>1948.2285052500001</v>
      </c>
      <c r="D118" s="43">
        <f t="shared" ref="D118" si="460">J118+P118</f>
        <v>4082.5293451400003</v>
      </c>
      <c r="E118" s="43">
        <f t="shared" ref="E118" si="461">K118+Q118</f>
        <v>3039.40028037</v>
      </c>
      <c r="F118" s="43">
        <f t="shared" ref="F118" si="462">L118+R118</f>
        <v>1008.65429495</v>
      </c>
      <c r="G118" s="43">
        <f t="shared" ref="G118" si="463">M118+S118</f>
        <v>34.474769819999999</v>
      </c>
      <c r="H118" s="43">
        <f t="shared" ref="H118" si="464">SUM(I118:J118)</f>
        <v>3360.3135499600003</v>
      </c>
      <c r="I118" s="43">
        <v>1499.2587145800001</v>
      </c>
      <c r="J118" s="43">
        <f t="shared" ref="J118" si="465">SUM(K118:M118)</f>
        <v>1861.0548353800002</v>
      </c>
      <c r="K118" s="43">
        <v>1453.5381974500001</v>
      </c>
      <c r="L118" s="43">
        <v>399.24005663000003</v>
      </c>
      <c r="M118" s="43">
        <v>8.2765813000000001</v>
      </c>
      <c r="N118" s="43">
        <f t="shared" ref="N118" si="466">SUM(O118:P118)</f>
        <v>2670.4443004299997</v>
      </c>
      <c r="O118" s="43">
        <v>448.96979067000001</v>
      </c>
      <c r="P118" s="43">
        <f t="shared" ref="P118" si="467">SUM(Q118:S118)</f>
        <v>2221.4745097599998</v>
      </c>
      <c r="Q118" s="43">
        <v>1585.8620829199999</v>
      </c>
      <c r="R118" s="43">
        <v>609.41423831999998</v>
      </c>
      <c r="S118" s="43">
        <v>26.198188519999999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6210.7109039500001</v>
      </c>
      <c r="C119" s="43">
        <f t="shared" ref="C119" si="468">I119+O119</f>
        <v>1964.6782289</v>
      </c>
      <c r="D119" s="43">
        <f t="shared" ref="D119" si="469">J119+P119</f>
        <v>4246.0326750499999</v>
      </c>
      <c r="E119" s="43">
        <f t="shared" ref="E119" si="470">K119+Q119</f>
        <v>3161.9577042599999</v>
      </c>
      <c r="F119" s="43">
        <f t="shared" ref="F119" si="471">L119+R119</f>
        <v>1048.5268303</v>
      </c>
      <c r="G119" s="43">
        <f t="shared" ref="G119" si="472">M119+S119</f>
        <v>35.548140489999994</v>
      </c>
      <c r="H119" s="43">
        <f t="shared" ref="H119" si="473">SUM(I119:J119)</f>
        <v>3376.8038246900001</v>
      </c>
      <c r="I119" s="43">
        <v>1473.5295454</v>
      </c>
      <c r="J119" s="43">
        <f t="shared" ref="J119" si="474">SUM(K119:M119)</f>
        <v>1903.2742792900001</v>
      </c>
      <c r="K119" s="43">
        <v>1483.01530951</v>
      </c>
      <c r="L119" s="43">
        <v>411.95684638</v>
      </c>
      <c r="M119" s="43">
        <v>8.3021233999999993</v>
      </c>
      <c r="N119" s="43">
        <f t="shared" ref="N119" si="475">SUM(O119:P119)</f>
        <v>2833.90707926</v>
      </c>
      <c r="O119" s="43">
        <v>491.1486835</v>
      </c>
      <c r="P119" s="43">
        <f t="shared" ref="P119" si="476">SUM(Q119:S119)</f>
        <v>2342.75839576</v>
      </c>
      <c r="Q119" s="43">
        <v>1678.9423947499999</v>
      </c>
      <c r="R119" s="43">
        <v>636.56998392000003</v>
      </c>
      <c r="S119" s="43">
        <v>27.246017089999999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6249.0744106400007</v>
      </c>
      <c r="C120" s="43">
        <f t="shared" ref="C120" si="477">I120+O120</f>
        <v>2029.8688144600001</v>
      </c>
      <c r="D120" s="43">
        <f t="shared" ref="D120" si="478">J120+P120</f>
        <v>4219.2055961799997</v>
      </c>
      <c r="E120" s="43">
        <f t="shared" ref="E120" si="479">K120+Q120</f>
        <v>3136.0027184199998</v>
      </c>
      <c r="F120" s="43">
        <f t="shared" ref="F120" si="480">L120+R120</f>
        <v>1047.9671475300001</v>
      </c>
      <c r="G120" s="43">
        <f t="shared" ref="G120" si="481">M120+S120</f>
        <v>35.235730230000001</v>
      </c>
      <c r="H120" s="43">
        <f t="shared" ref="H120" si="482">SUM(I120:J120)</f>
        <v>3452.3971269899998</v>
      </c>
      <c r="I120" s="43">
        <v>1519.0653616</v>
      </c>
      <c r="J120" s="43">
        <f t="shared" ref="J120" si="483">SUM(K120:M120)</f>
        <v>1933.3317653899999</v>
      </c>
      <c r="K120" s="43">
        <v>1501.6092262</v>
      </c>
      <c r="L120" s="43">
        <v>423.37311643999999</v>
      </c>
      <c r="M120" s="43">
        <v>8.3494227500000004</v>
      </c>
      <c r="N120" s="43">
        <f t="shared" ref="N120" si="484">SUM(O120:P120)</f>
        <v>2796.6772836500004</v>
      </c>
      <c r="O120" s="43">
        <v>510.80345285999999</v>
      </c>
      <c r="P120" s="43">
        <f t="shared" ref="P120" si="485">SUM(Q120:S120)</f>
        <v>2285.8738307900003</v>
      </c>
      <c r="Q120" s="43">
        <v>1634.3934922200001</v>
      </c>
      <c r="R120" s="43">
        <v>624.59403109000004</v>
      </c>
      <c r="S120" s="43">
        <v>26.886307479999999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6587.7992116300002</v>
      </c>
      <c r="C121" s="43">
        <f t="shared" ref="C121" si="486">I121+O121</f>
        <v>2138.55720247</v>
      </c>
      <c r="D121" s="43">
        <f t="shared" ref="D121" si="487">J121+P121</f>
        <v>4449.2420091599997</v>
      </c>
      <c r="E121" s="43">
        <f t="shared" ref="E121" si="488">K121+Q121</f>
        <v>3278.3015349099996</v>
      </c>
      <c r="F121" s="43">
        <f t="shared" ref="F121" si="489">L121+R121</f>
        <v>1130.4859709799998</v>
      </c>
      <c r="G121" s="43">
        <f t="shared" ref="G121" si="490">M121+S121</f>
        <v>40.454503270000004</v>
      </c>
      <c r="H121" s="43">
        <f t="shared" ref="H121" si="491">SUM(I121:J121)</f>
        <v>3466.4416647199996</v>
      </c>
      <c r="I121" s="43">
        <v>1546.85287068</v>
      </c>
      <c r="J121" s="43">
        <f t="shared" ref="J121" si="492">SUM(K121:M121)</f>
        <v>1919.5887940399998</v>
      </c>
      <c r="K121" s="43">
        <v>1485.3711231699999</v>
      </c>
      <c r="L121" s="43">
        <v>425.55238875999999</v>
      </c>
      <c r="M121" s="43">
        <v>8.6652821099999997</v>
      </c>
      <c r="N121" s="43">
        <f t="shared" ref="N121" si="493">SUM(O121:P121)</f>
        <v>3121.3575469099997</v>
      </c>
      <c r="O121" s="43">
        <v>591.70433178999997</v>
      </c>
      <c r="P121" s="43">
        <f t="shared" ref="P121" si="494">SUM(Q121:S121)</f>
        <v>2529.6532151199999</v>
      </c>
      <c r="Q121" s="43">
        <v>1792.93041174</v>
      </c>
      <c r="R121" s="43">
        <v>704.93358221999995</v>
      </c>
      <c r="S121" s="43">
        <v>31.78922116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6594.3198822100003</v>
      </c>
      <c r="C122" s="43">
        <f t="shared" ref="C122" si="495">I122+O122</f>
        <v>2366.8671550899999</v>
      </c>
      <c r="D122" s="43">
        <f t="shared" ref="D122" si="496">J122+P122</f>
        <v>4227.4527271200004</v>
      </c>
      <c r="E122" s="43">
        <f t="shared" ref="E122" si="497">K122+Q122</f>
        <v>3087.9882313500002</v>
      </c>
      <c r="F122" s="43">
        <f t="shared" ref="F122" si="498">L122+R122</f>
        <v>1099.94260745</v>
      </c>
      <c r="G122" s="43">
        <f t="shared" ref="G122" si="499">M122+S122</f>
        <v>39.521888320000002</v>
      </c>
      <c r="H122" s="43">
        <f t="shared" ref="H122" si="500">SUM(I122:J122)</f>
        <v>3705.3697803300001</v>
      </c>
      <c r="I122" s="43">
        <v>1780.8640686599999</v>
      </c>
      <c r="J122" s="43">
        <f t="shared" ref="J122" si="501">SUM(K122:M122)</f>
        <v>1924.50571167</v>
      </c>
      <c r="K122" s="43">
        <v>1484.47639869</v>
      </c>
      <c r="L122" s="43">
        <v>431.50486713999999</v>
      </c>
      <c r="M122" s="43">
        <v>8.5244458400000003</v>
      </c>
      <c r="N122" s="43">
        <f t="shared" ref="N122" si="502">SUM(O122:P122)</f>
        <v>2888.9501018800001</v>
      </c>
      <c r="O122" s="43">
        <v>586.00308643000005</v>
      </c>
      <c r="P122" s="43">
        <f t="shared" ref="P122" si="503">SUM(Q122:S122)</f>
        <v>2302.94701545</v>
      </c>
      <c r="Q122" s="43">
        <v>1603.51183266</v>
      </c>
      <c r="R122" s="43">
        <v>668.43774030999998</v>
      </c>
      <c r="S122" s="43">
        <v>30.99744248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6591.1459087599997</v>
      </c>
      <c r="C123" s="43">
        <f t="shared" ref="C123" si="504">I123+O123</f>
        <v>2388.20668596</v>
      </c>
      <c r="D123" s="43">
        <f t="shared" ref="D123" si="505">J123+P123</f>
        <v>4202.9392228000006</v>
      </c>
      <c r="E123" s="43">
        <f t="shared" ref="E123" si="506">K123+Q123</f>
        <v>3076.5814562100004</v>
      </c>
      <c r="F123" s="43">
        <f t="shared" ref="F123" si="507">L123+R123</f>
        <v>1086.7124939800001</v>
      </c>
      <c r="G123" s="43">
        <f t="shared" ref="G123" si="508">M123+S123</f>
        <v>39.645272609999999</v>
      </c>
      <c r="H123" s="43">
        <f t="shared" ref="H123" si="509">SUM(I123:J123)</f>
        <v>3727.1057627800001</v>
      </c>
      <c r="I123" s="43">
        <v>1803.18567566</v>
      </c>
      <c r="J123" s="43">
        <f t="shared" ref="J123" si="510">SUM(K123:M123)</f>
        <v>1923.9200871200003</v>
      </c>
      <c r="K123" s="43">
        <v>1481.6952001100001</v>
      </c>
      <c r="L123" s="43">
        <v>433.69228433000001</v>
      </c>
      <c r="M123" s="43">
        <v>8.5326026800000001</v>
      </c>
      <c r="N123" s="43">
        <f t="shared" ref="N123" si="511">SUM(O123:P123)</f>
        <v>2864.04014598</v>
      </c>
      <c r="O123" s="43">
        <v>585.02101029999994</v>
      </c>
      <c r="P123" s="43">
        <f t="shared" ref="P123" si="512">SUM(Q123:S123)</f>
        <v>2279.0191356800001</v>
      </c>
      <c r="Q123" s="43">
        <v>1594.8862561000001</v>
      </c>
      <c r="R123" s="43">
        <v>653.02020964999997</v>
      </c>
      <c r="S123" s="43">
        <v>31.112669929999999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6744.9951252600003</v>
      </c>
      <c r="C124" s="43">
        <f t="shared" ref="C124" si="513">I124+O124</f>
        <v>2550.2241049300001</v>
      </c>
      <c r="D124" s="43">
        <f t="shared" ref="D124" si="514">J124+P124</f>
        <v>4194.7710203300003</v>
      </c>
      <c r="E124" s="43">
        <f t="shared" ref="E124" si="515">K124+Q124</f>
        <v>3066.42803426</v>
      </c>
      <c r="F124" s="43">
        <f t="shared" ref="F124" si="516">L124+R124</f>
        <v>1088.4070193500002</v>
      </c>
      <c r="G124" s="43">
        <f t="shared" ref="G124" si="517">M124+S124</f>
        <v>39.935966719999996</v>
      </c>
      <c r="H124" s="43">
        <f t="shared" ref="H124" si="518">SUM(I124:J124)</f>
        <v>3895.6536638199996</v>
      </c>
      <c r="I124" s="43">
        <v>1951.12635905</v>
      </c>
      <c r="J124" s="43">
        <f t="shared" ref="J124" si="519">SUM(K124:M124)</f>
        <v>1944.5273047699998</v>
      </c>
      <c r="K124" s="43">
        <v>1488.0504504099999</v>
      </c>
      <c r="L124" s="43">
        <v>447.69548206000002</v>
      </c>
      <c r="M124" s="43">
        <v>8.7813722999999992</v>
      </c>
      <c r="N124" s="43">
        <f t="shared" ref="N124" si="520">SUM(O124:P124)</f>
        <v>2849.3414614400008</v>
      </c>
      <c r="O124" s="43">
        <v>599.09774588000005</v>
      </c>
      <c r="P124" s="43">
        <f t="shared" ref="P124" si="521">SUM(Q124:S124)</f>
        <v>2250.2437155600005</v>
      </c>
      <c r="Q124" s="43">
        <v>1578.3775838500001</v>
      </c>
      <c r="R124" s="43">
        <v>640.71153729000002</v>
      </c>
      <c r="S124" s="43">
        <v>31.154594419999999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6819.2189965899997</v>
      </c>
      <c r="C125" s="43">
        <f t="shared" ref="C125" si="522">I125+O125</f>
        <v>2597.1423861600001</v>
      </c>
      <c r="D125" s="43">
        <f t="shared" ref="D125" si="523">J125+P125</f>
        <v>4222.0766104300001</v>
      </c>
      <c r="E125" s="43">
        <f t="shared" ref="E125" si="524">K125+Q125</f>
        <v>3050.4954729299998</v>
      </c>
      <c r="F125" s="43">
        <f t="shared" ref="F125" si="525">L125+R125</f>
        <v>1129.42392337</v>
      </c>
      <c r="G125" s="43">
        <f t="shared" ref="G125" si="526">M125+S125</f>
        <v>42.15721413</v>
      </c>
      <c r="H125" s="43">
        <f t="shared" ref="H125" si="527">SUM(I125:J125)</f>
        <v>3848.2924613599998</v>
      </c>
      <c r="I125" s="43">
        <v>1913.88975248</v>
      </c>
      <c r="J125" s="43">
        <f t="shared" ref="J125" si="528">SUM(K125:M125)</f>
        <v>1934.4027088799999</v>
      </c>
      <c r="K125" s="43">
        <v>1478.6205916599999</v>
      </c>
      <c r="L125" s="43">
        <v>447.12216403999997</v>
      </c>
      <c r="M125" s="43">
        <v>8.6599531800000005</v>
      </c>
      <c r="N125" s="43">
        <f t="shared" ref="N125" si="529">SUM(O125:P125)</f>
        <v>2970.9265352300004</v>
      </c>
      <c r="O125" s="43">
        <v>683.25263368000003</v>
      </c>
      <c r="P125" s="43">
        <f t="shared" ref="P125" si="530">SUM(Q125:S125)</f>
        <v>2287.6739015500002</v>
      </c>
      <c r="Q125" s="43">
        <v>1571.8748812700001</v>
      </c>
      <c r="R125" s="43">
        <v>682.30175932999998</v>
      </c>
      <c r="S125" s="43">
        <v>33.497260949999998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6759.8049152899994</v>
      </c>
      <c r="C126" s="43">
        <f t="shared" ref="C126" si="531">I126+O126</f>
        <v>2606.4834647299999</v>
      </c>
      <c r="D126" s="43">
        <f t="shared" ref="D126" si="532">J126+P126</f>
        <v>4153.3214505599999</v>
      </c>
      <c r="E126" s="43">
        <f t="shared" ref="E126" si="533">K126+Q126</f>
        <v>2966.8850422300002</v>
      </c>
      <c r="F126" s="43">
        <f t="shared" ref="F126" si="534">L126+R126</f>
        <v>1144.1379826500001</v>
      </c>
      <c r="G126" s="43">
        <f t="shared" ref="G126" si="535">M126+S126</f>
        <v>42.298425679999994</v>
      </c>
      <c r="H126" s="43">
        <f t="shared" ref="H126" si="536">SUM(I126:J126)</f>
        <v>3849.6791175199996</v>
      </c>
      <c r="I126" s="43">
        <v>1916.3586510099999</v>
      </c>
      <c r="J126" s="43">
        <f t="shared" ref="J126" si="537">SUM(K126:M126)</f>
        <v>1933.32046651</v>
      </c>
      <c r="K126" s="43">
        <v>1457.1506376499999</v>
      </c>
      <c r="L126" s="43">
        <v>467.43816442000002</v>
      </c>
      <c r="M126" s="43">
        <v>8.7316644399999994</v>
      </c>
      <c r="N126" s="43">
        <f t="shared" ref="N126" si="538">SUM(O126:P126)</f>
        <v>2910.1257977699997</v>
      </c>
      <c r="O126" s="43">
        <v>690.12481372000002</v>
      </c>
      <c r="P126" s="43">
        <f t="shared" ref="P126" si="539">SUM(Q126:S126)</f>
        <v>2220.0009840499997</v>
      </c>
      <c r="Q126" s="43">
        <v>1509.73440458</v>
      </c>
      <c r="R126" s="43">
        <v>676.69981823000001</v>
      </c>
      <c r="S126" s="43">
        <v>33.566761239999998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6867.3886642899997</v>
      </c>
      <c r="C127" s="43">
        <f t="shared" ref="C127" si="540">I127+O127</f>
        <v>2698.31073612</v>
      </c>
      <c r="D127" s="43">
        <f t="shared" ref="D127" si="541">J127+P127</f>
        <v>4169.0779281699997</v>
      </c>
      <c r="E127" s="43">
        <f t="shared" ref="E127" si="542">K127+Q127</f>
        <v>2966.0462643999999</v>
      </c>
      <c r="F127" s="43">
        <f t="shared" ref="F127" si="543">L127+R127</f>
        <v>1160.7727787200001</v>
      </c>
      <c r="G127" s="43">
        <f t="shared" ref="G127" si="544">M127+S127</f>
        <v>42.258885050000004</v>
      </c>
      <c r="H127" s="43">
        <f t="shared" ref="H127" si="545">SUM(I127:J127)</f>
        <v>3962.3766631099998</v>
      </c>
      <c r="I127" s="43">
        <v>2020.66045379</v>
      </c>
      <c r="J127" s="43">
        <f t="shared" ref="J127" si="546">SUM(K127:M127)</f>
        <v>1941.71620932</v>
      </c>
      <c r="K127" s="43">
        <v>1451.1174616999999</v>
      </c>
      <c r="L127" s="43">
        <v>482.24656164999999</v>
      </c>
      <c r="M127" s="43">
        <v>8.3521859700000007</v>
      </c>
      <c r="N127" s="43">
        <f t="shared" ref="N127" si="547">SUM(O127:P127)</f>
        <v>2905.01200118</v>
      </c>
      <c r="O127" s="43">
        <v>677.65028232999998</v>
      </c>
      <c r="P127" s="43">
        <f t="shared" ref="P127" si="548">SUM(Q127:S127)</f>
        <v>2227.3617188500002</v>
      </c>
      <c r="Q127" s="43">
        <v>1514.9288027</v>
      </c>
      <c r="R127" s="43">
        <v>678.52621707000003</v>
      </c>
      <c r="S127" s="43">
        <v>33.906699080000003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6963.4685950599996</v>
      </c>
      <c r="C128" s="43">
        <f t="shared" ref="C128" si="549">I128+O128</f>
        <v>2795.4433508899997</v>
      </c>
      <c r="D128" s="43">
        <f t="shared" ref="D128" si="550">J128+P128</f>
        <v>4168.0252441699995</v>
      </c>
      <c r="E128" s="43">
        <f t="shared" ref="E128" si="551">K128+Q128</f>
        <v>2953.9734709599998</v>
      </c>
      <c r="F128" s="43">
        <f t="shared" ref="F128" si="552">L128+R128</f>
        <v>1171.42586994</v>
      </c>
      <c r="G128" s="43">
        <f t="shared" ref="G128" si="553">M128+S128</f>
        <v>42.625903270000002</v>
      </c>
      <c r="H128" s="43">
        <f t="shared" ref="H128" si="554">SUM(I128:J128)</f>
        <v>4048.8088583999997</v>
      </c>
      <c r="I128" s="43">
        <v>2099.4171483199998</v>
      </c>
      <c r="J128" s="43">
        <f t="shared" ref="J128" si="555">SUM(K128:M128)</f>
        <v>1949.3917100800002</v>
      </c>
      <c r="K128" s="43">
        <v>1447.2995934</v>
      </c>
      <c r="L128" s="43">
        <v>493.74514948000001</v>
      </c>
      <c r="M128" s="43">
        <v>8.3469671999999999</v>
      </c>
      <c r="N128" s="43">
        <f t="shared" ref="N128" si="556">SUM(O128:P128)</f>
        <v>2914.6597366599995</v>
      </c>
      <c r="O128" s="43">
        <v>696.02620257000001</v>
      </c>
      <c r="P128" s="43">
        <f t="shared" ref="P128" si="557">SUM(Q128:S128)</f>
        <v>2218.6335340899996</v>
      </c>
      <c r="Q128" s="43">
        <v>1506.6738775599999</v>
      </c>
      <c r="R128" s="43">
        <v>677.68072045999997</v>
      </c>
      <c r="S128" s="43">
        <v>34.27893607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7016.5680882500001</v>
      </c>
      <c r="C129" s="43">
        <f t="shared" ref="C129" si="558">I129+O129</f>
        <v>2857.5292862599999</v>
      </c>
      <c r="D129" s="43">
        <f t="shared" ref="D129" si="559">J129+P129</f>
        <v>4159.0388019900001</v>
      </c>
      <c r="E129" s="43">
        <f t="shared" ref="E129" si="560">K129+Q129</f>
        <v>2945.0460112800001</v>
      </c>
      <c r="F129" s="43">
        <f t="shared" ref="F129" si="561">L129+R129</f>
        <v>1170.50844029</v>
      </c>
      <c r="G129" s="43">
        <f t="shared" ref="G129" si="562">M129+S129</f>
        <v>43.484350419999998</v>
      </c>
      <c r="H129" s="43">
        <f t="shared" ref="H129" si="563">SUM(I129:J129)</f>
        <v>4097.9193261</v>
      </c>
      <c r="I129" s="43">
        <v>2145.9238499899998</v>
      </c>
      <c r="J129" s="43">
        <f t="shared" ref="J129" si="564">SUM(K129:M129)</f>
        <v>1951.9954761100003</v>
      </c>
      <c r="K129" s="43">
        <v>1452.3311581</v>
      </c>
      <c r="L129" s="43">
        <v>490.89950947</v>
      </c>
      <c r="M129" s="43">
        <v>8.7648085400000006</v>
      </c>
      <c r="N129" s="43">
        <f t="shared" ref="N129" si="565">SUM(O129:P129)</f>
        <v>2918.6487621500005</v>
      </c>
      <c r="O129" s="43">
        <v>711.60543627000004</v>
      </c>
      <c r="P129" s="43">
        <f t="shared" ref="P129" si="566">SUM(Q129:S129)</f>
        <v>2207.0433258800003</v>
      </c>
      <c r="Q129" s="43">
        <v>1492.7148531800001</v>
      </c>
      <c r="R129" s="43">
        <v>679.60893081999996</v>
      </c>
      <c r="S129" s="43">
        <v>34.719541880000001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7300.9421252800003</v>
      </c>
      <c r="C130" s="43">
        <f t="shared" ref="C130" si="567">I130+O130</f>
        <v>3132.3685416399999</v>
      </c>
      <c r="D130" s="43">
        <f t="shared" ref="D130" si="568">J130+P130</f>
        <v>4168.5735836399999</v>
      </c>
      <c r="E130" s="43">
        <f t="shared" ref="E130" si="569">K130+Q130</f>
        <v>2959.1294389200002</v>
      </c>
      <c r="F130" s="43">
        <f t="shared" ref="F130" si="570">L130+R130</f>
        <v>1165.81134114</v>
      </c>
      <c r="G130" s="43">
        <f t="shared" ref="G130" si="571">M130+S130</f>
        <v>43.632803580000001</v>
      </c>
      <c r="H130" s="43">
        <f t="shared" ref="H130" si="572">SUM(I130:J130)</f>
        <v>4339.7671738099998</v>
      </c>
      <c r="I130" s="43">
        <v>2372.0484809099999</v>
      </c>
      <c r="J130" s="43">
        <f t="shared" ref="J130" si="573">SUM(K130:M130)</f>
        <v>1967.7186928999997</v>
      </c>
      <c r="K130" s="43">
        <v>1459.4315756399999</v>
      </c>
      <c r="L130" s="43">
        <v>499.59762687</v>
      </c>
      <c r="M130" s="43">
        <v>8.6894903899999996</v>
      </c>
      <c r="N130" s="43">
        <f t="shared" ref="N130" si="574">SUM(O130:P130)</f>
        <v>2961.17495147</v>
      </c>
      <c r="O130" s="43">
        <v>760.32006073000002</v>
      </c>
      <c r="P130" s="43">
        <f t="shared" ref="P130" si="575">SUM(Q130:S130)</f>
        <v>2200.85489074</v>
      </c>
      <c r="Q130" s="43">
        <v>1499.6978632800001</v>
      </c>
      <c r="R130" s="43">
        <v>666.21371426999997</v>
      </c>
      <c r="S130" s="43">
        <v>34.943313189999998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7138.85449556</v>
      </c>
      <c r="C131" s="43">
        <f t="shared" ref="C131" si="576">I131+O131</f>
        <v>3008.0773654499999</v>
      </c>
      <c r="D131" s="43">
        <f t="shared" ref="D131" si="577">J131+P131</f>
        <v>4130.7771301100001</v>
      </c>
      <c r="E131" s="43">
        <f t="shared" ref="E131" si="578">K131+Q131</f>
        <v>2928.3141796800001</v>
      </c>
      <c r="F131" s="43">
        <f t="shared" ref="F131" si="579">L131+R131</f>
        <v>1158.6947860499999</v>
      </c>
      <c r="G131" s="43">
        <f t="shared" ref="G131" si="580">M131+S131</f>
        <v>43.768164380000002</v>
      </c>
      <c r="H131" s="43">
        <f t="shared" ref="H131" si="581">SUM(I131:J131)</f>
        <v>4222.6655500300003</v>
      </c>
      <c r="I131" s="43">
        <v>2239.8038622899999</v>
      </c>
      <c r="J131" s="43">
        <f t="shared" ref="J131" si="582">SUM(K131:M131)</f>
        <v>1982.86168774</v>
      </c>
      <c r="K131" s="43">
        <v>1462.96173191</v>
      </c>
      <c r="L131" s="43">
        <v>511.01038604000001</v>
      </c>
      <c r="M131" s="43">
        <v>8.8895697899999995</v>
      </c>
      <c r="N131" s="43">
        <f t="shared" ref="N131" si="583">SUM(O131:P131)</f>
        <v>2916.1889455300002</v>
      </c>
      <c r="O131" s="43">
        <v>768.27350316000002</v>
      </c>
      <c r="P131" s="43">
        <f t="shared" ref="P131" si="584">SUM(Q131:S131)</f>
        <v>2147.9154423700002</v>
      </c>
      <c r="Q131" s="43">
        <v>1465.35244777</v>
      </c>
      <c r="R131" s="43">
        <v>647.68440000999999</v>
      </c>
      <c r="S131" s="43">
        <v>34.878594589999999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7169.5853823899997</v>
      </c>
      <c r="C132" s="43">
        <f t="shared" ref="C132" si="585">I132+O132</f>
        <v>3026.7342215999997</v>
      </c>
      <c r="D132" s="43">
        <f t="shared" ref="D132" si="586">J132+P132</f>
        <v>4142.85116079</v>
      </c>
      <c r="E132" s="43">
        <f t="shared" ref="E132" si="587">K132+Q132</f>
        <v>2941.81343135</v>
      </c>
      <c r="F132" s="43">
        <f t="shared" ref="F132" si="588">L132+R132</f>
        <v>1157.620633</v>
      </c>
      <c r="G132" s="43">
        <f t="shared" ref="G132" si="589">M132+S132</f>
        <v>43.417096439999995</v>
      </c>
      <c r="H132" s="43">
        <f t="shared" ref="H132" si="590">SUM(I132:J132)</f>
        <v>4242.9856760000002</v>
      </c>
      <c r="I132" s="43">
        <v>2236.3620200099999</v>
      </c>
      <c r="J132" s="43">
        <f t="shared" ref="J132" si="591">SUM(K132:M132)</f>
        <v>2006.6236559899999</v>
      </c>
      <c r="K132" s="43">
        <v>1478.3253301699999</v>
      </c>
      <c r="L132" s="43">
        <v>519.62383920000002</v>
      </c>
      <c r="M132" s="43">
        <v>8.6744866199999997</v>
      </c>
      <c r="N132" s="43">
        <f t="shared" ref="N132" si="592">SUM(O132:P132)</f>
        <v>2926.5997063899995</v>
      </c>
      <c r="O132" s="43">
        <v>790.37220159000003</v>
      </c>
      <c r="P132" s="43">
        <f t="shared" ref="P132" si="593">SUM(Q132:S132)</f>
        <v>2136.2275047999997</v>
      </c>
      <c r="Q132" s="43">
        <v>1463.4881011800001</v>
      </c>
      <c r="R132" s="43">
        <v>637.99679379999998</v>
      </c>
      <c r="S132" s="43">
        <v>34.742609819999998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7120.1353737799991</v>
      </c>
      <c r="C133" s="43">
        <f t="shared" ref="C133" si="594">I133+O133</f>
        <v>3100.2593678899998</v>
      </c>
      <c r="D133" s="43">
        <f t="shared" ref="D133" si="595">J133+P133</f>
        <v>4019.8760058900002</v>
      </c>
      <c r="E133" s="43">
        <f t="shared" ref="E133" si="596">K133+Q133</f>
        <v>2833.9862339000001</v>
      </c>
      <c r="F133" s="43">
        <f t="shared" ref="F133" si="597">L133+R133</f>
        <v>1143.01498272</v>
      </c>
      <c r="G133" s="43">
        <f t="shared" ref="G133" si="598">M133+S133</f>
        <v>42.874789270000001</v>
      </c>
      <c r="H133" s="43">
        <f t="shared" ref="H133" si="599">SUM(I133:J133)</f>
        <v>4246.3355240999999</v>
      </c>
      <c r="I133" s="43">
        <v>2241.1046419999998</v>
      </c>
      <c r="J133" s="43">
        <f t="shared" ref="J133" si="600">SUM(K133:M133)</f>
        <v>2005.2308821000001</v>
      </c>
      <c r="K133" s="43">
        <v>1477.0267044100001</v>
      </c>
      <c r="L133" s="43">
        <v>519.54565284</v>
      </c>
      <c r="M133" s="43">
        <v>8.6585248499999992</v>
      </c>
      <c r="N133" s="43">
        <f t="shared" ref="N133" si="601">SUM(O133:P133)</f>
        <v>2873.7998496800001</v>
      </c>
      <c r="O133" s="43">
        <v>859.15472589000001</v>
      </c>
      <c r="P133" s="43">
        <f t="shared" ref="P133" si="602">SUM(Q133:S133)</f>
        <v>2014.6451237900001</v>
      </c>
      <c r="Q133" s="43">
        <v>1356.95952949</v>
      </c>
      <c r="R133" s="43">
        <v>623.46932988000003</v>
      </c>
      <c r="S133" s="43">
        <v>34.216264420000002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7113.9319892000003</v>
      </c>
      <c r="C134" s="43">
        <f t="shared" ref="C134" si="603">I134+O134</f>
        <v>3136.91519045</v>
      </c>
      <c r="D134" s="43">
        <f t="shared" ref="D134" si="604">J134+P134</f>
        <v>3977.0167987499999</v>
      </c>
      <c r="E134" s="43">
        <f t="shared" ref="E134" si="605">K134+Q134</f>
        <v>2794.7388642199999</v>
      </c>
      <c r="F134" s="43">
        <f t="shared" ref="F134" si="606">L134+R134</f>
        <v>1138.9534243200001</v>
      </c>
      <c r="G134" s="43">
        <f t="shared" ref="G134" si="607">M134+S134</f>
        <v>43.32451021</v>
      </c>
      <c r="H134" s="43">
        <f t="shared" ref="H134" si="608">SUM(I134:J134)</f>
        <v>4312.1638421999996</v>
      </c>
      <c r="I134" s="43">
        <v>2301.09954096</v>
      </c>
      <c r="J134" s="43">
        <f t="shared" ref="J134" si="609">SUM(K134:M134)</f>
        <v>2011.0643012400001</v>
      </c>
      <c r="K134" s="43">
        <v>1476.6158349</v>
      </c>
      <c r="L134" s="43">
        <v>525.78648064000004</v>
      </c>
      <c r="M134" s="43">
        <v>8.6619857000000007</v>
      </c>
      <c r="N134" s="43">
        <f t="shared" ref="N134" si="610">SUM(O134:P134)</f>
        <v>2801.7681469999998</v>
      </c>
      <c r="O134" s="43">
        <v>835.81564949000006</v>
      </c>
      <c r="P134" s="43">
        <f t="shared" ref="P134" si="611">SUM(Q134:S134)</f>
        <v>1965.9524975099998</v>
      </c>
      <c r="Q134" s="43">
        <v>1318.1230293199999</v>
      </c>
      <c r="R134" s="43">
        <v>613.16694368000003</v>
      </c>
      <c r="S134" s="43">
        <v>34.662524509999997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7083.8239405499999</v>
      </c>
      <c r="C135" s="43">
        <f t="shared" ref="C135" si="612">I135+O135</f>
        <v>3197.3280608</v>
      </c>
      <c r="D135" s="43">
        <f t="shared" ref="D135" si="613">J135+P135</f>
        <v>3886.4958797500003</v>
      </c>
      <c r="E135" s="43">
        <f t="shared" ref="E135" si="614">K135+Q135</f>
        <v>2731.7489773299999</v>
      </c>
      <c r="F135" s="43">
        <f t="shared" ref="F135" si="615">L135+R135</f>
        <v>1111.61274931</v>
      </c>
      <c r="G135" s="43">
        <f t="shared" ref="G135" si="616">M135+S135</f>
        <v>43.13415311</v>
      </c>
      <c r="H135" s="43">
        <f t="shared" ref="H135" si="617">SUM(I135:J135)</f>
        <v>4359.2433852100003</v>
      </c>
      <c r="I135" s="43">
        <v>2351.21846667</v>
      </c>
      <c r="J135" s="43">
        <f t="shared" ref="J135" si="618">SUM(K135:M135)</f>
        <v>2008.02491854</v>
      </c>
      <c r="K135" s="43">
        <v>1474.1761585199999</v>
      </c>
      <c r="L135" s="43">
        <v>525.11938774999999</v>
      </c>
      <c r="M135" s="43">
        <v>8.7293722700000007</v>
      </c>
      <c r="N135" s="43">
        <f t="shared" ref="N135" si="619">SUM(O135:P135)</f>
        <v>2724.58055534</v>
      </c>
      <c r="O135" s="43">
        <v>846.10959413</v>
      </c>
      <c r="P135" s="43">
        <f t="shared" ref="P135" si="620">SUM(Q135:S135)</f>
        <v>1878.47096121</v>
      </c>
      <c r="Q135" s="43">
        <v>1257.5728188099999</v>
      </c>
      <c r="R135" s="43">
        <v>586.49336156000004</v>
      </c>
      <c r="S135" s="43">
        <v>34.404780840000001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7282.9052370299996</v>
      </c>
      <c r="C136" s="43">
        <f t="shared" ref="C136" si="621">I136+O136</f>
        <v>3500.4384963299999</v>
      </c>
      <c r="D136" s="43">
        <f t="shared" ref="D136" si="622">J136+P136</f>
        <v>3782.4667407000006</v>
      </c>
      <c r="E136" s="43">
        <f t="shared" ref="E136" si="623">K136+Q136</f>
        <v>2654.13423625</v>
      </c>
      <c r="F136" s="43">
        <f t="shared" ref="F136" si="624">L136+R136</f>
        <v>1085.2458401399999</v>
      </c>
      <c r="G136" s="43">
        <f t="shared" ref="G136" si="625">M136+S136</f>
        <v>43.086664310000003</v>
      </c>
      <c r="H136" s="43">
        <f t="shared" ref="H136" si="626">SUM(I136:J136)</f>
        <v>4601.8064743499999</v>
      </c>
      <c r="I136" s="43">
        <v>2599.88414457</v>
      </c>
      <c r="J136" s="43">
        <f t="shared" ref="J136" si="627">SUM(K136:M136)</f>
        <v>2001.9223297800002</v>
      </c>
      <c r="K136" s="43">
        <v>1459.7718005900001</v>
      </c>
      <c r="L136" s="43">
        <v>533.25412317999997</v>
      </c>
      <c r="M136" s="43">
        <v>8.8964060099999998</v>
      </c>
      <c r="N136" s="43">
        <f t="shared" ref="N136" si="628">SUM(O136:P136)</f>
        <v>2681.0987626800002</v>
      </c>
      <c r="O136" s="43">
        <v>900.55435176000003</v>
      </c>
      <c r="P136" s="43">
        <f t="shared" ref="P136" si="629">SUM(Q136:S136)</f>
        <v>1780.5444109200002</v>
      </c>
      <c r="Q136" s="43">
        <v>1194.3624356600001</v>
      </c>
      <c r="R136" s="43">
        <v>551.99171695999996</v>
      </c>
      <c r="S136" s="43">
        <v>34.190258300000004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7125.4252996100004</v>
      </c>
      <c r="C137" s="43">
        <f t="shared" ref="C137" si="630">I137+O137</f>
        <v>3397.6072148600001</v>
      </c>
      <c r="D137" s="43">
        <f t="shared" ref="D137" si="631">J137+P137</f>
        <v>3727.8180847499998</v>
      </c>
      <c r="E137" s="43">
        <f t="shared" ref="E137" si="632">K137+Q137</f>
        <v>2622.9936214199997</v>
      </c>
      <c r="F137" s="43">
        <f t="shared" ref="F137" si="633">L137+R137</f>
        <v>1059.0828852300001</v>
      </c>
      <c r="G137" s="43">
        <f t="shared" ref="G137" si="634">M137+S137</f>
        <v>45.741578099999998</v>
      </c>
      <c r="H137" s="43">
        <f t="shared" ref="H137" si="635">SUM(I137:J137)</f>
        <v>4476.2168663700004</v>
      </c>
      <c r="I137" s="43">
        <v>2464.9229141800001</v>
      </c>
      <c r="J137" s="43">
        <f t="shared" ref="J137" si="636">SUM(K137:M137)</f>
        <v>2011.29395219</v>
      </c>
      <c r="K137" s="43">
        <v>1455.9578245299999</v>
      </c>
      <c r="L137" s="43">
        <v>543.44548349000002</v>
      </c>
      <c r="M137" s="43">
        <v>11.89064417</v>
      </c>
      <c r="N137" s="43">
        <f t="shared" ref="N137" si="637">SUM(O137:P137)</f>
        <v>2649.20843324</v>
      </c>
      <c r="O137" s="43">
        <v>932.68430067999998</v>
      </c>
      <c r="P137" s="43">
        <f t="shared" ref="P137" si="638">SUM(Q137:S137)</f>
        <v>1716.52413256</v>
      </c>
      <c r="Q137" s="43">
        <v>1167.03579689</v>
      </c>
      <c r="R137" s="43">
        <v>515.63740173999997</v>
      </c>
      <c r="S137" s="43">
        <v>33.850933929999997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6928.4024813500009</v>
      </c>
      <c r="C138" s="43">
        <f t="shared" ref="C138" si="639">I138+O138</f>
        <v>3313.3879604899998</v>
      </c>
      <c r="D138" s="43">
        <f t="shared" ref="D138" si="640">J138+P138</f>
        <v>3615.0145208600002</v>
      </c>
      <c r="E138" s="43">
        <f t="shared" ref="E138" si="641">K138+Q138</f>
        <v>2529.3925588000002</v>
      </c>
      <c r="F138" s="43">
        <f t="shared" ref="F138" si="642">L138+R138</f>
        <v>1041.4401438</v>
      </c>
      <c r="G138" s="43">
        <f t="shared" ref="G138" si="643">M138+S138</f>
        <v>44.18181826</v>
      </c>
      <c r="H138" s="43">
        <f t="shared" ref="H138" si="644">SUM(I138:J138)</f>
        <v>4335.7788237499999</v>
      </c>
      <c r="I138" s="43">
        <v>2338.5372449199999</v>
      </c>
      <c r="J138" s="43">
        <f t="shared" ref="J138" si="645">SUM(K138:M138)</f>
        <v>1997.24157883</v>
      </c>
      <c r="K138" s="43">
        <v>1422.2580127000001</v>
      </c>
      <c r="L138" s="43">
        <v>563.42147466999995</v>
      </c>
      <c r="M138" s="43">
        <v>11.56209146</v>
      </c>
      <c r="N138" s="43">
        <f t="shared" ref="N138" si="646">SUM(O138:P138)</f>
        <v>2592.6236576000001</v>
      </c>
      <c r="O138" s="43">
        <v>974.85071557000003</v>
      </c>
      <c r="P138" s="43">
        <f t="shared" ref="P138" si="647">SUM(Q138:S138)</f>
        <v>1617.7729420300002</v>
      </c>
      <c r="Q138" s="43">
        <v>1107.1345461000001</v>
      </c>
      <c r="R138" s="43">
        <v>478.01866912999998</v>
      </c>
      <c r="S138" s="43">
        <v>32.619726800000002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6944.197254910001</v>
      </c>
      <c r="C139" s="43">
        <f t="shared" ref="C139" si="648">I139+O139</f>
        <v>3379.7535083500002</v>
      </c>
      <c r="D139" s="43">
        <f t="shared" ref="D139" si="649">J139+P139</f>
        <v>3564.4437465600004</v>
      </c>
      <c r="E139" s="43">
        <f t="shared" ref="E139" si="650">K139+Q139</f>
        <v>2492.9847402800001</v>
      </c>
      <c r="F139" s="43">
        <f t="shared" ref="F139" si="651">L139+R139</f>
        <v>1027.50283227</v>
      </c>
      <c r="G139" s="43">
        <f t="shared" ref="G139" si="652">M139+S139</f>
        <v>43.956174009999998</v>
      </c>
      <c r="H139" s="43">
        <f t="shared" ref="H139" si="653">SUM(I139:J139)</f>
        <v>4406.0996131200009</v>
      </c>
      <c r="I139" s="43">
        <v>2407.5183851800002</v>
      </c>
      <c r="J139" s="43">
        <f t="shared" ref="J139" si="654">SUM(K139:M139)</f>
        <v>1998.5812279400002</v>
      </c>
      <c r="K139" s="43">
        <v>1413.12635032</v>
      </c>
      <c r="L139" s="43">
        <v>573.56246037000005</v>
      </c>
      <c r="M139" s="43">
        <v>11.892417249999999</v>
      </c>
      <c r="N139" s="43">
        <f t="shared" ref="N139" si="655">SUM(O139:P139)</f>
        <v>2538.0976417900001</v>
      </c>
      <c r="O139" s="43">
        <v>972.23512316999995</v>
      </c>
      <c r="P139" s="43">
        <f t="shared" ref="P139" si="656">SUM(Q139:S139)</f>
        <v>1565.8625186199999</v>
      </c>
      <c r="Q139" s="43">
        <v>1079.8583899600001</v>
      </c>
      <c r="R139" s="43">
        <v>453.9403719</v>
      </c>
      <c r="S139" s="43">
        <v>32.063756759999997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6915.3039819200003</v>
      </c>
      <c r="C140" s="43">
        <f t="shared" ref="C140" si="657">I140+O140</f>
        <v>3410.8770611199998</v>
      </c>
      <c r="D140" s="43">
        <f t="shared" ref="D140" si="658">J140+P140</f>
        <v>3504.4269208000001</v>
      </c>
      <c r="E140" s="43">
        <f t="shared" ref="E140" si="659">K140+Q140</f>
        <v>2446.17448345</v>
      </c>
      <c r="F140" s="43">
        <f t="shared" ref="F140" si="660">L140+R140</f>
        <v>1014.21912482</v>
      </c>
      <c r="G140" s="43">
        <f t="shared" ref="G140" si="661">M140+S140</f>
        <v>44.033312530000003</v>
      </c>
      <c r="H140" s="43">
        <f t="shared" ref="H140" si="662">SUM(I140:J140)</f>
        <v>4412.3340495399998</v>
      </c>
      <c r="I140" s="43">
        <v>2413.99941704</v>
      </c>
      <c r="J140" s="43">
        <f t="shared" ref="J140" si="663">SUM(K140:M140)</f>
        <v>1998.3346325</v>
      </c>
      <c r="K140" s="43">
        <v>1402.01750674</v>
      </c>
      <c r="L140" s="43">
        <v>584.21436598000003</v>
      </c>
      <c r="M140" s="43">
        <v>12.10275978</v>
      </c>
      <c r="N140" s="43">
        <f t="shared" ref="N140" si="664">SUM(O140:P140)</f>
        <v>2502.96993238</v>
      </c>
      <c r="O140" s="43">
        <v>996.87764407999998</v>
      </c>
      <c r="P140" s="43">
        <f t="shared" ref="P140" si="665">SUM(Q140:S140)</f>
        <v>1506.0922883000001</v>
      </c>
      <c r="Q140" s="43">
        <v>1044.15697671</v>
      </c>
      <c r="R140" s="43">
        <v>430.00475884000002</v>
      </c>
      <c r="S140" s="43">
        <v>31.93055275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7009.45887279</v>
      </c>
      <c r="C141" s="43">
        <f t="shared" ref="C141" si="666">I141+O141</f>
        <v>3473.74036471</v>
      </c>
      <c r="D141" s="43">
        <f t="shared" ref="D141" si="667">J141+P141</f>
        <v>3535.71850808</v>
      </c>
      <c r="E141" s="43">
        <f t="shared" ref="E141" si="668">K141+Q141</f>
        <v>2464.0197303899999</v>
      </c>
      <c r="F141" s="43">
        <f t="shared" ref="F141" si="669">L141+R141</f>
        <v>1027.92228632</v>
      </c>
      <c r="G141" s="43">
        <f t="shared" ref="G141" si="670">M141+S141</f>
        <v>43.776491370000002</v>
      </c>
      <c r="H141" s="43">
        <f t="shared" ref="H141" si="671">SUM(I141:J141)</f>
        <v>4438.9053928900003</v>
      </c>
      <c r="I141" s="43">
        <v>2418.7601081100001</v>
      </c>
      <c r="J141" s="43">
        <f t="shared" ref="J141" si="672">SUM(K141:M141)</f>
        <v>2020.1452847799999</v>
      </c>
      <c r="K141" s="43">
        <v>1414.4483589399999</v>
      </c>
      <c r="L141" s="43">
        <v>594.00970383000003</v>
      </c>
      <c r="M141" s="43">
        <v>11.687222009999999</v>
      </c>
      <c r="N141" s="43">
        <f t="shared" ref="N141" si="673">SUM(O141:P141)</f>
        <v>2570.5534798999997</v>
      </c>
      <c r="O141" s="43">
        <v>1054.9802566000001</v>
      </c>
      <c r="P141" s="43">
        <f t="shared" ref="P141" si="674">SUM(Q141:S141)</f>
        <v>1515.5732232999999</v>
      </c>
      <c r="Q141" s="43">
        <v>1049.57137145</v>
      </c>
      <c r="R141" s="43">
        <v>433.91258248999998</v>
      </c>
      <c r="S141" s="43">
        <v>32.089269360000003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7205.7633324399994</v>
      </c>
      <c r="C142" s="43">
        <f t="shared" ref="C142" si="675">I142+O142</f>
        <v>3686.3076916199998</v>
      </c>
      <c r="D142" s="43">
        <f t="shared" ref="D142" si="676">J142+P142</f>
        <v>3519.4556408200006</v>
      </c>
      <c r="E142" s="43">
        <f t="shared" ref="E142" si="677">K142+Q142</f>
        <v>2458.50072972</v>
      </c>
      <c r="F142" s="43">
        <f t="shared" ref="F142" si="678">L142+R142</f>
        <v>1030.58386408</v>
      </c>
      <c r="G142" s="43">
        <f t="shared" ref="G142" si="679">M142+S142</f>
        <v>30.371047019999999</v>
      </c>
      <c r="H142" s="43">
        <f t="shared" ref="H142" si="680">SUM(I142:J142)</f>
        <v>4737.5549599700007</v>
      </c>
      <c r="I142" s="43">
        <v>2693.5055508099999</v>
      </c>
      <c r="J142" s="43">
        <f t="shared" ref="J142" si="681">SUM(K142:M142)</f>
        <v>2044.0494091600003</v>
      </c>
      <c r="K142" s="43">
        <v>1422.3253830000001</v>
      </c>
      <c r="L142" s="43">
        <v>610.24112114000002</v>
      </c>
      <c r="M142" s="43">
        <v>11.48290502</v>
      </c>
      <c r="N142" s="43">
        <f t="shared" ref="N142" si="682">SUM(O142:P142)</f>
        <v>2468.2083724700001</v>
      </c>
      <c r="O142" s="43">
        <v>992.80214080999997</v>
      </c>
      <c r="P142" s="43">
        <f t="shared" ref="P142" si="683">SUM(Q142:S142)</f>
        <v>1475.40623166</v>
      </c>
      <c r="Q142" s="43">
        <v>1036.1753467200001</v>
      </c>
      <c r="R142" s="43">
        <v>420.34274293999999</v>
      </c>
      <c r="S142" s="43">
        <v>18.888141999999998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6925.2811696200006</v>
      </c>
      <c r="C143" s="43">
        <f t="shared" ref="C143" si="684">I143+O143</f>
        <v>3406.5123106800002</v>
      </c>
      <c r="D143" s="43">
        <f t="shared" ref="D143" si="685">J143+P143</f>
        <v>3518.7688589400004</v>
      </c>
      <c r="E143" s="43">
        <f t="shared" ref="E143" si="686">K143+Q143</f>
        <v>2464.2355491500002</v>
      </c>
      <c r="F143" s="43">
        <f t="shared" ref="F143" si="687">L143+R143</f>
        <v>1026.5626398100001</v>
      </c>
      <c r="G143" s="43">
        <f t="shared" ref="G143" si="688">M143+S143</f>
        <v>27.970669979999997</v>
      </c>
      <c r="H143" s="43">
        <f t="shared" ref="H143" si="689">SUM(I143:J143)</f>
        <v>4444.6327319800002</v>
      </c>
      <c r="I143" s="43">
        <v>2393.2504556200001</v>
      </c>
      <c r="J143" s="43">
        <f t="shared" ref="J143" si="690">SUM(K143:M143)</f>
        <v>2051.3822763600001</v>
      </c>
      <c r="K143" s="43">
        <v>1419.63139217</v>
      </c>
      <c r="L143" s="43">
        <v>620.09072796999999</v>
      </c>
      <c r="M143" s="43">
        <v>11.660156219999999</v>
      </c>
      <c r="N143" s="43">
        <f t="shared" ref="N143" si="691">SUM(O143:P143)</f>
        <v>2480.6484376400003</v>
      </c>
      <c r="O143" s="43">
        <v>1013.26185506</v>
      </c>
      <c r="P143" s="43">
        <f t="shared" ref="P143" si="692">SUM(Q143:S143)</f>
        <v>1467.3865825800001</v>
      </c>
      <c r="Q143" s="43">
        <v>1044.60415698</v>
      </c>
      <c r="R143" s="43">
        <v>406.47191184000002</v>
      </c>
      <c r="S143" s="43">
        <v>16.310513759999999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6359.3913587299994</v>
      </c>
      <c r="C144" s="43">
        <f t="shared" ref="C144" si="693">I144+O144</f>
        <v>3010.7054781999996</v>
      </c>
      <c r="D144" s="43">
        <f t="shared" ref="D144" si="694">J144+P144</f>
        <v>3348.6858805300003</v>
      </c>
      <c r="E144" s="43">
        <f t="shared" ref="E144" si="695">K144+Q144</f>
        <v>2310.3412011800001</v>
      </c>
      <c r="F144" s="43">
        <f t="shared" ref="F144" si="696">L144+R144</f>
        <v>1010.2201392100001</v>
      </c>
      <c r="G144" s="43">
        <f t="shared" ref="G144" si="697">M144+S144</f>
        <v>28.124540140000001</v>
      </c>
      <c r="H144" s="43">
        <f t="shared" ref="H144" si="698">SUM(I144:J144)</f>
        <v>4061.2212670400004</v>
      </c>
      <c r="I144" s="43">
        <v>2074.4226893599998</v>
      </c>
      <c r="J144" s="43">
        <f t="shared" ref="J144" si="699">SUM(K144:M144)</f>
        <v>1986.7985776800003</v>
      </c>
      <c r="K144" s="43">
        <v>1361.8696974300001</v>
      </c>
      <c r="L144" s="43">
        <v>613.55376332000003</v>
      </c>
      <c r="M144" s="43">
        <v>11.375116930000001</v>
      </c>
      <c r="N144" s="43">
        <f t="shared" ref="N144" si="700">SUM(O144:P144)</f>
        <v>2298.1700916899999</v>
      </c>
      <c r="O144" s="43">
        <v>936.28278883999997</v>
      </c>
      <c r="P144" s="43">
        <f t="shared" ref="P144" si="701">SUM(Q144:S144)</f>
        <v>1361.88730285</v>
      </c>
      <c r="Q144" s="43">
        <v>948.47150375000001</v>
      </c>
      <c r="R144" s="43">
        <v>396.66637588999998</v>
      </c>
      <c r="S144" s="43">
        <v>16.74942321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6952.5898994100007</v>
      </c>
      <c r="C145" s="43">
        <f t="shared" ref="C145" si="702">I145+O145</f>
        <v>3797.7543731700002</v>
      </c>
      <c r="D145" s="43">
        <f t="shared" ref="D145" si="703">J145+P145</f>
        <v>3154.83552624</v>
      </c>
      <c r="E145" s="43">
        <f t="shared" ref="E145" si="704">K145+Q145</f>
        <v>2133.4111082600002</v>
      </c>
      <c r="F145" s="43">
        <f t="shared" ref="F145" si="705">L145+R145</f>
        <v>994.02180135000003</v>
      </c>
      <c r="G145" s="43">
        <f t="shared" ref="G145" si="706">M145+S145</f>
        <v>27.402616630000001</v>
      </c>
      <c r="H145" s="43">
        <f t="shared" ref="H145" si="707">SUM(I145:J145)</f>
        <v>4592.3797770800002</v>
      </c>
      <c r="I145" s="43">
        <v>2670.0527902600002</v>
      </c>
      <c r="J145" s="43">
        <f t="shared" ref="J145" si="708">SUM(K145:M145)</f>
        <v>1922.3269868199998</v>
      </c>
      <c r="K145" s="43">
        <v>1296.8921223</v>
      </c>
      <c r="L145" s="43">
        <v>614.00631972999997</v>
      </c>
      <c r="M145" s="43">
        <v>11.42854479</v>
      </c>
      <c r="N145" s="43">
        <f t="shared" ref="N145" si="709">SUM(O145:P145)</f>
        <v>2360.2101223300001</v>
      </c>
      <c r="O145" s="43">
        <v>1127.7015829100001</v>
      </c>
      <c r="P145" s="43">
        <f t="shared" ref="P145" si="710">SUM(Q145:S145)</f>
        <v>1232.50853942</v>
      </c>
      <c r="Q145" s="43">
        <v>836.51898596000001</v>
      </c>
      <c r="R145" s="43">
        <v>380.01548162</v>
      </c>
      <c r="S145" s="43">
        <v>15.974071840000001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7353.2367036299993</v>
      </c>
      <c r="C146" s="43">
        <f t="shared" ref="C146" si="711">I146+O146</f>
        <v>4187.3114017099997</v>
      </c>
      <c r="D146" s="43">
        <f t="shared" ref="D146" si="712">J146+P146</f>
        <v>3165.92530192</v>
      </c>
      <c r="E146" s="43">
        <f t="shared" ref="E146" si="713">K146+Q146</f>
        <v>2150.9715693600001</v>
      </c>
      <c r="F146" s="43">
        <f t="shared" ref="F146" si="714">L146+R146</f>
        <v>987.93352497000001</v>
      </c>
      <c r="G146" s="43">
        <f t="shared" ref="G146" si="715">M146+S146</f>
        <v>27.020207589999998</v>
      </c>
      <c r="H146" s="43">
        <f t="shared" ref="H146" si="716">SUM(I146:J146)</f>
        <v>5019.1001500600005</v>
      </c>
      <c r="I146" s="43">
        <v>3028.8210758700002</v>
      </c>
      <c r="J146" s="43">
        <f t="shared" ref="J146" si="717">SUM(K146:M146)</f>
        <v>1990.2790741900001</v>
      </c>
      <c r="K146" s="43">
        <v>1357.28149405</v>
      </c>
      <c r="L146" s="43">
        <v>621.39014744999997</v>
      </c>
      <c r="M146" s="43">
        <v>11.60743269</v>
      </c>
      <c r="N146" s="43">
        <f t="shared" ref="N146" si="718">SUM(O146:P146)</f>
        <v>2334.1365535699997</v>
      </c>
      <c r="O146" s="43">
        <v>1158.49032584</v>
      </c>
      <c r="P146" s="43">
        <f t="shared" ref="P146" si="719">SUM(Q146:S146)</f>
        <v>1175.64622773</v>
      </c>
      <c r="Q146" s="43">
        <v>793.69007531</v>
      </c>
      <c r="R146" s="43">
        <v>366.54337751999998</v>
      </c>
      <c r="S146" s="43">
        <v>15.4127749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7652.3078998099991</v>
      </c>
      <c r="C147" s="43">
        <f t="shared" ref="C147" si="720">I147+O147</f>
        <v>4412.7833117600003</v>
      </c>
      <c r="D147" s="43">
        <f t="shared" ref="D147" si="721">J147+P147</f>
        <v>3239.5245880500001</v>
      </c>
      <c r="E147" s="43">
        <f t="shared" ref="E147" si="722">K147+Q147</f>
        <v>2188.3517508199998</v>
      </c>
      <c r="F147" s="43">
        <f t="shared" ref="F147" si="723">L147+R147</f>
        <v>1020.48827343</v>
      </c>
      <c r="G147" s="43">
        <f t="shared" ref="G147" si="724">M147+S147</f>
        <v>30.684563799999999</v>
      </c>
      <c r="H147" s="43">
        <f t="shared" ref="H147" si="725">SUM(I147:J147)</f>
        <v>5258.9759520799998</v>
      </c>
      <c r="I147" s="43">
        <v>3203.5799806199998</v>
      </c>
      <c r="J147" s="43">
        <f t="shared" ref="J147" si="726">SUM(K147:M147)</f>
        <v>2055.3959714600001</v>
      </c>
      <c r="K147" s="43">
        <v>1389.2709416299999</v>
      </c>
      <c r="L147" s="43">
        <v>652.55678764000004</v>
      </c>
      <c r="M147" s="43">
        <v>13.568242189999999</v>
      </c>
      <c r="N147" s="43">
        <f t="shared" ref="N147" si="727">SUM(O147:P147)</f>
        <v>2393.3319477300001</v>
      </c>
      <c r="O147" s="43">
        <v>1209.20333114</v>
      </c>
      <c r="P147" s="43">
        <f t="shared" ref="P147" si="728">SUM(Q147:S147)</f>
        <v>1184.1286165900001</v>
      </c>
      <c r="Q147" s="43">
        <v>799.08080918999997</v>
      </c>
      <c r="R147" s="43">
        <v>367.93148579000001</v>
      </c>
      <c r="S147" s="43">
        <v>17.11632161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8073.5640088699984</v>
      </c>
      <c r="C148" s="43">
        <f t="shared" ref="C148" si="729">I148+O148</f>
        <v>4849.8007513599996</v>
      </c>
      <c r="D148" s="43">
        <f t="shared" ref="D148" si="730">J148+P148</f>
        <v>3223.7632575100001</v>
      </c>
      <c r="E148" s="43">
        <f t="shared" ref="E148" si="731">K148+Q148</f>
        <v>2194.22628321</v>
      </c>
      <c r="F148" s="43">
        <f t="shared" ref="F148" si="732">L148+R148</f>
        <v>1000.34977584</v>
      </c>
      <c r="G148" s="43">
        <f t="shared" ref="G148" si="733">M148+S148</f>
        <v>29.187198459999998</v>
      </c>
      <c r="H148" s="43">
        <f t="shared" ref="H148" si="734">SUM(I148:J148)</f>
        <v>5678.48106895</v>
      </c>
      <c r="I148" s="43">
        <v>3611.8761240399999</v>
      </c>
      <c r="J148" s="43">
        <f t="shared" ref="J148" si="735">SUM(K148:M148)</f>
        <v>2066.6049449100001</v>
      </c>
      <c r="K148" s="43">
        <v>1407.91558743</v>
      </c>
      <c r="L148" s="43">
        <v>645.07515290000003</v>
      </c>
      <c r="M148" s="43">
        <v>13.614204579999999</v>
      </c>
      <c r="N148" s="43">
        <f t="shared" ref="N148" si="736">SUM(O148:P148)</f>
        <v>2395.0829399200002</v>
      </c>
      <c r="O148" s="43">
        <v>1237.9246273199999</v>
      </c>
      <c r="P148" s="43">
        <f t="shared" ref="P148" si="737">SUM(Q148:S148)</f>
        <v>1157.1583126</v>
      </c>
      <c r="Q148" s="43">
        <v>786.31069577999995</v>
      </c>
      <c r="R148" s="43">
        <v>355.27462293999997</v>
      </c>
      <c r="S148" s="43">
        <v>15.57299388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8708.2068106700008</v>
      </c>
      <c r="C149" s="43">
        <f t="shared" ref="C149" si="738">I149+O149</f>
        <v>5224.0442676100001</v>
      </c>
      <c r="D149" s="43">
        <f t="shared" ref="D149" si="739">J149+P149</f>
        <v>3484.1625430599997</v>
      </c>
      <c r="E149" s="43">
        <f t="shared" ref="E149" si="740">K149+Q149</f>
        <v>2392.4964133200001</v>
      </c>
      <c r="F149" s="43">
        <f t="shared" ref="F149" si="741">L149+R149</f>
        <v>1059.41691756</v>
      </c>
      <c r="G149" s="43">
        <f t="shared" ref="G149" si="742">M149+S149</f>
        <v>32.249212180000001</v>
      </c>
      <c r="H149" s="43">
        <f t="shared" ref="H149" si="743">SUM(I149:J149)</f>
        <v>5736.1677639499994</v>
      </c>
      <c r="I149" s="43">
        <v>3675.3593012599999</v>
      </c>
      <c r="J149" s="43">
        <f t="shared" ref="J149" si="744">SUM(K149:M149)</f>
        <v>2060.8084626899999</v>
      </c>
      <c r="K149" s="43">
        <v>1407.1052366599999</v>
      </c>
      <c r="L149" s="43">
        <v>640.20691471999999</v>
      </c>
      <c r="M149" s="43">
        <v>13.496311309999999</v>
      </c>
      <c r="N149" s="43">
        <f t="shared" ref="N149" si="745">SUM(O149:P149)</f>
        <v>2972.03904672</v>
      </c>
      <c r="O149" s="43">
        <v>1548.68496635</v>
      </c>
      <c r="P149" s="43">
        <f t="shared" ref="P149" si="746">SUM(Q149:S149)</f>
        <v>1423.35408037</v>
      </c>
      <c r="Q149" s="43">
        <v>985.39117666000004</v>
      </c>
      <c r="R149" s="43">
        <v>419.21000284000002</v>
      </c>
      <c r="S149" s="43">
        <v>18.752900870000001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9028.5068220800003</v>
      </c>
      <c r="C150" s="43">
        <f t="shared" ref="C150" si="747">I150+O150</f>
        <v>5540.8538772399997</v>
      </c>
      <c r="D150" s="43">
        <f t="shared" ref="D150" si="748">J150+P150</f>
        <v>3487.6529448399997</v>
      </c>
      <c r="E150" s="43">
        <f t="shared" ref="E150" si="749">K150+Q150</f>
        <v>2434.5986923400001</v>
      </c>
      <c r="F150" s="43">
        <f t="shared" ref="F150" si="750">L150+R150</f>
        <v>1022.1693241999999</v>
      </c>
      <c r="G150" s="43">
        <f t="shared" ref="G150" si="751">M150+S150</f>
        <v>30.884928300000002</v>
      </c>
      <c r="H150" s="43">
        <f t="shared" ref="H150" si="752">SUM(I150:J150)</f>
        <v>6022.35722093</v>
      </c>
      <c r="I150" s="43">
        <v>3979.12303449</v>
      </c>
      <c r="J150" s="43">
        <f t="shared" ref="J150" si="753">SUM(K150:M150)</f>
        <v>2043.2341864399998</v>
      </c>
      <c r="K150" s="43">
        <v>1396.97067713</v>
      </c>
      <c r="L150" s="43">
        <v>632.91302600999995</v>
      </c>
      <c r="M150" s="43">
        <v>13.3504833</v>
      </c>
      <c r="N150" s="43">
        <f t="shared" ref="N150" si="754">SUM(O150:P150)</f>
        <v>3006.1496011500003</v>
      </c>
      <c r="O150" s="43">
        <v>1561.73084275</v>
      </c>
      <c r="P150" s="43">
        <f t="shared" ref="P150" si="755">SUM(Q150:S150)</f>
        <v>1444.4187584000001</v>
      </c>
      <c r="Q150" s="43">
        <v>1037.6280152100001</v>
      </c>
      <c r="R150" s="43">
        <v>389.25629819</v>
      </c>
      <c r="S150" s="43">
        <v>17.534445000000002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9130.9001811899998</v>
      </c>
      <c r="C151" s="43">
        <f t="shared" ref="C151" si="756">I151+O151</f>
        <v>5473.0433312000005</v>
      </c>
      <c r="D151" s="43">
        <f t="shared" ref="D151" si="757">J151+P151</f>
        <v>3657.8568499900002</v>
      </c>
      <c r="E151" s="43">
        <f t="shared" ref="E151" si="758">K151+Q151</f>
        <v>2630.4208110500003</v>
      </c>
      <c r="F151" s="43">
        <f t="shared" ref="F151" si="759">L151+R151</f>
        <v>997.05254431000003</v>
      </c>
      <c r="G151" s="43">
        <f t="shared" ref="G151" si="760">M151+S151</f>
        <v>30.383494630000001</v>
      </c>
      <c r="H151" s="43">
        <f t="shared" ref="H151" si="761">SUM(I151:J151)</f>
        <v>6084.8296227999999</v>
      </c>
      <c r="I151" s="43">
        <v>3939.8987590500001</v>
      </c>
      <c r="J151" s="43">
        <f t="shared" ref="J151" si="762">SUM(K151:M151)</f>
        <v>2144.9308637499998</v>
      </c>
      <c r="K151" s="43">
        <v>1502.5356497400001</v>
      </c>
      <c r="L151" s="43">
        <v>628.90084120999995</v>
      </c>
      <c r="M151" s="43">
        <v>13.494372800000001</v>
      </c>
      <c r="N151" s="43">
        <f t="shared" ref="N151" si="763">SUM(O151:P151)</f>
        <v>3046.0705583899999</v>
      </c>
      <c r="O151" s="43">
        <v>1533.1445721499999</v>
      </c>
      <c r="P151" s="43">
        <f t="shared" ref="P151" si="764">SUM(Q151:S151)</f>
        <v>1512.9259862400002</v>
      </c>
      <c r="Q151" s="43">
        <v>1127.8851613100001</v>
      </c>
      <c r="R151" s="43">
        <v>368.15170310000002</v>
      </c>
      <c r="S151" s="43">
        <v>16.889121830000001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9331.3375084500003</v>
      </c>
      <c r="C152" s="43">
        <f t="shared" ref="C152" si="765">I152+O152</f>
        <v>5585.3871025200006</v>
      </c>
      <c r="D152" s="43">
        <f t="shared" ref="D152" si="766">J152+P152</f>
        <v>3745.9504059299998</v>
      </c>
      <c r="E152" s="43">
        <f t="shared" ref="E152" si="767">K152+Q152</f>
        <v>2732.4603937800002</v>
      </c>
      <c r="F152" s="43">
        <f t="shared" ref="F152" si="768">L152+R152</f>
        <v>983.74503461999996</v>
      </c>
      <c r="G152" s="43">
        <f t="shared" ref="G152" si="769">M152+S152</f>
        <v>29.74497753</v>
      </c>
      <c r="H152" s="43">
        <f t="shared" ref="H152" si="770">SUM(I152:J152)</f>
        <v>6178.6917336999995</v>
      </c>
      <c r="I152" s="43">
        <v>4034.9272537400002</v>
      </c>
      <c r="J152" s="43">
        <f t="shared" ref="J152" si="771">SUM(K152:M152)</f>
        <v>2143.7644799599998</v>
      </c>
      <c r="K152" s="43">
        <v>1506.7632069399999</v>
      </c>
      <c r="L152" s="43">
        <v>623.20146612999997</v>
      </c>
      <c r="M152" s="43">
        <v>13.799806889999999</v>
      </c>
      <c r="N152" s="43">
        <f t="shared" ref="N152" si="772">SUM(O152:P152)</f>
        <v>3152.6457747499999</v>
      </c>
      <c r="O152" s="43">
        <v>1550.4598487799999</v>
      </c>
      <c r="P152" s="43">
        <f t="shared" ref="P152" si="773">SUM(Q152:S152)</f>
        <v>1602.18592597</v>
      </c>
      <c r="Q152" s="43">
        <v>1225.6971868400001</v>
      </c>
      <c r="R152" s="43">
        <v>360.54356848999998</v>
      </c>
      <c r="S152" s="43">
        <v>15.945170640000001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9732.5448830200003</v>
      </c>
      <c r="C153" s="43">
        <f t="shared" ref="C153" si="774">I153+O153</f>
        <v>5764.4042351600001</v>
      </c>
      <c r="D153" s="43">
        <f t="shared" ref="D153" si="775">J153+P153</f>
        <v>3968.1406478599997</v>
      </c>
      <c r="E153" s="43">
        <f t="shared" ref="E153" si="776">K153+Q153</f>
        <v>2978.6376544899999</v>
      </c>
      <c r="F153" s="43">
        <f t="shared" ref="F153" si="777">L153+R153</f>
        <v>959.97042959000009</v>
      </c>
      <c r="G153" s="43">
        <f t="shared" ref="G153" si="778">M153+S153</f>
        <v>29.53256378</v>
      </c>
      <c r="H153" s="43">
        <f t="shared" ref="H153" si="779">SUM(I153:J153)</f>
        <v>6433.0764940600002</v>
      </c>
      <c r="I153" s="43">
        <v>4151.0335357900003</v>
      </c>
      <c r="J153" s="43">
        <f t="shared" ref="J153" si="780">SUM(K153:M153)</f>
        <v>2282.0429582699999</v>
      </c>
      <c r="K153" s="43">
        <v>1653.63222956</v>
      </c>
      <c r="L153" s="43">
        <v>614.69730329000004</v>
      </c>
      <c r="M153" s="43">
        <v>13.71342542</v>
      </c>
      <c r="N153" s="43">
        <f t="shared" ref="N153" si="781">SUM(O153:P153)</f>
        <v>3299.4683889600001</v>
      </c>
      <c r="O153" s="43">
        <v>1613.37069937</v>
      </c>
      <c r="P153" s="43">
        <f t="shared" ref="P153" si="782">SUM(Q153:S153)</f>
        <v>1686.0976895899998</v>
      </c>
      <c r="Q153" s="43">
        <v>1325.0054249299999</v>
      </c>
      <c r="R153" s="43">
        <v>345.2731263</v>
      </c>
      <c r="S153" s="43">
        <v>15.81913836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10705.744209479999</v>
      </c>
      <c r="C154" s="43">
        <f t="shared" ref="C154" si="783">I154+O154</f>
        <v>6536.6127943900001</v>
      </c>
      <c r="D154" s="43">
        <f t="shared" ref="D154" si="784">J154+P154</f>
        <v>4169.1314150899998</v>
      </c>
      <c r="E154" s="43">
        <f t="shared" ref="E154" si="785">K154+Q154</f>
        <v>3188.65691431</v>
      </c>
      <c r="F154" s="43">
        <f t="shared" ref="F154" si="786">L154+R154</f>
        <v>948.73707381000008</v>
      </c>
      <c r="G154" s="43">
        <f t="shared" ref="G154" si="787">M154+S154</f>
        <v>31.737426970000001</v>
      </c>
      <c r="H154" s="43">
        <f t="shared" ref="H154" si="788">SUM(I154:J154)</f>
        <v>7226.6587179100006</v>
      </c>
      <c r="I154" s="43">
        <v>4844.5605463700003</v>
      </c>
      <c r="J154" s="43">
        <f t="shared" ref="J154" si="789">SUM(K154:M154)</f>
        <v>2382.0981715399998</v>
      </c>
      <c r="K154" s="43">
        <v>1755.69985389</v>
      </c>
      <c r="L154" s="43">
        <v>610.34965761000001</v>
      </c>
      <c r="M154" s="43">
        <v>16.048660040000001</v>
      </c>
      <c r="N154" s="43">
        <f t="shared" ref="N154" si="790">SUM(O154:P154)</f>
        <v>3479.0854915700002</v>
      </c>
      <c r="O154" s="43">
        <v>1692.05224802</v>
      </c>
      <c r="P154" s="43">
        <f t="shared" ref="P154" si="791">SUM(Q154:S154)</f>
        <v>1787.03324355</v>
      </c>
      <c r="Q154" s="43">
        <v>1432.9570604200001</v>
      </c>
      <c r="R154" s="43">
        <v>338.38741620000002</v>
      </c>
      <c r="S154" s="43">
        <v>15.68876693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10469.60038605</v>
      </c>
      <c r="C155" s="43">
        <f t="shared" ref="C155" si="792">I155+O155</f>
        <v>6150.7927481099996</v>
      </c>
      <c r="D155" s="43">
        <f t="shared" ref="D155" si="793">J155+P155</f>
        <v>4318.8076379399999</v>
      </c>
      <c r="E155" s="43">
        <f t="shared" ref="E155" si="794">K155+Q155</f>
        <v>3360.95790855</v>
      </c>
      <c r="F155" s="43">
        <f t="shared" ref="F155" si="795">L155+R155</f>
        <v>924.34372469999994</v>
      </c>
      <c r="G155" s="43">
        <f t="shared" ref="G155" si="796">M155+S155</f>
        <v>33.506004689999997</v>
      </c>
      <c r="H155" s="43">
        <f t="shared" ref="H155" si="797">SUM(I155:J155)</f>
        <v>6914.1500952200004</v>
      </c>
      <c r="I155" s="43">
        <v>4452.1325448699999</v>
      </c>
      <c r="J155" s="43">
        <f t="shared" ref="J155" si="798">SUM(K155:M155)</f>
        <v>2462.01755035</v>
      </c>
      <c r="K155" s="43">
        <v>1834.10634387</v>
      </c>
      <c r="L155" s="43">
        <v>610.41223319999995</v>
      </c>
      <c r="M155" s="43">
        <v>17.498973280000001</v>
      </c>
      <c r="N155" s="43">
        <f t="shared" ref="N155" si="799">SUM(O155:P155)</f>
        <v>3555.4502908300001</v>
      </c>
      <c r="O155" s="43">
        <v>1698.6602032400001</v>
      </c>
      <c r="P155" s="43">
        <f t="shared" ref="P155" si="800">SUM(Q155:S155)</f>
        <v>1856.79008759</v>
      </c>
      <c r="Q155" s="43">
        <v>1526.8515646799999</v>
      </c>
      <c r="R155" s="43">
        <v>313.93149149999999</v>
      </c>
      <c r="S155" s="43">
        <v>16.00703141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10362.446365669999</v>
      </c>
      <c r="C156" s="43">
        <f t="shared" ref="C156" si="801">I156+O156</f>
        <v>5871.2473740599999</v>
      </c>
      <c r="D156" s="43">
        <f t="shared" ref="D156" si="802">J156+P156</f>
        <v>4491.1989916099992</v>
      </c>
      <c r="E156" s="43">
        <f t="shared" ref="E156" si="803">K156+Q156</f>
        <v>3555.6502036699999</v>
      </c>
      <c r="F156" s="43">
        <f t="shared" ref="F156" si="804">L156+R156</f>
        <v>899.5337230099999</v>
      </c>
      <c r="G156" s="43">
        <f t="shared" ref="G156" si="805">M156+S156</f>
        <v>36.015064930000001</v>
      </c>
      <c r="H156" s="43">
        <f t="shared" ref="H156" si="806">SUM(I156:J156)</f>
        <v>6815.0957985299992</v>
      </c>
      <c r="I156" s="43">
        <v>4284.43139453</v>
      </c>
      <c r="J156" s="43">
        <f t="shared" ref="J156" si="807">SUM(K156:M156)</f>
        <v>2530.6644039999996</v>
      </c>
      <c r="K156" s="43">
        <v>1912.85529256</v>
      </c>
      <c r="L156" s="43">
        <v>597.75183818999994</v>
      </c>
      <c r="M156" s="43">
        <v>20.057273250000001</v>
      </c>
      <c r="N156" s="43">
        <f t="shared" ref="N156" si="808">SUM(O156:P156)</f>
        <v>3547.3505671399998</v>
      </c>
      <c r="O156" s="43">
        <v>1586.81597953</v>
      </c>
      <c r="P156" s="43">
        <f t="shared" ref="P156" si="809">SUM(Q156:S156)</f>
        <v>1960.5345876099998</v>
      </c>
      <c r="Q156" s="43">
        <v>1642.7949111099999</v>
      </c>
      <c r="R156" s="43">
        <v>301.78188482000002</v>
      </c>
      <c r="S156" s="43">
        <v>15.95779168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10341.11439112</v>
      </c>
      <c r="C157" s="43">
        <f t="shared" ref="C157" si="810">I157+O157</f>
        <v>5868.4576117199995</v>
      </c>
      <c r="D157" s="43">
        <f t="shared" ref="D157" si="811">J157+P157</f>
        <v>4472.6567794000002</v>
      </c>
      <c r="E157" s="43">
        <f t="shared" ref="E157" si="812">K157+Q157</f>
        <v>3960.6694520999999</v>
      </c>
      <c r="F157" s="43">
        <f t="shared" ref="F157" si="813">L157+R157</f>
        <v>478.76666584999998</v>
      </c>
      <c r="G157" s="43">
        <f t="shared" ref="G157" si="814">M157+S157</f>
        <v>33.220661450000001</v>
      </c>
      <c r="H157" s="43">
        <f t="shared" ref="H157" si="815">SUM(I157:J157)</f>
        <v>6794.2270643299998</v>
      </c>
      <c r="I157" s="43">
        <v>4244.2926647699996</v>
      </c>
      <c r="J157" s="43">
        <f t="shared" ref="J157" si="816">SUM(K157:M157)</f>
        <v>2549.9343995600002</v>
      </c>
      <c r="K157" s="43">
        <v>2240.7955384900001</v>
      </c>
      <c r="L157" s="43">
        <v>290.11181986999998</v>
      </c>
      <c r="M157" s="43">
        <v>19.027041199999999</v>
      </c>
      <c r="N157" s="43">
        <f t="shared" ref="N157" si="817">SUM(O157:P157)</f>
        <v>3546.8873267899999</v>
      </c>
      <c r="O157" s="43">
        <v>1624.1649469500001</v>
      </c>
      <c r="P157" s="43">
        <f t="shared" ref="P157" si="818">SUM(Q157:S157)</f>
        <v>1922.72237984</v>
      </c>
      <c r="Q157" s="43">
        <v>1719.87391361</v>
      </c>
      <c r="R157" s="43">
        <v>188.65484598</v>
      </c>
      <c r="S157" s="43">
        <v>14.19362025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10278.070608919999</v>
      </c>
      <c r="C158" s="43">
        <f t="shared" ref="C158" si="819">I158+O158</f>
        <v>5867.0543025899997</v>
      </c>
      <c r="D158" s="43">
        <f t="shared" ref="D158" si="820">J158+P158</f>
        <v>4411.0163063299997</v>
      </c>
      <c r="E158" s="43">
        <f t="shared" ref="E158" si="821">K158+Q158</f>
        <v>3891.3966256200001</v>
      </c>
      <c r="F158" s="43">
        <f t="shared" ref="F158" si="822">L158+R158</f>
        <v>488.40293337000003</v>
      </c>
      <c r="G158" s="43">
        <f t="shared" ref="G158" si="823">M158+S158</f>
        <v>31.216747339999998</v>
      </c>
      <c r="H158" s="43">
        <f t="shared" ref="H158" si="824">SUM(I158:J158)</f>
        <v>6860.3079587599996</v>
      </c>
      <c r="I158" s="43">
        <v>4255.6100646799996</v>
      </c>
      <c r="J158" s="43">
        <f t="shared" ref="J158" si="825">SUM(K158:M158)</f>
        <v>2604.69789408</v>
      </c>
      <c r="K158" s="43">
        <v>2287.45596965</v>
      </c>
      <c r="L158" s="43">
        <v>300.33664270000003</v>
      </c>
      <c r="M158" s="43">
        <v>16.905281729999999</v>
      </c>
      <c r="N158" s="43">
        <f t="shared" ref="N158" si="826">SUM(O158:P158)</f>
        <v>3417.7626501599998</v>
      </c>
      <c r="O158" s="43">
        <v>1611.4442379100001</v>
      </c>
      <c r="P158" s="43">
        <f t="shared" ref="P158" si="827">SUM(Q158:S158)</f>
        <v>1806.3184122499999</v>
      </c>
      <c r="Q158" s="43">
        <v>1603.9406559700001</v>
      </c>
      <c r="R158" s="43">
        <v>188.06629067</v>
      </c>
      <c r="S158" s="43">
        <v>14.311465610000001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10204.576506789999</v>
      </c>
      <c r="C159" s="43">
        <f t="shared" ref="C159" si="828">I159+O159</f>
        <v>5883.3023803700007</v>
      </c>
      <c r="D159" s="43">
        <f t="shared" ref="D159" si="829">J159+P159</f>
        <v>4321.2741264199994</v>
      </c>
      <c r="E159" s="43">
        <f t="shared" ref="E159" si="830">K159+Q159</f>
        <v>3374.0372014300001</v>
      </c>
      <c r="F159" s="43">
        <f t="shared" ref="F159" si="831">L159+R159</f>
        <v>915.07219276000001</v>
      </c>
      <c r="G159" s="43">
        <f t="shared" ref="G159" si="832">M159+S159</f>
        <v>32.164732229999998</v>
      </c>
      <c r="H159" s="43">
        <f t="shared" ref="H159" si="833">SUM(I159:J159)</f>
        <v>6955.3837927300001</v>
      </c>
      <c r="I159" s="43">
        <v>4252.9639614300004</v>
      </c>
      <c r="J159" s="43">
        <f t="shared" ref="J159" si="834">SUM(K159:M159)</f>
        <v>2702.4198312999997</v>
      </c>
      <c r="K159" s="43">
        <v>2071.5734977799998</v>
      </c>
      <c r="L159" s="43">
        <v>612.96763636000003</v>
      </c>
      <c r="M159" s="43">
        <v>17.878697160000002</v>
      </c>
      <c r="N159" s="43">
        <f t="shared" ref="N159" si="835">SUM(O159:P159)</f>
        <v>3249.1927140600001</v>
      </c>
      <c r="O159" s="43">
        <v>1630.3384189400001</v>
      </c>
      <c r="P159" s="43">
        <f t="shared" ref="P159" si="836">SUM(Q159:S159)</f>
        <v>1618.85429512</v>
      </c>
      <c r="Q159" s="43">
        <v>1302.4637036500001</v>
      </c>
      <c r="R159" s="43">
        <v>302.10455639999998</v>
      </c>
      <c r="S159" s="43">
        <v>14.286035070000001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10575.120311579998</v>
      </c>
      <c r="C160" s="43">
        <f t="shared" ref="C160" si="837">I160+O160</f>
        <v>6259.1020675</v>
      </c>
      <c r="D160" s="43">
        <f t="shared" ref="D160" si="838">J160+P160</f>
        <v>4316.0182440799999</v>
      </c>
      <c r="E160" s="43">
        <f t="shared" ref="E160" si="839">K160+Q160</f>
        <v>3370.43504781</v>
      </c>
      <c r="F160" s="43">
        <f t="shared" ref="F160" si="840">L160+R160</f>
        <v>908.82465696999998</v>
      </c>
      <c r="G160" s="43">
        <f t="shared" ref="G160" si="841">M160+S160</f>
        <v>36.758539300000002</v>
      </c>
      <c r="H160" s="43">
        <f t="shared" ref="H160" si="842">SUM(I160:J160)</f>
        <v>7375.1478182199999</v>
      </c>
      <c r="I160" s="43">
        <v>4557.3911877999999</v>
      </c>
      <c r="J160" s="43">
        <f t="shared" ref="J160" si="843">SUM(K160:M160)</f>
        <v>2817.75663042</v>
      </c>
      <c r="K160" s="43">
        <v>2189.43729257</v>
      </c>
      <c r="L160" s="43">
        <v>605.57685265999999</v>
      </c>
      <c r="M160" s="43">
        <v>22.74248519</v>
      </c>
      <c r="N160" s="43">
        <f t="shared" ref="N160" si="844">SUM(O160:P160)</f>
        <v>3199.97249336</v>
      </c>
      <c r="O160" s="43">
        <v>1701.7108797000001</v>
      </c>
      <c r="P160" s="43">
        <f t="shared" ref="P160" si="845">SUM(Q160:S160)</f>
        <v>1498.26161366</v>
      </c>
      <c r="Q160" s="43">
        <v>1180.9977552400001</v>
      </c>
      <c r="R160" s="43">
        <v>303.24780430999999</v>
      </c>
      <c r="S160" s="43">
        <v>14.016054110000001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10633.34309497</v>
      </c>
      <c r="C161" s="43">
        <f t="shared" ref="C161" si="846">I161+O161</f>
        <v>6428.7572104500005</v>
      </c>
      <c r="D161" s="43">
        <f t="shared" ref="D161" si="847">J161+P161</f>
        <v>4204.58588452</v>
      </c>
      <c r="E161" s="43">
        <f t="shared" ref="E161" si="848">K161+Q161</f>
        <v>3490.9716793299999</v>
      </c>
      <c r="F161" s="43">
        <f t="shared" ref="F161" si="849">L161+R161</f>
        <v>677.44484839999996</v>
      </c>
      <c r="G161" s="43">
        <f t="shared" ref="G161" si="850">M161+S161</f>
        <v>36.169356790000002</v>
      </c>
      <c r="H161" s="43">
        <f t="shared" ref="H161" si="851">SUM(I161:J161)</f>
        <v>7497.0527050500004</v>
      </c>
      <c r="I161" s="43">
        <v>4678.0697411800002</v>
      </c>
      <c r="J161" s="43">
        <f t="shared" ref="J161" si="852">SUM(K161:M161)</f>
        <v>2818.9829638700003</v>
      </c>
      <c r="K161" s="43">
        <v>2384.0808089699999</v>
      </c>
      <c r="L161" s="43">
        <v>411.99864495000003</v>
      </c>
      <c r="M161" s="43">
        <v>22.90350995</v>
      </c>
      <c r="N161" s="43">
        <f t="shared" ref="N161" si="853">SUM(O161:P161)</f>
        <v>3136.2903899200001</v>
      </c>
      <c r="O161" s="43">
        <v>1750.6874692700001</v>
      </c>
      <c r="P161" s="43">
        <f t="shared" ref="P161" si="854">SUM(Q161:S161)</f>
        <v>1385.60292065</v>
      </c>
      <c r="Q161" s="43">
        <v>1106.89087036</v>
      </c>
      <c r="R161" s="43">
        <v>265.44620344999998</v>
      </c>
      <c r="S161" s="43">
        <v>13.26584684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10523.98331591</v>
      </c>
      <c r="C162" s="43">
        <f t="shared" ref="C162" si="855">I162+O162</f>
        <v>5974.7827294799999</v>
      </c>
      <c r="D162" s="43">
        <f t="shared" ref="D162" si="856">J162+P162</f>
        <v>4549.2005864299999</v>
      </c>
      <c r="E162" s="43">
        <f t="shared" ref="E162" si="857">K162+Q162</f>
        <v>3776.3410948700002</v>
      </c>
      <c r="F162" s="43">
        <f t="shared" ref="F162" si="858">L162+R162</f>
        <v>735.55559836999998</v>
      </c>
      <c r="G162" s="43">
        <f t="shared" ref="G162" si="859">M162+S162</f>
        <v>37.303893189999997</v>
      </c>
      <c r="H162" s="43">
        <f t="shared" ref="H162" si="860">SUM(I162:J162)</f>
        <v>7409.0984876500006</v>
      </c>
      <c r="I162" s="43">
        <v>4406.2388693299999</v>
      </c>
      <c r="J162" s="43">
        <f t="shared" ref="J162" si="861">SUM(K162:M162)</f>
        <v>3002.8596183200002</v>
      </c>
      <c r="K162" s="43">
        <v>2531.11363772</v>
      </c>
      <c r="L162" s="43">
        <v>447.85805013999999</v>
      </c>
      <c r="M162" s="43">
        <v>23.88793046</v>
      </c>
      <c r="N162" s="43">
        <f t="shared" ref="N162" si="862">SUM(O162:P162)</f>
        <v>3114.8848282600002</v>
      </c>
      <c r="O162" s="43">
        <v>1568.54386015</v>
      </c>
      <c r="P162" s="43">
        <f t="shared" ref="P162" si="863">SUM(Q162:S162)</f>
        <v>1546.3409681099999</v>
      </c>
      <c r="Q162" s="43">
        <v>1245.22745715</v>
      </c>
      <c r="R162" s="43">
        <v>287.69754823</v>
      </c>
      <c r="S162" s="43">
        <v>13.41596273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10745.580070529999</v>
      </c>
      <c r="C163" s="43">
        <f t="shared" ref="C163" si="864">I163+O163</f>
        <v>6099.8209615699998</v>
      </c>
      <c r="D163" s="43">
        <f t="shared" ref="D163" si="865">J163+P163</f>
        <v>4645.75910896</v>
      </c>
      <c r="E163" s="43">
        <f t="shared" ref="E163" si="866">K163+Q163</f>
        <v>3947.2046192600001</v>
      </c>
      <c r="F163" s="43">
        <f t="shared" ref="F163" si="867">L163+R163</f>
        <v>659.89506217999997</v>
      </c>
      <c r="G163" s="43">
        <f t="shared" ref="G163" si="868">M163+S163</f>
        <v>38.659427520000001</v>
      </c>
      <c r="H163" s="43">
        <f t="shared" ref="H163" si="869">SUM(I163:J163)</f>
        <v>7636.2282879800005</v>
      </c>
      <c r="I163" s="43">
        <v>4550.8999496899996</v>
      </c>
      <c r="J163" s="43">
        <f t="shared" ref="J163" si="870">SUM(K163:M163)</f>
        <v>3085.3283382900004</v>
      </c>
      <c r="K163" s="43">
        <v>2665.1849822700001</v>
      </c>
      <c r="L163" s="43">
        <v>394.73178493</v>
      </c>
      <c r="M163" s="43">
        <v>25.411571089999999</v>
      </c>
      <c r="N163" s="43">
        <f t="shared" ref="N163" si="871">SUM(O163:P163)</f>
        <v>3109.3517825499998</v>
      </c>
      <c r="O163" s="43">
        <v>1548.9210118799999</v>
      </c>
      <c r="P163" s="43">
        <f t="shared" ref="P163" si="872">SUM(Q163:S163)</f>
        <v>1560.4307706699999</v>
      </c>
      <c r="Q163" s="43">
        <v>1282.01963699</v>
      </c>
      <c r="R163" s="43">
        <v>265.16327725000002</v>
      </c>
      <c r="S163" s="43">
        <v>13.247856430000001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10732.504099599999</v>
      </c>
      <c r="C164" s="43">
        <f t="shared" ref="C164" si="873">I164+O164</f>
        <v>6047.5923760299993</v>
      </c>
      <c r="D164" s="43">
        <f t="shared" ref="D164" si="874">J164+P164</f>
        <v>4684.9117235700005</v>
      </c>
      <c r="E164" s="43">
        <f t="shared" ref="E164" si="875">K164+Q164</f>
        <v>3986.1035430000002</v>
      </c>
      <c r="F164" s="43">
        <f t="shared" ref="F164" si="876">L164+R164</f>
        <v>657.62896002000002</v>
      </c>
      <c r="G164" s="43">
        <f t="shared" ref="G164" si="877">M164+S164</f>
        <v>41.179220549999997</v>
      </c>
      <c r="H164" s="43">
        <f t="shared" ref="H164" si="878">SUM(I164:J164)</f>
        <v>7600.6435606100003</v>
      </c>
      <c r="I164" s="43">
        <v>4514.7110417599997</v>
      </c>
      <c r="J164" s="43">
        <f t="shared" ref="J164" si="879">SUM(K164:M164)</f>
        <v>3085.9325188500002</v>
      </c>
      <c r="K164" s="43">
        <v>2662.0363875799999</v>
      </c>
      <c r="L164" s="43">
        <v>397.43425167999999</v>
      </c>
      <c r="M164" s="43">
        <v>26.461879589999999</v>
      </c>
      <c r="N164" s="43">
        <f t="shared" ref="N164" si="880">SUM(O164:P164)</f>
        <v>3131.8605389900004</v>
      </c>
      <c r="O164" s="43">
        <v>1532.88133427</v>
      </c>
      <c r="P164" s="43">
        <f t="shared" ref="P164" si="881">SUM(Q164:S164)</f>
        <v>1598.9792047200001</v>
      </c>
      <c r="Q164" s="43">
        <v>1324.0671554200001</v>
      </c>
      <c r="R164" s="43">
        <v>260.19470833999998</v>
      </c>
      <c r="S164" s="43">
        <v>14.71734096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11001.52203285</v>
      </c>
      <c r="C165" s="43">
        <f t="shared" ref="C165" si="882">I165+O165</f>
        <v>6240.1670676900003</v>
      </c>
      <c r="D165" s="43">
        <f t="shared" ref="D165" si="883">J165+P165</f>
        <v>4761.3549651599997</v>
      </c>
      <c r="E165" s="43">
        <f t="shared" ref="E165" si="884">K165+Q165</f>
        <v>3822.3405373799997</v>
      </c>
      <c r="F165" s="43">
        <f t="shared" ref="F165" si="885">L165+R165</f>
        <v>898.33479514999999</v>
      </c>
      <c r="G165" s="43">
        <f t="shared" ref="G165" si="886">M165+S165</f>
        <v>40.67963263</v>
      </c>
      <c r="H165" s="43">
        <f t="shared" ref="H165" si="887">SUM(I165:J165)</f>
        <v>7836.2858399399993</v>
      </c>
      <c r="I165" s="43">
        <v>4703.52526106</v>
      </c>
      <c r="J165" s="43">
        <f t="shared" ref="J165" si="888">SUM(K165:M165)</f>
        <v>3132.7605788799997</v>
      </c>
      <c r="K165" s="43">
        <v>2496.0372158499999</v>
      </c>
      <c r="L165" s="43">
        <v>610.83554573000004</v>
      </c>
      <c r="M165" s="43">
        <v>25.887817299999998</v>
      </c>
      <c r="N165" s="43">
        <f t="shared" ref="N165" si="889">SUM(O165:P165)</f>
        <v>3165.2361929099998</v>
      </c>
      <c r="O165" s="43">
        <v>1536.64180663</v>
      </c>
      <c r="P165" s="43">
        <f t="shared" ref="P165" si="890">SUM(Q165:S165)</f>
        <v>1628.59438628</v>
      </c>
      <c r="Q165" s="43">
        <v>1326.3033215299999</v>
      </c>
      <c r="R165" s="43">
        <v>287.49924942000001</v>
      </c>
      <c r="S165" s="43">
        <v>14.79181533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11736.555548259999</v>
      </c>
      <c r="C166" s="43">
        <f t="shared" ref="C166" si="891">I166+O166</f>
        <v>6840.9505210299994</v>
      </c>
      <c r="D166" s="43">
        <f t="shared" ref="D166" si="892">J166+P166</f>
        <v>4895.6050272299999</v>
      </c>
      <c r="E166" s="43">
        <f t="shared" ref="E166" si="893">K166+Q166</f>
        <v>4145.02737093</v>
      </c>
      <c r="F166" s="43">
        <f t="shared" ref="F166" si="894">L166+R166</f>
        <v>671.06545907000009</v>
      </c>
      <c r="G166" s="43">
        <f t="shared" ref="G166" si="895">M166+S166</f>
        <v>79.512197229999998</v>
      </c>
      <c r="H166" s="43">
        <f t="shared" ref="H166" si="896">SUM(I166:J166)</f>
        <v>8313.6894275900013</v>
      </c>
      <c r="I166" s="43">
        <v>5111.9727158599999</v>
      </c>
      <c r="J166" s="43">
        <f t="shared" ref="J166" si="897">SUM(K166:M166)</f>
        <v>3201.7167117300005</v>
      </c>
      <c r="K166" s="43">
        <v>2753.8642759200002</v>
      </c>
      <c r="L166" s="43">
        <v>407.88588956000001</v>
      </c>
      <c r="M166" s="43">
        <v>39.96654625</v>
      </c>
      <c r="N166" s="43">
        <f t="shared" ref="N166" si="898">SUM(O166:P166)</f>
        <v>3422.8661206699999</v>
      </c>
      <c r="O166" s="43">
        <v>1728.97780517</v>
      </c>
      <c r="P166" s="43">
        <f t="shared" ref="P166" si="899">SUM(Q166:S166)</f>
        <v>1693.8883154999999</v>
      </c>
      <c r="Q166" s="43">
        <v>1391.16309501</v>
      </c>
      <c r="R166" s="43">
        <v>263.17956951000002</v>
      </c>
      <c r="S166" s="43">
        <v>39.545650979999998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11136.958991489999</v>
      </c>
      <c r="C167" s="43">
        <f t="shared" ref="C167" si="900">I167+O167</f>
        <v>6271.6804109900004</v>
      </c>
      <c r="D167" s="43">
        <f t="shared" ref="D167" si="901">J167+P167</f>
        <v>4865.2785804999994</v>
      </c>
      <c r="E167" s="43">
        <f t="shared" ref="E167" si="902">K167+Q167</f>
        <v>4111.1645308699999</v>
      </c>
      <c r="F167" s="43">
        <f t="shared" ref="F167" si="903">L167+R167</f>
        <v>682.66460382000002</v>
      </c>
      <c r="G167" s="43">
        <f t="shared" ref="G167" si="904">M167+S167</f>
        <v>71.44944581</v>
      </c>
      <c r="H167" s="43">
        <f t="shared" ref="H167" si="905">SUM(I167:J167)</f>
        <v>7907.2819967399992</v>
      </c>
      <c r="I167" s="43">
        <v>4663.9224527599999</v>
      </c>
      <c r="J167" s="43">
        <f t="shared" ref="J167" si="906">SUM(K167:M167)</f>
        <v>3243.3595439799997</v>
      </c>
      <c r="K167" s="43">
        <v>2791.68025687</v>
      </c>
      <c r="L167" s="43">
        <v>415.75697323000003</v>
      </c>
      <c r="M167" s="43">
        <v>35.922313879999997</v>
      </c>
      <c r="N167" s="43">
        <f t="shared" ref="N167" si="907">SUM(O167:P167)</f>
        <v>3229.6769947499997</v>
      </c>
      <c r="O167" s="43">
        <v>1607.75795823</v>
      </c>
      <c r="P167" s="43">
        <f t="shared" ref="P167" si="908">SUM(Q167:S167)</f>
        <v>1621.91903652</v>
      </c>
      <c r="Q167" s="43">
        <v>1319.4842739999999</v>
      </c>
      <c r="R167" s="43">
        <v>266.90763059</v>
      </c>
      <c r="S167" s="43">
        <v>35.527131930000003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11159.09183589</v>
      </c>
      <c r="C168" s="43">
        <f t="shared" ref="C168" si="909">I168+O168</f>
        <v>6306.4968004500006</v>
      </c>
      <c r="D168" s="43">
        <f t="shared" ref="D168" si="910">J168+P168</f>
        <v>4852.5950354400002</v>
      </c>
      <c r="E168" s="43">
        <f t="shared" ref="E168" si="911">K168+Q168</f>
        <v>4095.6575309099999</v>
      </c>
      <c r="F168" s="43">
        <f t="shared" ref="F168" si="912">L168+R168</f>
        <v>692.16918318</v>
      </c>
      <c r="G168" s="43">
        <f t="shared" ref="G168" si="913">M168+S168</f>
        <v>64.768321350000008</v>
      </c>
      <c r="H168" s="43">
        <f t="shared" ref="H168" si="914">SUM(I168:J168)</f>
        <v>7998.4429769800008</v>
      </c>
      <c r="I168" s="43">
        <v>4705.6319852300003</v>
      </c>
      <c r="J168" s="43">
        <f t="shared" ref="J168" si="915">SUM(K168:M168)</f>
        <v>3292.8109917500001</v>
      </c>
      <c r="K168" s="43">
        <v>2832.8513506099998</v>
      </c>
      <c r="L168" s="43">
        <v>425.49940421000002</v>
      </c>
      <c r="M168" s="43">
        <v>34.460236930000001</v>
      </c>
      <c r="N168" s="43">
        <f t="shared" ref="N168" si="916">SUM(O168:P168)</f>
        <v>3160.6488589099999</v>
      </c>
      <c r="O168" s="43">
        <v>1600.8648152200001</v>
      </c>
      <c r="P168" s="43">
        <f t="shared" ref="P168" si="917">SUM(Q168:S168)</f>
        <v>1559.7840436900001</v>
      </c>
      <c r="Q168" s="43">
        <v>1262.8061803000001</v>
      </c>
      <c r="R168" s="43">
        <v>266.66977896999998</v>
      </c>
      <c r="S168" s="43">
        <v>30.30808442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11288.854806140002</v>
      </c>
      <c r="C169" s="43">
        <f t="shared" ref="C169" si="918">I169+O169</f>
        <v>6385.3172380300002</v>
      </c>
      <c r="D169" s="43">
        <f t="shared" ref="D169" si="919">J169+P169</f>
        <v>4903.5375681099995</v>
      </c>
      <c r="E169" s="43">
        <f t="shared" ref="E169" si="920">K169+Q169</f>
        <v>4150.48449282</v>
      </c>
      <c r="F169" s="43">
        <f t="shared" ref="F169" si="921">L169+R169</f>
        <v>699.05896314000006</v>
      </c>
      <c r="G169" s="43">
        <f t="shared" ref="G169" si="922">M169+S169</f>
        <v>53.994112150000007</v>
      </c>
      <c r="H169" s="43">
        <f t="shared" ref="H169" si="923">SUM(I169:J169)</f>
        <v>8079.0066811400002</v>
      </c>
      <c r="I169" s="43">
        <v>4723.4663593900004</v>
      </c>
      <c r="J169" s="43">
        <f t="shared" ref="J169" si="924">SUM(K169:M169)</f>
        <v>3355.5403217499997</v>
      </c>
      <c r="K169" s="43">
        <v>2894.93466674</v>
      </c>
      <c r="L169" s="43">
        <v>428.81353603000002</v>
      </c>
      <c r="M169" s="43">
        <v>31.792118980000001</v>
      </c>
      <c r="N169" s="43">
        <f t="shared" ref="N169" si="925">SUM(O169:P169)</f>
        <v>3209.848125</v>
      </c>
      <c r="O169" s="43">
        <v>1661.85087864</v>
      </c>
      <c r="P169" s="43">
        <f t="shared" ref="P169" si="926">SUM(Q169:S169)</f>
        <v>1547.99724636</v>
      </c>
      <c r="Q169" s="43">
        <v>1255.54982608</v>
      </c>
      <c r="R169" s="43">
        <v>270.24542710999998</v>
      </c>
      <c r="S169" s="43">
        <v>22.201993170000001</v>
      </c>
      <c r="T169" s="43"/>
      <c r="U169" s="43"/>
      <c r="V169" s="43"/>
      <c r="W169" s="43"/>
      <c r="X169" s="43"/>
      <c r="Y169" s="43"/>
    </row>
    <row r="170" spans="1:25" hidden="1" outlineLevel="1" collapsed="1">
      <c r="A170" s="8">
        <v>45383</v>
      </c>
      <c r="B170" s="43">
        <v>11460.646195700001</v>
      </c>
      <c r="C170" s="43">
        <f t="shared" ref="C170" si="927">I170+O170</f>
        <v>6539.5908497700002</v>
      </c>
      <c r="D170" s="43">
        <f t="shared" ref="D170" si="928">J170+P170</f>
        <v>4921.0553459299999</v>
      </c>
      <c r="E170" s="43">
        <f t="shared" ref="E170" si="929">K170+Q170</f>
        <v>4171.6906958</v>
      </c>
      <c r="F170" s="43">
        <f t="shared" ref="F170" si="930">L170+R170</f>
        <v>695.90021846000002</v>
      </c>
      <c r="G170" s="43">
        <f t="shared" ref="G170" si="931">M170+S170</f>
        <v>53.464431669999996</v>
      </c>
      <c r="H170" s="43">
        <f t="shared" ref="H170" si="932">SUM(I170:J170)</f>
        <v>8271.3328306500007</v>
      </c>
      <c r="I170" s="43">
        <v>4863.7520176400003</v>
      </c>
      <c r="J170" s="43">
        <f t="shared" ref="J170" si="933">SUM(K170:M170)</f>
        <v>3407.5808130099999</v>
      </c>
      <c r="K170" s="43">
        <v>2954.8820231099999</v>
      </c>
      <c r="L170" s="43">
        <v>421.74518497000003</v>
      </c>
      <c r="M170" s="43">
        <v>30.953604930000001</v>
      </c>
      <c r="N170" s="43">
        <f t="shared" ref="N170" si="934">SUM(O170:P170)</f>
        <v>3189.3133650500004</v>
      </c>
      <c r="O170" s="43">
        <v>1675.8388321299999</v>
      </c>
      <c r="P170" s="43">
        <f t="shared" ref="P170" si="935">SUM(Q170:S170)</f>
        <v>1513.4745329200002</v>
      </c>
      <c r="Q170" s="43">
        <v>1216.8086726900001</v>
      </c>
      <c r="R170" s="43">
        <v>274.15503348999999</v>
      </c>
      <c r="S170" s="43">
        <v>22.510826739999999</v>
      </c>
      <c r="T170" s="43"/>
      <c r="U170" s="43"/>
      <c r="V170" s="43"/>
      <c r="W170" s="43"/>
      <c r="X170" s="43"/>
      <c r="Y170" s="43"/>
    </row>
    <row r="171" spans="1:25" hidden="1" outlineLevel="1" collapsed="1">
      <c r="A171" s="8">
        <v>45413</v>
      </c>
      <c r="B171" s="43">
        <v>11602.446784</v>
      </c>
      <c r="C171" s="43">
        <f t="shared" ref="C171" si="936">I171+O171</f>
        <v>6662.4040327999992</v>
      </c>
      <c r="D171" s="43">
        <f t="shared" ref="D171" si="937">J171+P171</f>
        <v>4940.0427512000006</v>
      </c>
      <c r="E171" s="43">
        <f t="shared" ref="E171" si="938">K171+Q171</f>
        <v>4180.93595843</v>
      </c>
      <c r="F171" s="43">
        <f t="shared" ref="F171" si="939">L171+R171</f>
        <v>704.40361607</v>
      </c>
      <c r="G171" s="43">
        <f t="shared" ref="G171" si="940">M171+S171</f>
        <v>54.7031767</v>
      </c>
      <c r="H171" s="43">
        <f t="shared" ref="H171" si="941">SUM(I171:J171)</f>
        <v>8376.1385482200003</v>
      </c>
      <c r="I171" s="43">
        <v>4943.2331063499996</v>
      </c>
      <c r="J171" s="43">
        <f t="shared" ref="J171" si="942">SUM(K171:M171)</f>
        <v>3432.9054418700002</v>
      </c>
      <c r="K171" s="43">
        <v>2975.9920479000002</v>
      </c>
      <c r="L171" s="43">
        <v>424.86141296</v>
      </c>
      <c r="M171" s="43">
        <v>32.051981009999999</v>
      </c>
      <c r="N171" s="43">
        <f t="shared" ref="N171" si="943">SUM(O171:P171)</f>
        <v>3226.3082357799999</v>
      </c>
      <c r="O171" s="43">
        <v>1719.17092645</v>
      </c>
      <c r="P171" s="43">
        <f t="shared" ref="P171" si="944">SUM(Q171:S171)</f>
        <v>1507.1373093299999</v>
      </c>
      <c r="Q171" s="43">
        <v>1204.94391053</v>
      </c>
      <c r="R171" s="43">
        <v>279.54220311</v>
      </c>
      <c r="S171" s="43">
        <v>22.651195690000002</v>
      </c>
      <c r="T171" s="43"/>
      <c r="U171" s="43"/>
      <c r="V171" s="43"/>
      <c r="W171" s="43"/>
      <c r="X171" s="43"/>
      <c r="Y171" s="43"/>
    </row>
    <row r="172" spans="1:25" hidden="1" outlineLevel="1" collapsed="1">
      <c r="A172" s="8">
        <v>45444</v>
      </c>
      <c r="B172" s="43">
        <v>12131.832332969998</v>
      </c>
      <c r="C172" s="43">
        <f t="shared" ref="C172" si="945">I172+O172</f>
        <v>7196.4385519200005</v>
      </c>
      <c r="D172" s="43">
        <f t="shared" ref="D172" si="946">J172+P172</f>
        <v>4935.3937810499992</v>
      </c>
      <c r="E172" s="43">
        <f t="shared" ref="E172" si="947">K172+Q172</f>
        <v>4175.6487265400001</v>
      </c>
      <c r="F172" s="43">
        <f t="shared" ref="F172" si="948">L172+R172</f>
        <v>706.15674626999999</v>
      </c>
      <c r="G172" s="43">
        <f t="shared" ref="G172" si="949">M172+S172</f>
        <v>53.588308240000003</v>
      </c>
      <c r="H172" s="43">
        <f t="shared" ref="H172" si="950">SUM(I172:J172)</f>
        <v>8891.8323330900002</v>
      </c>
      <c r="I172" s="43">
        <v>5451.3133206100001</v>
      </c>
      <c r="J172" s="43">
        <f t="shared" ref="J172" si="951">SUM(K172:M172)</f>
        <v>3440.5190124799997</v>
      </c>
      <c r="K172" s="43">
        <v>2980.5407721299998</v>
      </c>
      <c r="L172" s="43">
        <v>427.97886625000001</v>
      </c>
      <c r="M172" s="43">
        <v>31.999374100000001</v>
      </c>
      <c r="N172" s="43">
        <f t="shared" ref="N172" si="952">SUM(O172:P172)</f>
        <v>3239.9999998799999</v>
      </c>
      <c r="O172" s="43">
        <v>1745.1252313099999</v>
      </c>
      <c r="P172" s="43">
        <f t="shared" ref="P172" si="953">SUM(Q172:S172)</f>
        <v>1494.87476857</v>
      </c>
      <c r="Q172" s="43">
        <v>1195.10795441</v>
      </c>
      <c r="R172" s="43">
        <v>278.17788001999998</v>
      </c>
      <c r="S172" s="43">
        <v>21.588934139999999</v>
      </c>
      <c r="T172" s="43"/>
      <c r="U172" s="43"/>
      <c r="V172" s="43"/>
      <c r="W172" s="43"/>
      <c r="X172" s="43"/>
      <c r="Y172" s="43"/>
    </row>
    <row r="173" spans="1:25" hidden="1" outlineLevel="1" collapsed="1">
      <c r="A173" s="8">
        <v>45474</v>
      </c>
      <c r="B173" s="43">
        <v>11958.12943133</v>
      </c>
      <c r="C173" s="43">
        <f t="shared" ref="C173" si="954">I173+O173</f>
        <v>6984.1326755099999</v>
      </c>
      <c r="D173" s="43">
        <f t="shared" ref="D173" si="955">J173+P173</f>
        <v>4973.9967558200005</v>
      </c>
      <c r="E173" s="43">
        <f t="shared" ref="E173" si="956">K173+Q173</f>
        <v>3839.7889219400004</v>
      </c>
      <c r="F173" s="43">
        <f t="shared" ref="F173" si="957">L173+R173</f>
        <v>1081.0566899800001</v>
      </c>
      <c r="G173" s="43">
        <f t="shared" ref="G173" si="958">M173+S173</f>
        <v>53.151143899999994</v>
      </c>
      <c r="H173" s="43">
        <f t="shared" ref="H173" si="959">SUM(I173:J173)</f>
        <v>8715.9343127499997</v>
      </c>
      <c r="I173" s="43">
        <v>5261.4282408199997</v>
      </c>
      <c r="J173" s="43">
        <f t="shared" ref="J173" si="960">SUM(K173:M173)</f>
        <v>3454.50607193</v>
      </c>
      <c r="K173" s="43">
        <v>2724.0646738400001</v>
      </c>
      <c r="L173" s="43">
        <v>697.77999348000003</v>
      </c>
      <c r="M173" s="43">
        <v>32.661404609999998</v>
      </c>
      <c r="N173" s="43">
        <f t="shared" ref="N173" si="961">SUM(O173:P173)</f>
        <v>3242.1951185799999</v>
      </c>
      <c r="O173" s="43">
        <v>1722.70443469</v>
      </c>
      <c r="P173" s="43">
        <f t="shared" ref="P173" si="962">SUM(Q173:S173)</f>
        <v>1519.4906838900001</v>
      </c>
      <c r="Q173" s="43">
        <v>1115.7242481000001</v>
      </c>
      <c r="R173" s="43">
        <v>383.27669650000001</v>
      </c>
      <c r="S173" s="43">
        <v>20.489739289999999</v>
      </c>
      <c r="T173" s="43"/>
      <c r="U173" s="43"/>
      <c r="V173" s="43"/>
      <c r="W173" s="43"/>
      <c r="X173" s="43"/>
      <c r="Y173" s="43"/>
    </row>
    <row r="174" spans="1:25" hidden="1" outlineLevel="1" collapsed="1">
      <c r="A174" s="8">
        <v>45505</v>
      </c>
      <c r="B174" s="43">
        <v>11982.677537400001</v>
      </c>
      <c r="C174" s="43">
        <f t="shared" ref="C174" si="963">I174+O174</f>
        <v>6997.2216156600007</v>
      </c>
      <c r="D174" s="43">
        <f t="shared" ref="D174" si="964">J174+P174</f>
        <v>4985.4559217400001</v>
      </c>
      <c r="E174" s="43">
        <f t="shared" ref="E174" si="965">K174+Q174</f>
        <v>3842.4204638199999</v>
      </c>
      <c r="F174" s="43">
        <f t="shared" ref="F174" si="966">L174+R174</f>
        <v>1090.6464722000001</v>
      </c>
      <c r="G174" s="43">
        <f t="shared" ref="G174" si="967">M174+S174</f>
        <v>52.388985720000001</v>
      </c>
      <c r="H174" s="43">
        <f t="shared" ref="H174" si="968">SUM(I174:J174)</f>
        <v>8679.1291240600003</v>
      </c>
      <c r="I174" s="43">
        <v>5228.9240731600003</v>
      </c>
      <c r="J174" s="43">
        <f t="shared" ref="J174" si="969">SUM(K174:M174)</f>
        <v>3450.2050509000001</v>
      </c>
      <c r="K174" s="43">
        <v>2714.5138142000001</v>
      </c>
      <c r="L174" s="43">
        <v>703.58227047000003</v>
      </c>
      <c r="M174" s="43">
        <v>32.10896623</v>
      </c>
      <c r="N174" s="43">
        <f t="shared" ref="N174" si="970">SUM(O174:P174)</f>
        <v>3303.54841334</v>
      </c>
      <c r="O174" s="43">
        <v>1768.2975425</v>
      </c>
      <c r="P174" s="43">
        <f t="shared" ref="P174" si="971">SUM(Q174:S174)</f>
        <v>1535.2508708400001</v>
      </c>
      <c r="Q174" s="43">
        <v>1127.9066496200001</v>
      </c>
      <c r="R174" s="43">
        <v>387.06420172999998</v>
      </c>
      <c r="S174" s="43">
        <v>20.280019490000001</v>
      </c>
      <c r="T174" s="43"/>
      <c r="U174" s="43"/>
      <c r="V174" s="43"/>
      <c r="W174" s="43"/>
      <c r="X174" s="43"/>
      <c r="Y174" s="43"/>
    </row>
    <row r="175" spans="1:25" hidden="1" outlineLevel="1" collapsed="1">
      <c r="A175" s="8">
        <v>45536</v>
      </c>
      <c r="B175" s="43">
        <v>12027.632348129999</v>
      </c>
      <c r="C175" s="43">
        <f t="shared" ref="C175" si="972">I175+O175</f>
        <v>7042.6451740499997</v>
      </c>
      <c r="D175" s="43">
        <f t="shared" ref="D175" si="973">J175+P175</f>
        <v>4984.9871740800008</v>
      </c>
      <c r="E175" s="43">
        <f t="shared" ref="E175" si="974">K175+Q175</f>
        <v>3859.7974023900001</v>
      </c>
      <c r="F175" s="43">
        <f t="shared" ref="F175" si="975">L175+R175</f>
        <v>1073.28379724</v>
      </c>
      <c r="G175" s="43">
        <f t="shared" ref="G175" si="976">M175+S175</f>
        <v>51.905974450000002</v>
      </c>
      <c r="H175" s="43">
        <f t="shared" ref="H175" si="977">SUM(I175:J175)</f>
        <v>8718.2766187899997</v>
      </c>
      <c r="I175" s="43">
        <v>5287.4585340499998</v>
      </c>
      <c r="J175" s="43">
        <f t="shared" ref="J175" si="978">SUM(K175:M175)</f>
        <v>3430.8180847400004</v>
      </c>
      <c r="K175" s="43">
        <v>2689.5867344500002</v>
      </c>
      <c r="L175" s="43">
        <v>708.21297877999996</v>
      </c>
      <c r="M175" s="43">
        <v>33.018371510000001</v>
      </c>
      <c r="N175" s="43">
        <f t="shared" ref="N175" si="979">SUM(O175:P175)</f>
        <v>3309.3557293399999</v>
      </c>
      <c r="O175" s="43">
        <v>1755.1866399999999</v>
      </c>
      <c r="P175" s="43">
        <f t="shared" ref="P175" si="980">SUM(Q175:S175)</f>
        <v>1554.16908934</v>
      </c>
      <c r="Q175" s="43">
        <v>1170.2106679399999</v>
      </c>
      <c r="R175" s="43">
        <v>365.07081846</v>
      </c>
      <c r="S175" s="43">
        <v>18.887602940000001</v>
      </c>
      <c r="T175" s="43"/>
      <c r="U175" s="43"/>
      <c r="V175" s="43"/>
      <c r="W175" s="43"/>
      <c r="X175" s="43"/>
      <c r="Y175" s="43"/>
    </row>
    <row r="176" spans="1:25" hidden="1" outlineLevel="1" collapsed="1">
      <c r="A176" s="8">
        <v>45566</v>
      </c>
      <c r="B176" s="43">
        <v>12045.66400769</v>
      </c>
      <c r="C176" s="43">
        <f t="shared" ref="C176" si="981">I176+O176</f>
        <v>7016.4801416700002</v>
      </c>
      <c r="D176" s="43">
        <f t="shared" ref="D176" si="982">J176+P176</f>
        <v>5029.1838660200001</v>
      </c>
      <c r="E176" s="43">
        <f t="shared" ref="E176" si="983">K176+Q176</f>
        <v>3873.2794140999999</v>
      </c>
      <c r="F176" s="43">
        <f t="shared" ref="F176" si="984">L176+R176</f>
        <v>1101.31066416</v>
      </c>
      <c r="G176" s="43">
        <f t="shared" ref="G176" si="985">M176+S176</f>
        <v>54.593787759999998</v>
      </c>
      <c r="H176" s="43">
        <f t="shared" ref="H176" si="986">SUM(I176:J176)</f>
        <v>8754.4272410699996</v>
      </c>
      <c r="I176" s="43">
        <v>5289.2164414400004</v>
      </c>
      <c r="J176" s="43">
        <f t="shared" ref="J176" si="987">SUM(K176:M176)</f>
        <v>3465.2107996300001</v>
      </c>
      <c r="K176" s="43">
        <v>2701.68226607</v>
      </c>
      <c r="L176" s="43">
        <v>727.04976462000002</v>
      </c>
      <c r="M176" s="43">
        <v>36.478768940000002</v>
      </c>
      <c r="N176" s="43">
        <f t="shared" ref="N176" si="988">SUM(O176:P176)</f>
        <v>3291.2367666199998</v>
      </c>
      <c r="O176" s="43">
        <v>1727.26370023</v>
      </c>
      <c r="P176" s="43">
        <f t="shared" ref="P176" si="989">SUM(Q176:S176)</f>
        <v>1563.97306639</v>
      </c>
      <c r="Q176" s="43">
        <v>1171.59714803</v>
      </c>
      <c r="R176" s="43">
        <v>374.26089954000003</v>
      </c>
      <c r="S176" s="43">
        <v>18.11501882</v>
      </c>
      <c r="T176" s="43"/>
      <c r="U176" s="43"/>
      <c r="V176" s="43"/>
      <c r="W176" s="43"/>
      <c r="X176" s="43"/>
      <c r="Y176" s="43"/>
    </row>
    <row r="177" spans="1:25" collapsed="1">
      <c r="A177" s="8">
        <v>45597</v>
      </c>
      <c r="B177" s="43">
        <v>12135.84343336</v>
      </c>
      <c r="C177" s="43">
        <f t="shared" ref="C177" si="990">I177+O177</f>
        <v>7108.9572617499998</v>
      </c>
      <c r="D177" s="43">
        <f t="shared" ref="D177" si="991">J177+P177</f>
        <v>5026.88617161</v>
      </c>
      <c r="E177" s="43">
        <f t="shared" ref="E177" si="992">K177+Q177</f>
        <v>3872.8930679800001</v>
      </c>
      <c r="F177" s="43">
        <f t="shared" ref="F177" si="993">L177+R177</f>
        <v>1095.46850958</v>
      </c>
      <c r="G177" s="43">
        <f t="shared" ref="G177" si="994">M177+S177</f>
        <v>58.524594049999997</v>
      </c>
      <c r="H177" s="43">
        <f t="shared" ref="H177" si="995">SUM(I177:J177)</f>
        <v>8844.0956569700011</v>
      </c>
      <c r="I177" s="43">
        <v>5380.9992656100003</v>
      </c>
      <c r="J177" s="43">
        <f t="shared" ref="J177" si="996">SUM(K177:M177)</f>
        <v>3463.0963913600003</v>
      </c>
      <c r="K177" s="43">
        <v>2695.4213781600001</v>
      </c>
      <c r="L177" s="43">
        <v>730.37851959</v>
      </c>
      <c r="M177" s="43">
        <v>37.296493609999999</v>
      </c>
      <c r="N177" s="43">
        <f t="shared" ref="N177" si="997">SUM(O177:P177)</f>
        <v>3291.7477763899997</v>
      </c>
      <c r="O177" s="43">
        <v>1727.95799614</v>
      </c>
      <c r="P177" s="43">
        <f t="shared" ref="P177" si="998">SUM(Q177:S177)</f>
        <v>1563.7897802499999</v>
      </c>
      <c r="Q177" s="43">
        <v>1177.4716898199999</v>
      </c>
      <c r="R177" s="43">
        <v>365.08998998999999</v>
      </c>
      <c r="S177" s="43">
        <v>21.228100439999999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12609.507187090003</v>
      </c>
      <c r="C178" s="43">
        <f t="shared" ref="C178" si="999">I178+O178</f>
        <v>7568.8018593000006</v>
      </c>
      <c r="D178" s="43">
        <f t="shared" ref="D178" si="1000">J178+P178</f>
        <v>5040.7053277899995</v>
      </c>
      <c r="E178" s="43">
        <f t="shared" ref="E178" si="1001">K178+Q178</f>
        <v>3880.3991702699996</v>
      </c>
      <c r="F178" s="43">
        <f t="shared" ref="F178" si="1002">L178+R178</f>
        <v>1099.7255832400001</v>
      </c>
      <c r="G178" s="43">
        <f t="shared" ref="G178" si="1003">M178+S178</f>
        <v>60.58057428</v>
      </c>
      <c r="H178" s="43">
        <f t="shared" ref="H178" si="1004">SUM(I178:J178)</f>
        <v>9276.97279566</v>
      </c>
      <c r="I178" s="43">
        <v>5801.1305906300004</v>
      </c>
      <c r="J178" s="43">
        <f t="shared" ref="J178" si="1005">SUM(K178:M178)</f>
        <v>3475.8422050300001</v>
      </c>
      <c r="K178" s="43">
        <v>2701.4910123099999</v>
      </c>
      <c r="L178" s="43">
        <v>738.41111636000005</v>
      </c>
      <c r="M178" s="43">
        <v>35.940076359999999</v>
      </c>
      <c r="N178" s="43">
        <f t="shared" ref="N178" si="1006">SUM(O178:P178)</f>
        <v>3332.5343914300001</v>
      </c>
      <c r="O178" s="43">
        <v>1767.67126867</v>
      </c>
      <c r="P178" s="43">
        <f t="shared" ref="P178" si="1007">SUM(Q178:S178)</f>
        <v>1564.8631227599999</v>
      </c>
      <c r="Q178" s="43">
        <v>1178.9081579599999</v>
      </c>
      <c r="R178" s="43">
        <v>361.31446688</v>
      </c>
      <c r="S178" s="43">
        <v>24.640497920000001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12378.182372609999</v>
      </c>
      <c r="C179" s="43">
        <f t="shared" ref="C179" si="1008">I179+O179</f>
        <v>7309.0196075000003</v>
      </c>
      <c r="D179" s="43">
        <f t="shared" ref="D179" si="1009">J179+P179</f>
        <v>5069.1627651100007</v>
      </c>
      <c r="E179" s="43">
        <f t="shared" ref="E179" si="1010">K179+Q179</f>
        <v>3905.7187108200001</v>
      </c>
      <c r="F179" s="43">
        <f t="shared" ref="F179" si="1011">L179+R179</f>
        <v>1118.7347081400001</v>
      </c>
      <c r="G179" s="43">
        <f t="shared" ref="G179" si="1012">M179+S179</f>
        <v>44.709346150000002</v>
      </c>
      <c r="H179" s="43">
        <f t="shared" ref="H179" si="1013">SUM(I179:J179)</f>
        <v>9041.7320433999994</v>
      </c>
      <c r="I179" s="43">
        <v>5544.6072719100002</v>
      </c>
      <c r="J179" s="43">
        <f t="shared" ref="J179" si="1014">SUM(K179:M179)</f>
        <v>3497.1247714900001</v>
      </c>
      <c r="K179" s="43">
        <v>2715.7411075</v>
      </c>
      <c r="L179" s="43">
        <v>751.45090931000004</v>
      </c>
      <c r="M179" s="43">
        <v>29.932754679999999</v>
      </c>
      <c r="N179" s="43">
        <f t="shared" ref="N179" si="1015">SUM(O179:P179)</f>
        <v>3336.4503292100003</v>
      </c>
      <c r="O179" s="43">
        <v>1764.4123355900001</v>
      </c>
      <c r="P179" s="43">
        <f t="shared" ref="P179" si="1016">SUM(Q179:S179)</f>
        <v>1572.0379936200002</v>
      </c>
      <c r="Q179" s="43">
        <v>1189.9776033200001</v>
      </c>
      <c r="R179" s="43">
        <v>367.28379883000002</v>
      </c>
      <c r="S179" s="43">
        <v>14.77659147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12372.43525079</v>
      </c>
      <c r="C180" s="43">
        <f t="shared" ref="C180" si="1017">I180+O180</f>
        <v>7252.3663669200005</v>
      </c>
      <c r="D180" s="43">
        <f t="shared" ref="D180" si="1018">J180+P180</f>
        <v>5120.0688838700007</v>
      </c>
      <c r="E180" s="43">
        <f t="shared" ref="E180" si="1019">K180+Q180</f>
        <v>3952.9418921000001</v>
      </c>
      <c r="F180" s="43">
        <f t="shared" ref="F180" si="1020">L180+R180</f>
        <v>1120.7711551299999</v>
      </c>
      <c r="G180" s="43">
        <f t="shared" ref="G180" si="1021">M180+S180</f>
        <v>46.35583664</v>
      </c>
      <c r="H180" s="43">
        <f t="shared" ref="H180" si="1022">SUM(I180:J180)</f>
        <v>9051.743993</v>
      </c>
      <c r="I180" s="43">
        <v>5498.4813053500002</v>
      </c>
      <c r="J180" s="43">
        <f t="shared" ref="J180" si="1023">SUM(K180:M180)</f>
        <v>3553.2626876500003</v>
      </c>
      <c r="K180" s="43">
        <v>2768.6317573800002</v>
      </c>
      <c r="L180" s="43">
        <v>754.06518611000001</v>
      </c>
      <c r="M180" s="43">
        <v>30.565744160000001</v>
      </c>
      <c r="N180" s="43">
        <f t="shared" ref="N180" si="1024">SUM(O180:P180)</f>
        <v>3320.6912577900002</v>
      </c>
      <c r="O180" s="43">
        <v>1753.8850615700001</v>
      </c>
      <c r="P180" s="43">
        <f t="shared" ref="P180" si="1025">SUM(Q180:S180)</f>
        <v>1566.8061962199999</v>
      </c>
      <c r="Q180" s="43">
        <v>1184.31013472</v>
      </c>
      <c r="R180" s="43">
        <v>366.70596902</v>
      </c>
      <c r="S180" s="43">
        <v>15.79009248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12437.60193599</v>
      </c>
      <c r="C181" s="43">
        <f t="shared" ref="C181" si="1026">I181+O181</f>
        <v>7288.4143898099992</v>
      </c>
      <c r="D181" s="43">
        <f t="shared" ref="D181" si="1027">J181+P181</f>
        <v>5149.18754618</v>
      </c>
      <c r="E181" s="43">
        <f t="shared" ref="E181" si="1028">K181+Q181</f>
        <v>3985.79020481</v>
      </c>
      <c r="F181" s="43">
        <f t="shared" ref="F181" si="1029">L181+R181</f>
        <v>1120.63486893</v>
      </c>
      <c r="G181" s="43">
        <f t="shared" ref="G181" si="1030">M181+S181</f>
        <v>42.762472439999996</v>
      </c>
      <c r="H181" s="43">
        <f t="shared" ref="H181" si="1031">SUM(I181:J181)</f>
        <v>9060.3581777500003</v>
      </c>
      <c r="I181" s="43">
        <v>5467.3923128799997</v>
      </c>
      <c r="J181" s="43">
        <f t="shared" ref="J181" si="1032">SUM(K181:M181)</f>
        <v>3592.9658648700001</v>
      </c>
      <c r="K181" s="43">
        <v>2811.6765173700001</v>
      </c>
      <c r="L181" s="43">
        <v>755.12019387999999</v>
      </c>
      <c r="M181" s="43">
        <v>26.169153619999999</v>
      </c>
      <c r="N181" s="43">
        <f t="shared" ref="N181" si="1033">SUM(O181:P181)</f>
        <v>3377.2437582399998</v>
      </c>
      <c r="O181" s="43">
        <v>1821.0220769299999</v>
      </c>
      <c r="P181" s="43">
        <f t="shared" ref="P181" si="1034">SUM(Q181:S181)</f>
        <v>1556.2216813099999</v>
      </c>
      <c r="Q181" s="43">
        <v>1174.1136874399999</v>
      </c>
      <c r="R181" s="43">
        <v>365.51467504999999</v>
      </c>
      <c r="S181" s="43">
        <v>16.59331882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12816.160871439999</v>
      </c>
      <c r="C182" s="43">
        <f t="shared" ref="C182" si="1035">I182+O182</f>
        <v>7658.0156840700001</v>
      </c>
      <c r="D182" s="43">
        <f t="shared" ref="D182" si="1036">J182+P182</f>
        <v>5158.1451873700007</v>
      </c>
      <c r="E182" s="43">
        <f t="shared" ref="E182" si="1037">K182+Q182</f>
        <v>3966.9812219599999</v>
      </c>
      <c r="F182" s="43">
        <f t="shared" ref="F182" si="1038">L182+R182</f>
        <v>1148.7496598299999</v>
      </c>
      <c r="G182" s="43">
        <f t="shared" ref="G182" si="1039">M182+S182</f>
        <v>42.414305580000004</v>
      </c>
      <c r="H182" s="43">
        <f t="shared" ref="H182" si="1040">SUM(I182:J182)</f>
        <v>9348.8755120799997</v>
      </c>
      <c r="I182" s="43">
        <v>5733.8847589699999</v>
      </c>
      <c r="J182" s="43">
        <f t="shared" ref="J182" si="1041">SUM(K182:M182)</f>
        <v>3614.9907531100002</v>
      </c>
      <c r="K182" s="43">
        <v>2814.6544983799999</v>
      </c>
      <c r="L182" s="43">
        <v>774.70754435000003</v>
      </c>
      <c r="M182" s="43">
        <v>25.628710380000001</v>
      </c>
      <c r="N182" s="43">
        <f t="shared" ref="N182" si="1042">SUM(O182:P182)</f>
        <v>3467.2853593600003</v>
      </c>
      <c r="O182" s="43">
        <v>1924.1309251</v>
      </c>
      <c r="P182" s="43">
        <f t="shared" ref="P182" si="1043">SUM(Q182:S182)</f>
        <v>1543.15443426</v>
      </c>
      <c r="Q182" s="43">
        <v>1152.3267235799999</v>
      </c>
      <c r="R182" s="43">
        <v>374.04211548000001</v>
      </c>
      <c r="S182" s="43">
        <v>16.785595199999999</v>
      </c>
      <c r="T182" s="43"/>
      <c r="U182" s="43"/>
      <c r="V182" s="43"/>
      <c r="W182" s="43"/>
      <c r="X182" s="43"/>
      <c r="Y182" s="43"/>
    </row>
    <row r="183" spans="1:25">
      <c r="A183" s="8">
        <v>45778</v>
      </c>
      <c r="B183" s="43">
        <v>12946.131756639999</v>
      </c>
      <c r="C183" s="43">
        <f t="shared" ref="C183" si="1044">I183+O183</f>
        <v>7761.2593264799998</v>
      </c>
      <c r="D183" s="43">
        <f t="shared" ref="D183" si="1045">J183+P183</f>
        <v>5184.8724301600005</v>
      </c>
      <c r="E183" s="43">
        <f t="shared" ref="E183" si="1046">K183+Q183</f>
        <v>3964.9849558800001</v>
      </c>
      <c r="F183" s="43">
        <f t="shared" ref="F183" si="1047">L183+R183</f>
        <v>1178.23687853</v>
      </c>
      <c r="G183" s="43">
        <f t="shared" ref="G183" si="1048">M183+S183</f>
        <v>41.650595750000001</v>
      </c>
      <c r="H183" s="43">
        <f t="shared" ref="H183" si="1049">SUM(I183:J183)</f>
        <v>9496.3716614099994</v>
      </c>
      <c r="I183" s="43">
        <v>5851.5268252899996</v>
      </c>
      <c r="J183" s="43">
        <f t="shared" ref="J183" si="1050">SUM(K183:M183)</f>
        <v>3644.8448361200003</v>
      </c>
      <c r="K183" s="43">
        <v>2818.5783463900002</v>
      </c>
      <c r="L183" s="43">
        <v>800.93019630000003</v>
      </c>
      <c r="M183" s="43">
        <v>25.336293430000001</v>
      </c>
      <c r="N183" s="43">
        <f t="shared" ref="N183" si="1051">SUM(O183:P183)</f>
        <v>3449.7600952299999</v>
      </c>
      <c r="O183" s="43">
        <v>1909.73250119</v>
      </c>
      <c r="P183" s="43">
        <f t="shared" ref="P183" si="1052">SUM(Q183:S183)</f>
        <v>1540.0275940399999</v>
      </c>
      <c r="Q183" s="43">
        <v>1146.4066094899999</v>
      </c>
      <c r="R183" s="43">
        <v>377.30668222999998</v>
      </c>
      <c r="S183" s="43">
        <v>16.314302319999999</v>
      </c>
      <c r="T183" s="43"/>
      <c r="U183" s="43"/>
      <c r="V183" s="43"/>
      <c r="W183" s="43"/>
      <c r="X183" s="43"/>
      <c r="Y183" s="43"/>
    </row>
    <row r="184" spans="1:25">
      <c r="A184" s="8">
        <v>45809</v>
      </c>
      <c r="B184" s="43">
        <v>13320.313357169998</v>
      </c>
      <c r="C184" s="43">
        <f t="shared" ref="C184" si="1053">I184+O184</f>
        <v>8053.5109432500003</v>
      </c>
      <c r="D184" s="43">
        <f t="shared" ref="D184" si="1054">J184+P184</f>
        <v>5266.8024139200006</v>
      </c>
      <c r="E184" s="43">
        <f t="shared" ref="E184" si="1055">K184+Q184</f>
        <v>4027.3080283200002</v>
      </c>
      <c r="F184" s="43">
        <f t="shared" ref="F184" si="1056">L184+R184</f>
        <v>1197.5580895399999</v>
      </c>
      <c r="G184" s="43">
        <f t="shared" ref="G184" si="1057">M184+S184</f>
        <v>41.936296060000004</v>
      </c>
      <c r="H184" s="43">
        <f t="shared" ref="H184" si="1058">SUM(I184:J184)</f>
        <v>9803.3377957400007</v>
      </c>
      <c r="I184" s="43">
        <v>6101.4325410900001</v>
      </c>
      <c r="J184" s="43">
        <f t="shared" ref="J184" si="1059">SUM(K184:M184)</f>
        <v>3701.9052546500002</v>
      </c>
      <c r="K184" s="43">
        <v>2855.4538867000001</v>
      </c>
      <c r="L184" s="43">
        <v>821.08136224999998</v>
      </c>
      <c r="M184" s="43">
        <v>25.3700057</v>
      </c>
      <c r="N184" s="43">
        <f t="shared" ref="N184" si="1060">SUM(O184:P184)</f>
        <v>3516.9755614300002</v>
      </c>
      <c r="O184" s="43">
        <v>1952.07840216</v>
      </c>
      <c r="P184" s="43">
        <f t="shared" ref="P184" si="1061">SUM(Q184:S184)</f>
        <v>1564.89715927</v>
      </c>
      <c r="Q184" s="43">
        <v>1171.8541416200001</v>
      </c>
      <c r="R184" s="43">
        <v>376.47672728999999</v>
      </c>
      <c r="S184" s="43">
        <v>16.56629036</v>
      </c>
      <c r="T184" s="43"/>
      <c r="U184" s="43"/>
      <c r="V184" s="43"/>
      <c r="W184" s="43"/>
      <c r="X184" s="43"/>
      <c r="Y184" s="43"/>
    </row>
    <row r="185" spans="1:25">
      <c r="A185" s="8">
        <v>45839</v>
      </c>
      <c r="B185" s="43">
        <v>13535.578351349999</v>
      </c>
      <c r="C185" s="43">
        <f t="shared" ref="C185" si="1062">I185+O185</f>
        <v>8272.0873494700008</v>
      </c>
      <c r="D185" s="43">
        <f t="shared" ref="D185" si="1063">J185+P185</f>
        <v>5263.4910018800001</v>
      </c>
      <c r="E185" s="43">
        <f t="shared" ref="E185" si="1064">K185+Q185</f>
        <v>4009.7709916700005</v>
      </c>
      <c r="F185" s="43">
        <f t="shared" ref="F185" si="1065">L185+R185</f>
        <v>1210.1544558400001</v>
      </c>
      <c r="G185" s="43">
        <f t="shared" ref="G185" si="1066">M185+S185</f>
        <v>43.565554370000001</v>
      </c>
      <c r="H185" s="43">
        <f t="shared" ref="H185" si="1067">SUM(I185:J185)</f>
        <v>9999.2848585400006</v>
      </c>
      <c r="I185" s="43">
        <v>6283.7235180500002</v>
      </c>
      <c r="J185" s="43">
        <f t="shared" ref="J185" si="1068">SUM(K185:M185)</f>
        <v>3715.56134049</v>
      </c>
      <c r="K185" s="43">
        <v>2858.9945190100002</v>
      </c>
      <c r="L185" s="43">
        <v>832.11548567</v>
      </c>
      <c r="M185" s="43">
        <v>24.45133581</v>
      </c>
      <c r="N185" s="43">
        <f t="shared" ref="N185" si="1069">SUM(O185:P185)</f>
        <v>3536.2934928100003</v>
      </c>
      <c r="O185" s="43">
        <v>1988.36383142</v>
      </c>
      <c r="P185" s="43">
        <f t="shared" ref="P185" si="1070">SUM(Q185:S185)</f>
        <v>1547.9296613900001</v>
      </c>
      <c r="Q185" s="43">
        <v>1150.7764726600001</v>
      </c>
      <c r="R185" s="43">
        <v>378.03897017000003</v>
      </c>
      <c r="S185" s="43">
        <v>19.114218560000001</v>
      </c>
      <c r="T185" s="43"/>
      <c r="U185" s="43"/>
      <c r="V185" s="43"/>
      <c r="W185" s="43"/>
      <c r="X185" s="43"/>
      <c r="Y185" s="43"/>
    </row>
    <row r="186" spans="1:25">
      <c r="A186" s="8">
        <v>45870</v>
      </c>
      <c r="B186" s="43">
        <v>13389.65100971</v>
      </c>
      <c r="C186" s="43">
        <f t="shared" ref="C186" si="1071">I186+O186</f>
        <v>8151.3482976699997</v>
      </c>
      <c r="D186" s="43">
        <f t="shared" ref="D186" si="1072">J186+P186</f>
        <v>5238.3027120400002</v>
      </c>
      <c r="E186" s="43">
        <f t="shared" ref="E186" si="1073">K186+Q186</f>
        <v>4025.5231208999999</v>
      </c>
      <c r="F186" s="43">
        <f t="shared" ref="F186" si="1074">L186+R186</f>
        <v>1172.66277685</v>
      </c>
      <c r="G186" s="43">
        <f t="shared" ref="G186" si="1075">M186+S186</f>
        <v>40.116814290000001</v>
      </c>
      <c r="H186" s="43">
        <f t="shared" ref="H186" si="1076">SUM(I186:J186)</f>
        <v>9952.25179226</v>
      </c>
      <c r="I186" s="43">
        <v>6206.4468893499998</v>
      </c>
      <c r="J186" s="43">
        <f t="shared" ref="J186" si="1077">SUM(K186:M186)</f>
        <v>3745.8049029099998</v>
      </c>
      <c r="K186" s="43">
        <v>2909.2810257599999</v>
      </c>
      <c r="L186" s="43">
        <v>811.37436093999997</v>
      </c>
      <c r="M186" s="43">
        <v>25.149516210000002</v>
      </c>
      <c r="N186" s="43">
        <f t="shared" ref="N186" si="1078">SUM(O186:P186)</f>
        <v>3437.3992174499999</v>
      </c>
      <c r="O186" s="43">
        <v>1944.90140832</v>
      </c>
      <c r="P186" s="43">
        <f t="shared" ref="P186" si="1079">SUM(Q186:S186)</f>
        <v>1492.49780913</v>
      </c>
      <c r="Q186" s="43">
        <v>1116.2420951399999</v>
      </c>
      <c r="R186" s="43">
        <v>361.28841591000003</v>
      </c>
      <c r="S186" s="43">
        <v>14.967298080000001</v>
      </c>
      <c r="T186" s="43"/>
      <c r="U186" s="43"/>
      <c r="V186" s="43"/>
      <c r="W186" s="43"/>
      <c r="X186" s="43"/>
      <c r="Y186" s="43"/>
    </row>
    <row r="187" spans="1:25">
      <c r="A187" s="8">
        <v>45901</v>
      </c>
      <c r="B187" s="43">
        <v>13710.981334540002</v>
      </c>
      <c r="C187" s="43">
        <f t="shared" ref="C187" si="1080">I187+O187</f>
        <v>8429.2235405400006</v>
      </c>
      <c r="D187" s="43">
        <f t="shared" ref="D187" si="1081">J187+P187</f>
        <v>5281.7577940000001</v>
      </c>
      <c r="E187" s="43">
        <f t="shared" ref="E187" si="1082">K187+Q187</f>
        <v>4097.7757777400002</v>
      </c>
      <c r="F187" s="43">
        <f t="shared" ref="F187" si="1083">L187+R187</f>
        <v>1138.2229641200001</v>
      </c>
      <c r="G187" s="43">
        <f t="shared" ref="G187" si="1084">M187+S187</f>
        <v>45.759052140000001</v>
      </c>
      <c r="H187" s="43">
        <f t="shared" ref="H187" si="1085">SUM(I187:J187)</f>
        <v>10283.39837067</v>
      </c>
      <c r="I187" s="43">
        <v>6478.4188704400003</v>
      </c>
      <c r="J187" s="43">
        <f t="shared" ref="J187" si="1086">SUM(K187:M187)</f>
        <v>3804.9795002300002</v>
      </c>
      <c r="K187" s="43">
        <v>2984.8723808300001</v>
      </c>
      <c r="L187" s="43">
        <v>788.60673927000005</v>
      </c>
      <c r="M187" s="43">
        <v>31.50038013</v>
      </c>
      <c r="N187" s="43">
        <f t="shared" ref="N187" si="1087">SUM(O187:P187)</f>
        <v>3427.5829638700002</v>
      </c>
      <c r="O187" s="43">
        <v>1950.8046701000001</v>
      </c>
      <c r="P187" s="43">
        <f t="shared" ref="P187" si="1088">SUM(Q187:S187)</f>
        <v>1476.7782937700001</v>
      </c>
      <c r="Q187" s="43">
        <v>1112.9033969100001</v>
      </c>
      <c r="R187" s="43">
        <v>349.61622484999998</v>
      </c>
      <c r="S187" s="43">
        <v>14.25867201</v>
      </c>
      <c r="T187" s="43"/>
      <c r="U187" s="43"/>
      <c r="V187" s="43"/>
      <c r="W187" s="43"/>
      <c r="X187" s="43"/>
      <c r="Y187" s="43"/>
    </row>
    <row r="188" spans="1:25">
      <c r="A188" s="8">
        <v>45931</v>
      </c>
      <c r="B188" s="43">
        <v>13708.743936769999</v>
      </c>
      <c r="C188" s="43">
        <f t="shared" ref="C188" si="1089">I188+O188</f>
        <v>8317.6721863999992</v>
      </c>
      <c r="D188" s="43">
        <f t="shared" ref="D188" si="1090">J188+P188</f>
        <v>5391.0717503699998</v>
      </c>
      <c r="E188" s="43">
        <f t="shared" ref="E188" si="1091">K188+Q188</f>
        <v>4208.8434450000004</v>
      </c>
      <c r="F188" s="43">
        <f t="shared" ref="F188" si="1092">L188+R188</f>
        <v>1136.4434616399999</v>
      </c>
      <c r="G188" s="43">
        <f t="shared" ref="G188" si="1093">M188+S188</f>
        <v>45.784843729999999</v>
      </c>
      <c r="H188" s="43">
        <f t="shared" ref="H188" si="1094">SUM(I188:J188)</f>
        <v>10252.20484563</v>
      </c>
      <c r="I188" s="43">
        <v>6366.6874380299996</v>
      </c>
      <c r="J188" s="43">
        <f t="shared" ref="J188" si="1095">SUM(K188:M188)</f>
        <v>3885.5174075999998</v>
      </c>
      <c r="K188" s="43">
        <v>3067.8379387099999</v>
      </c>
      <c r="L188" s="43">
        <v>785.01606565999998</v>
      </c>
      <c r="M188" s="43">
        <v>32.66340323</v>
      </c>
      <c r="N188" s="43">
        <f t="shared" ref="N188" si="1096">SUM(O188:P188)</f>
        <v>3456.53909114</v>
      </c>
      <c r="O188" s="43">
        <v>1950.98474837</v>
      </c>
      <c r="P188" s="43">
        <f t="shared" ref="P188" si="1097">SUM(Q188:S188)</f>
        <v>1505.5543427700002</v>
      </c>
      <c r="Q188" s="43">
        <v>1141.0055062900001</v>
      </c>
      <c r="R188" s="43">
        <v>351.42739598000003</v>
      </c>
      <c r="S188" s="43">
        <v>13.1214405</v>
      </c>
      <c r="T188" s="43"/>
      <c r="U188" s="43"/>
      <c r="V188" s="43"/>
      <c r="W188" s="43"/>
      <c r="X188" s="43"/>
      <c r="Y188" s="43"/>
    </row>
    <row r="189" spans="1:25">
      <c r="A189" s="8">
        <v>45962</v>
      </c>
      <c r="B189" s="43">
        <v>13843.606507309998</v>
      </c>
      <c r="C189" s="43">
        <f t="shared" ref="C189" si="1098">I189+O189</f>
        <v>8396.3796421400002</v>
      </c>
      <c r="D189" s="43">
        <f t="shared" ref="D189" si="1099">J189+P189</f>
        <v>5447.2268651699997</v>
      </c>
      <c r="E189" s="43">
        <f t="shared" ref="E189" si="1100">K189+Q189</f>
        <v>4274.0711350900001</v>
      </c>
      <c r="F189" s="43">
        <f t="shared" ref="F189" si="1101">L189+R189</f>
        <v>1128.06558812</v>
      </c>
      <c r="G189" s="43">
        <f t="shared" ref="G189" si="1102">M189+S189</f>
        <v>45.090141960000004</v>
      </c>
      <c r="H189" s="43">
        <f t="shared" ref="H189" si="1103">SUM(I189:J189)</f>
        <v>10368.518069960001</v>
      </c>
      <c r="I189" s="43">
        <v>6431.27261533</v>
      </c>
      <c r="J189" s="43">
        <f t="shared" ref="J189" si="1104">SUM(K189:M189)</f>
        <v>3937.24545463</v>
      </c>
      <c r="K189" s="43">
        <v>3126.9222482700002</v>
      </c>
      <c r="L189" s="43">
        <v>777.27717111000004</v>
      </c>
      <c r="M189" s="43">
        <v>33.046035250000003</v>
      </c>
      <c r="N189" s="43">
        <f t="shared" ref="N189" si="1105">SUM(O189:P189)</f>
        <v>3475.0884373500003</v>
      </c>
      <c r="O189" s="43">
        <v>1965.10702681</v>
      </c>
      <c r="P189" s="43">
        <f t="shared" ref="P189" si="1106">SUM(Q189:S189)</f>
        <v>1509.9814105400001</v>
      </c>
      <c r="Q189" s="43">
        <v>1147.1488868199999</v>
      </c>
      <c r="R189" s="43">
        <v>350.78841700999999</v>
      </c>
      <c r="S189" s="43">
        <v>12.044106709999999</v>
      </c>
      <c r="T189" s="43"/>
      <c r="U189" s="43"/>
      <c r="V189" s="43"/>
      <c r="W189" s="43"/>
      <c r="X189" s="43"/>
      <c r="Y189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  <hyperlink ref="L20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.3320312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2">
      <c r="A1" s="17" t="s">
        <v>128</v>
      </c>
      <c r="B1" s="10"/>
    </row>
    <row r="2" spans="1:22" ht="5.25" customHeight="1"/>
    <row r="3" spans="1:22" ht="25.5" customHeight="1">
      <c r="A3" s="215" t="s">
        <v>103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</row>
    <row r="4" spans="1:22" ht="12.75" customHeight="1">
      <c r="A4" s="208" t="s">
        <v>127</v>
      </c>
      <c r="B4" s="220"/>
      <c r="C4" s="220"/>
      <c r="D4" s="220"/>
      <c r="E4" s="220"/>
      <c r="F4" s="220"/>
    </row>
    <row r="5" spans="1:22" ht="12.75" customHeight="1">
      <c r="A5" s="25" t="s">
        <v>225</v>
      </c>
    </row>
    <row r="6" spans="1:22" ht="12.75" customHeight="1">
      <c r="A6" s="210" t="s">
        <v>0</v>
      </c>
      <c r="B6" s="212" t="s">
        <v>1</v>
      </c>
      <c r="C6" s="214" t="s">
        <v>47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</row>
    <row r="7" spans="1:22" s="26" customFormat="1" ht="12.75" customHeight="1">
      <c r="A7" s="210"/>
      <c r="B7" s="212"/>
      <c r="C7" s="206" t="s">
        <v>251</v>
      </c>
      <c r="D7" s="206" t="s">
        <v>252</v>
      </c>
      <c r="E7" s="206" t="s">
        <v>46</v>
      </c>
      <c r="F7" s="206" t="s">
        <v>45</v>
      </c>
      <c r="G7" s="206" t="s">
        <v>44</v>
      </c>
      <c r="H7" s="206" t="s">
        <v>43</v>
      </c>
      <c r="I7" s="206" t="s">
        <v>42</v>
      </c>
      <c r="J7" s="206" t="s">
        <v>41</v>
      </c>
      <c r="K7" s="206" t="s">
        <v>40</v>
      </c>
      <c r="L7" s="206" t="s">
        <v>61</v>
      </c>
      <c r="M7" s="206" t="s">
        <v>253</v>
      </c>
      <c r="N7" s="206" t="s">
        <v>39</v>
      </c>
      <c r="O7" s="206" t="s">
        <v>38</v>
      </c>
      <c r="P7" s="206" t="s">
        <v>49</v>
      </c>
      <c r="Q7" s="206" t="s">
        <v>37</v>
      </c>
      <c r="R7" s="206" t="s">
        <v>36</v>
      </c>
      <c r="S7" s="206" t="s">
        <v>35</v>
      </c>
      <c r="T7" s="206" t="s">
        <v>34</v>
      </c>
    </row>
    <row r="8" spans="1:22" s="26" customFormat="1" ht="12.75" customHeight="1">
      <c r="A8" s="211"/>
      <c r="B8" s="213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22" s="26" customFormat="1" ht="65.25" customHeight="1">
      <c r="A9" s="211"/>
      <c r="B9" s="213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</row>
    <row r="10" spans="1:22" s="26" customFormat="1" collapsed="1">
      <c r="A10" s="22">
        <v>1</v>
      </c>
      <c r="B10" s="165">
        <v>2</v>
      </c>
      <c r="C10" s="22">
        <v>3</v>
      </c>
      <c r="D10" s="165">
        <v>4</v>
      </c>
      <c r="E10" s="22">
        <v>5</v>
      </c>
      <c r="F10" s="165">
        <v>6</v>
      </c>
      <c r="G10" s="22">
        <v>7</v>
      </c>
      <c r="H10" s="165">
        <v>8</v>
      </c>
      <c r="I10" s="22">
        <v>9</v>
      </c>
      <c r="J10" s="165">
        <v>10</v>
      </c>
      <c r="K10" s="22">
        <v>11</v>
      </c>
      <c r="L10" s="165">
        <v>12</v>
      </c>
      <c r="M10" s="22">
        <v>13</v>
      </c>
      <c r="N10" s="165">
        <v>14</v>
      </c>
      <c r="O10" s="22">
        <v>15</v>
      </c>
      <c r="P10" s="165">
        <v>16</v>
      </c>
      <c r="Q10" s="22">
        <v>17</v>
      </c>
      <c r="R10" s="165">
        <v>18</v>
      </c>
      <c r="S10" s="22">
        <v>19</v>
      </c>
      <c r="T10" s="165">
        <v>20</v>
      </c>
    </row>
    <row r="11" spans="1:22" hidden="1" outlineLevel="1">
      <c r="A11" s="8">
        <v>40544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</row>
    <row r="12" spans="1:22" hidden="1" outlineLevel="1">
      <c r="A12" s="8">
        <v>40575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</row>
    <row r="13" spans="1:22" hidden="1" outlineLevel="1">
      <c r="A13" s="8">
        <v>40603</v>
      </c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</row>
    <row r="14" spans="1:22" hidden="1" outlineLevel="1">
      <c r="A14" s="8">
        <v>40634</v>
      </c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</row>
    <row r="15" spans="1:22" hidden="1" outlineLevel="1">
      <c r="A15" s="8">
        <v>40664</v>
      </c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</row>
    <row r="16" spans="1:22" hidden="1" outlineLevel="1">
      <c r="A16" s="8">
        <v>40695</v>
      </c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</row>
    <row r="17" spans="1:22" hidden="1" outlineLevel="1">
      <c r="A17" s="8">
        <v>40725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</row>
    <row r="18" spans="1:22" hidden="1" outlineLevel="1">
      <c r="A18" s="8">
        <v>40756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</row>
    <row r="19" spans="1:22" hidden="1" outlineLevel="1">
      <c r="A19" s="8">
        <v>40787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</row>
    <row r="20" spans="1:22" hidden="1" outlineLevel="1">
      <c r="A20" s="8">
        <v>40817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</row>
    <row r="21" spans="1:22" hidden="1" outlineLevel="1">
      <c r="A21" s="8">
        <v>40848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</row>
    <row r="22" spans="1:22" hidden="1" outlineLevel="1">
      <c r="A22" s="8">
        <v>40878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</row>
    <row r="23" spans="1:22" hidden="1" outlineLevel="1">
      <c r="A23" s="8">
        <v>40909</v>
      </c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</row>
    <row r="24" spans="1:22" hidden="1" outlineLevel="1">
      <c r="A24" s="8">
        <v>40940</v>
      </c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</row>
    <row r="25" spans="1:22" hidden="1" outlineLevel="1">
      <c r="A25" s="8">
        <v>40969</v>
      </c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</row>
    <row r="26" spans="1:22" hidden="1" outlineLevel="1">
      <c r="A26" s="8">
        <v>41000</v>
      </c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</row>
    <row r="27" spans="1:22" hidden="1" outlineLevel="1">
      <c r="A27" s="8">
        <v>41030</v>
      </c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</row>
    <row r="28" spans="1:22" hidden="1" outlineLevel="1">
      <c r="A28" s="8">
        <v>41061</v>
      </c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</row>
    <row r="29" spans="1:22" hidden="1" outlineLevel="1">
      <c r="A29" s="8">
        <v>41091</v>
      </c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</row>
    <row r="30" spans="1:22" hidden="1" outlineLevel="1">
      <c r="A30" s="8">
        <v>41122</v>
      </c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</row>
    <row r="31" spans="1:22" hidden="1" outlineLevel="1">
      <c r="A31" s="8">
        <v>41153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</row>
    <row r="32" spans="1:22" hidden="1" outlineLevel="1">
      <c r="A32" s="8">
        <v>41183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</row>
    <row r="33" spans="1:22" hidden="1" outlineLevel="1">
      <c r="A33" s="8">
        <v>41214</v>
      </c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</row>
    <row r="34" spans="1:22" hidden="1" outlineLevel="1">
      <c r="A34" s="8">
        <v>41244</v>
      </c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</row>
    <row r="35" spans="1:22" hidden="1" outlineLevel="1">
      <c r="A35" s="8">
        <v>41275</v>
      </c>
      <c r="B35" s="114">
        <v>356.69859936</v>
      </c>
      <c r="C35" s="114">
        <v>88.793040609999991</v>
      </c>
      <c r="D35" s="114">
        <v>1.06533868</v>
      </c>
      <c r="E35" s="114">
        <v>74.486968300000015</v>
      </c>
      <c r="F35" s="114">
        <v>42.078019340000004</v>
      </c>
      <c r="G35" s="114">
        <v>2.2987485300000006</v>
      </c>
      <c r="H35" s="114">
        <v>24.724815939999999</v>
      </c>
      <c r="I35" s="114">
        <v>62.509863680000002</v>
      </c>
      <c r="J35" s="114">
        <v>5.9999364100000001</v>
      </c>
      <c r="K35" s="114">
        <v>0.7308955399999999</v>
      </c>
      <c r="L35" s="114">
        <v>9.7034639499999997</v>
      </c>
      <c r="M35" s="166" t="s">
        <v>186</v>
      </c>
      <c r="N35" s="114">
        <v>8.9569495099999994</v>
      </c>
      <c r="O35" s="114">
        <v>15.09481555</v>
      </c>
      <c r="P35" s="114">
        <v>4.10242694</v>
      </c>
      <c r="Q35" s="114">
        <v>4.2772874000000005</v>
      </c>
      <c r="R35" s="114">
        <v>1.2369794200000002</v>
      </c>
      <c r="S35" s="114">
        <v>8.270275729999998</v>
      </c>
      <c r="T35" s="114">
        <v>2.3687738299999999</v>
      </c>
      <c r="U35" s="114"/>
      <c r="V35" s="114"/>
    </row>
    <row r="36" spans="1:22" hidden="1" outlineLevel="1">
      <c r="A36" s="8">
        <v>41306</v>
      </c>
      <c r="B36" s="114">
        <v>358.87458237000004</v>
      </c>
      <c r="C36" s="114">
        <v>111.37442396</v>
      </c>
      <c r="D36" s="114">
        <v>0.62115935</v>
      </c>
      <c r="E36" s="114">
        <v>55.794188400000003</v>
      </c>
      <c r="F36" s="114">
        <v>49.616753709999998</v>
      </c>
      <c r="G36" s="114">
        <v>2.8283957199999996</v>
      </c>
      <c r="H36" s="114">
        <v>26.036532259999998</v>
      </c>
      <c r="I36" s="114">
        <v>51.0738056</v>
      </c>
      <c r="J36" s="114">
        <v>5.5382995999999993</v>
      </c>
      <c r="K36" s="114">
        <v>0.48150011000000004</v>
      </c>
      <c r="L36" s="114">
        <v>11.348085159999998</v>
      </c>
      <c r="M36" s="166" t="s">
        <v>186</v>
      </c>
      <c r="N36" s="114">
        <v>9.0045828199999995</v>
      </c>
      <c r="O36" s="114">
        <v>13.05907062</v>
      </c>
      <c r="P36" s="114">
        <v>4.8295122599999996</v>
      </c>
      <c r="Q36" s="114">
        <v>4.31283174</v>
      </c>
      <c r="R36" s="114">
        <v>1.34645148</v>
      </c>
      <c r="S36" s="114">
        <v>9.1461827599999985</v>
      </c>
      <c r="T36" s="114">
        <v>2.4628068199999995</v>
      </c>
      <c r="U36" s="114"/>
      <c r="V36" s="114"/>
    </row>
    <row r="37" spans="1:22" hidden="1" outlineLevel="1">
      <c r="A37" s="8">
        <v>41334</v>
      </c>
      <c r="B37" s="114">
        <v>318.93464302999996</v>
      </c>
      <c r="C37" s="114">
        <v>84.296530709999999</v>
      </c>
      <c r="D37" s="114">
        <v>0.71573180000000003</v>
      </c>
      <c r="E37" s="114">
        <v>47.265818460000006</v>
      </c>
      <c r="F37" s="114">
        <v>43.818942399999997</v>
      </c>
      <c r="G37" s="114">
        <v>2.9621234100000002</v>
      </c>
      <c r="H37" s="114">
        <v>17.642407329999998</v>
      </c>
      <c r="I37" s="114">
        <v>58.273314350000007</v>
      </c>
      <c r="J37" s="114">
        <v>4.7025195999999996</v>
      </c>
      <c r="K37" s="114">
        <v>0.55338336999999993</v>
      </c>
      <c r="L37" s="114">
        <v>11.417083769999998</v>
      </c>
      <c r="M37" s="166" t="s">
        <v>186</v>
      </c>
      <c r="N37" s="114">
        <v>11.417076789999999</v>
      </c>
      <c r="O37" s="114">
        <v>12.95731361</v>
      </c>
      <c r="P37" s="114">
        <v>5.1994870899999999</v>
      </c>
      <c r="Q37" s="114">
        <v>3.7765888300000001</v>
      </c>
      <c r="R37" s="114">
        <v>2.6345534099999997</v>
      </c>
      <c r="S37" s="114">
        <v>8.9576880800000005</v>
      </c>
      <c r="T37" s="114">
        <v>2.3440800200000007</v>
      </c>
      <c r="U37" s="114"/>
      <c r="V37" s="114"/>
    </row>
    <row r="38" spans="1:22" hidden="1" outlineLevel="1">
      <c r="A38" s="8">
        <v>41365</v>
      </c>
      <c r="B38" s="114">
        <v>332.60923478999996</v>
      </c>
      <c r="C38" s="114">
        <v>96.286867180000002</v>
      </c>
      <c r="D38" s="114">
        <v>0.73941182000000005</v>
      </c>
      <c r="E38" s="114">
        <v>55.398651199999996</v>
      </c>
      <c r="F38" s="114">
        <v>50.082222389999998</v>
      </c>
      <c r="G38" s="114">
        <v>2.7927819700000001</v>
      </c>
      <c r="H38" s="114">
        <v>14.559346519999998</v>
      </c>
      <c r="I38" s="114">
        <v>52.890787420000002</v>
      </c>
      <c r="J38" s="114">
        <v>5.1171919799999994</v>
      </c>
      <c r="K38" s="114">
        <v>0.97364810000000002</v>
      </c>
      <c r="L38" s="114">
        <v>7.9971007900000002</v>
      </c>
      <c r="M38" s="166" t="s">
        <v>186</v>
      </c>
      <c r="N38" s="114">
        <v>9.3091680400000012</v>
      </c>
      <c r="O38" s="114">
        <v>14.812326520000001</v>
      </c>
      <c r="P38" s="114">
        <v>4.9567707199999989</v>
      </c>
      <c r="Q38" s="114">
        <v>2.8776383600000002</v>
      </c>
      <c r="R38" s="114">
        <v>1.60417531</v>
      </c>
      <c r="S38" s="114">
        <v>9.9925365799999977</v>
      </c>
      <c r="T38" s="114">
        <v>2.2186098899999998</v>
      </c>
      <c r="U38" s="114"/>
      <c r="V38" s="114"/>
    </row>
    <row r="39" spans="1:22" hidden="1" outlineLevel="1">
      <c r="A39" s="8">
        <v>41395</v>
      </c>
      <c r="B39" s="114">
        <v>322.78333046</v>
      </c>
      <c r="C39" s="114">
        <v>91.541752790000004</v>
      </c>
      <c r="D39" s="114">
        <v>0.87465598999999994</v>
      </c>
      <c r="E39" s="114">
        <v>53.34841437</v>
      </c>
      <c r="F39" s="114">
        <v>41.418516619999998</v>
      </c>
      <c r="G39" s="114">
        <v>2.59145374</v>
      </c>
      <c r="H39" s="114">
        <v>13.702583299999999</v>
      </c>
      <c r="I39" s="114">
        <v>56.622958060000002</v>
      </c>
      <c r="J39" s="114">
        <v>5.7934613400000003</v>
      </c>
      <c r="K39" s="114">
        <v>0.87887052999999993</v>
      </c>
      <c r="L39" s="114">
        <v>9.9947357600000011</v>
      </c>
      <c r="M39" s="166" t="s">
        <v>186</v>
      </c>
      <c r="N39" s="114">
        <v>10.844082700000001</v>
      </c>
      <c r="O39" s="114">
        <v>17.347995230000002</v>
      </c>
      <c r="P39" s="114">
        <v>5.4875812699999997</v>
      </c>
      <c r="Q39" s="114">
        <v>3.5314431800000001</v>
      </c>
      <c r="R39" s="114">
        <v>1.5741880099999999</v>
      </c>
      <c r="S39" s="114">
        <v>4.7585360899999998</v>
      </c>
      <c r="T39" s="114">
        <v>2.4721014800000001</v>
      </c>
      <c r="U39" s="114"/>
      <c r="V39" s="114"/>
    </row>
    <row r="40" spans="1:22" hidden="1" outlineLevel="1">
      <c r="A40" s="8">
        <v>41426</v>
      </c>
      <c r="B40" s="114">
        <v>290.42557342000003</v>
      </c>
      <c r="C40" s="114">
        <v>75.51435773</v>
      </c>
      <c r="D40" s="114">
        <v>1.1290310700000001</v>
      </c>
      <c r="E40" s="114">
        <v>66.786442520000008</v>
      </c>
      <c r="F40" s="114">
        <v>16.334939929999997</v>
      </c>
      <c r="G40" s="114">
        <v>2.6547782899999999</v>
      </c>
      <c r="H40" s="114">
        <v>17.066929790000003</v>
      </c>
      <c r="I40" s="114">
        <v>50.589124969999993</v>
      </c>
      <c r="J40" s="114">
        <v>6.9640689999999994</v>
      </c>
      <c r="K40" s="114">
        <v>1.4084873599999999</v>
      </c>
      <c r="L40" s="114">
        <v>9.4484791900000005</v>
      </c>
      <c r="M40" s="166" t="s">
        <v>186</v>
      </c>
      <c r="N40" s="114">
        <v>9.5715345200000002</v>
      </c>
      <c r="O40" s="114">
        <v>14.937175499999999</v>
      </c>
      <c r="P40" s="114">
        <v>5.0646822100000009</v>
      </c>
      <c r="Q40" s="114">
        <v>3.7810911700000003</v>
      </c>
      <c r="R40" s="114">
        <v>1.34116149</v>
      </c>
      <c r="S40" s="114">
        <v>5.3962563499999998</v>
      </c>
      <c r="T40" s="114">
        <v>2.4370323300000001</v>
      </c>
      <c r="U40" s="114"/>
      <c r="V40" s="114"/>
    </row>
    <row r="41" spans="1:22" hidden="1" outlineLevel="1">
      <c r="A41" s="8">
        <v>41456</v>
      </c>
      <c r="B41" s="114">
        <v>355.24500844000005</v>
      </c>
      <c r="C41" s="114">
        <v>94.232155589999991</v>
      </c>
      <c r="D41" s="114">
        <v>2.3457211500000001</v>
      </c>
      <c r="E41" s="114">
        <v>78.621258790000013</v>
      </c>
      <c r="F41" s="114">
        <v>35.896770979999999</v>
      </c>
      <c r="G41" s="114">
        <v>3.0316580500000003</v>
      </c>
      <c r="H41" s="114">
        <v>19.924426440000001</v>
      </c>
      <c r="I41" s="114">
        <v>60.600841320000001</v>
      </c>
      <c r="J41" s="114">
        <v>6.8882347299999998</v>
      </c>
      <c r="K41" s="114">
        <v>1.4296327000000002</v>
      </c>
      <c r="L41" s="114">
        <v>10.199242720000001</v>
      </c>
      <c r="M41" s="166" t="s">
        <v>186</v>
      </c>
      <c r="N41" s="114">
        <v>9.4136192900000015</v>
      </c>
      <c r="O41" s="114">
        <v>16.39984814</v>
      </c>
      <c r="P41" s="114">
        <v>8.1669329900000012</v>
      </c>
      <c r="Q41" s="114">
        <v>3.3135403599999997</v>
      </c>
      <c r="R41" s="114">
        <v>1.5383456100000001</v>
      </c>
      <c r="S41" s="114">
        <v>0.81271452999999994</v>
      </c>
      <c r="T41" s="114">
        <v>2.4300650499999996</v>
      </c>
      <c r="U41" s="114"/>
      <c r="V41" s="114"/>
    </row>
    <row r="42" spans="1:22" hidden="1" outlineLevel="1">
      <c r="A42" s="8">
        <v>41487</v>
      </c>
      <c r="B42" s="114">
        <v>290.05711973000001</v>
      </c>
      <c r="C42" s="114">
        <v>73.766085660000002</v>
      </c>
      <c r="D42" s="114">
        <v>2.1827657599999997</v>
      </c>
      <c r="E42" s="114">
        <v>69.574744530000004</v>
      </c>
      <c r="F42" s="114">
        <v>27.292352380000001</v>
      </c>
      <c r="G42" s="114">
        <v>2.3391826999999998</v>
      </c>
      <c r="H42" s="114">
        <v>17.122739779999996</v>
      </c>
      <c r="I42" s="114">
        <v>45.248680749999991</v>
      </c>
      <c r="J42" s="114">
        <v>6.1774813799999997</v>
      </c>
      <c r="K42" s="114">
        <v>1.0144721699999999</v>
      </c>
      <c r="L42" s="114">
        <v>8.7072862000000004</v>
      </c>
      <c r="M42" s="166" t="s">
        <v>186</v>
      </c>
      <c r="N42" s="114">
        <v>8.5294777000000011</v>
      </c>
      <c r="O42" s="114">
        <v>14.547132230000001</v>
      </c>
      <c r="P42" s="114">
        <v>5.04846182</v>
      </c>
      <c r="Q42" s="114">
        <v>3.9940500400000003</v>
      </c>
      <c r="R42" s="114">
        <v>1.7440151399999999</v>
      </c>
      <c r="S42" s="114">
        <v>0.7619336000000001</v>
      </c>
      <c r="T42" s="114">
        <v>2.0062578900000001</v>
      </c>
      <c r="U42" s="114"/>
      <c r="V42" s="114"/>
    </row>
    <row r="43" spans="1:22" hidden="1" outlineLevel="1">
      <c r="A43" s="8">
        <v>41518</v>
      </c>
      <c r="B43" s="114">
        <v>317.55486737999996</v>
      </c>
      <c r="C43" s="114">
        <v>76.981087040000006</v>
      </c>
      <c r="D43" s="114">
        <v>2.4049499600000002</v>
      </c>
      <c r="E43" s="114">
        <v>76.649075619999991</v>
      </c>
      <c r="F43" s="114">
        <v>20.959647780000001</v>
      </c>
      <c r="G43" s="114">
        <v>2.4660661200000003</v>
      </c>
      <c r="H43" s="114">
        <v>14.999252899999998</v>
      </c>
      <c r="I43" s="114">
        <v>67.083001789999997</v>
      </c>
      <c r="J43" s="114">
        <v>5.4541775199999991</v>
      </c>
      <c r="K43" s="114">
        <v>0.67780306000000001</v>
      </c>
      <c r="L43" s="114">
        <v>8.4414919499999996</v>
      </c>
      <c r="M43" s="166" t="s">
        <v>186</v>
      </c>
      <c r="N43" s="114">
        <v>10.273206269999999</v>
      </c>
      <c r="O43" s="114">
        <v>16.673597470000001</v>
      </c>
      <c r="P43" s="114">
        <v>5.9686213500000003</v>
      </c>
      <c r="Q43" s="114">
        <v>4.3397958699999997</v>
      </c>
      <c r="R43" s="114">
        <v>1.4337892999999997</v>
      </c>
      <c r="S43" s="114">
        <v>0.57083985999999998</v>
      </c>
      <c r="T43" s="114">
        <v>2.1784635199999998</v>
      </c>
      <c r="U43" s="114"/>
      <c r="V43" s="114"/>
    </row>
    <row r="44" spans="1:22" hidden="1" outlineLevel="1">
      <c r="A44" s="8">
        <v>41548</v>
      </c>
      <c r="B44" s="114">
        <v>339.74280762000001</v>
      </c>
      <c r="C44" s="114">
        <v>95.979410239999993</v>
      </c>
      <c r="D44" s="114">
        <v>2.1986197599999997</v>
      </c>
      <c r="E44" s="114">
        <v>84.939732179999993</v>
      </c>
      <c r="F44" s="114">
        <v>25.26470651</v>
      </c>
      <c r="G44" s="114">
        <v>2.8307846799999998</v>
      </c>
      <c r="H44" s="114">
        <v>16.370327459999999</v>
      </c>
      <c r="I44" s="114">
        <v>56.098211500000005</v>
      </c>
      <c r="J44" s="114">
        <v>5.5473840800000005</v>
      </c>
      <c r="K44" s="114">
        <v>1.8955113699999999</v>
      </c>
      <c r="L44" s="114">
        <v>8.6011859600000005</v>
      </c>
      <c r="M44" s="166" t="s">
        <v>186</v>
      </c>
      <c r="N44" s="114">
        <v>10.013425230000001</v>
      </c>
      <c r="O44" s="114">
        <v>17.705646369999997</v>
      </c>
      <c r="P44" s="114">
        <v>4.4355649100000001</v>
      </c>
      <c r="Q44" s="114">
        <v>3.3213790799999998</v>
      </c>
      <c r="R44" s="114">
        <v>1.6568996399999996</v>
      </c>
      <c r="S44" s="114">
        <v>0.78025062000000001</v>
      </c>
      <c r="T44" s="114">
        <v>2.1037680299999999</v>
      </c>
      <c r="U44" s="114"/>
      <c r="V44" s="114"/>
    </row>
    <row r="45" spans="1:22" hidden="1" outlineLevel="1">
      <c r="A45" s="8">
        <v>41579</v>
      </c>
      <c r="B45" s="114">
        <v>344.65599514000002</v>
      </c>
      <c r="C45" s="114">
        <v>70.069265180000002</v>
      </c>
      <c r="D45" s="114">
        <v>2.5539577799999997</v>
      </c>
      <c r="E45" s="114">
        <v>78.931526709999986</v>
      </c>
      <c r="F45" s="114">
        <v>32.730246959999995</v>
      </c>
      <c r="G45" s="114">
        <v>2.84570758</v>
      </c>
      <c r="H45" s="114">
        <v>18.55648849</v>
      </c>
      <c r="I45" s="114">
        <v>67.886012939999986</v>
      </c>
      <c r="J45" s="114">
        <v>11.639355180000001</v>
      </c>
      <c r="K45" s="114">
        <v>1.6710989400000003</v>
      </c>
      <c r="L45" s="114">
        <v>8.0943929399999988</v>
      </c>
      <c r="M45" s="166" t="s">
        <v>186</v>
      </c>
      <c r="N45" s="114">
        <v>12.402415399999999</v>
      </c>
      <c r="O45" s="114">
        <v>18.810815900000001</v>
      </c>
      <c r="P45" s="114">
        <v>4.8381575199999993</v>
      </c>
      <c r="Q45" s="114">
        <v>3.5513172100000006</v>
      </c>
      <c r="R45" s="114">
        <v>2.5884785100000003</v>
      </c>
      <c r="S45" s="114">
        <v>0.65728520999999995</v>
      </c>
      <c r="T45" s="114">
        <v>6.8294726900000011</v>
      </c>
      <c r="U45" s="114"/>
      <c r="V45" s="114"/>
    </row>
    <row r="46" spans="1:22" hidden="1" outlineLevel="1">
      <c r="A46" s="8">
        <v>41609</v>
      </c>
      <c r="B46" s="114">
        <v>385.27011663999997</v>
      </c>
      <c r="C46" s="114">
        <v>77.963001710000015</v>
      </c>
      <c r="D46" s="114">
        <v>2.1911387600000003</v>
      </c>
      <c r="E46" s="114">
        <v>91.41353463999998</v>
      </c>
      <c r="F46" s="114">
        <v>34.92387111</v>
      </c>
      <c r="G46" s="114">
        <v>2.6816410799999999</v>
      </c>
      <c r="H46" s="114">
        <v>26.64026994</v>
      </c>
      <c r="I46" s="114">
        <v>60.152361060000004</v>
      </c>
      <c r="J46" s="114">
        <v>27.368604699999999</v>
      </c>
      <c r="K46" s="114">
        <v>1.7060307500000003</v>
      </c>
      <c r="L46" s="114">
        <v>6.4858004200000003</v>
      </c>
      <c r="M46" s="166" t="s">
        <v>186</v>
      </c>
      <c r="N46" s="114">
        <v>12.548955710000001</v>
      </c>
      <c r="O46" s="114">
        <v>18.739236469999998</v>
      </c>
      <c r="P46" s="114">
        <v>4.5227052299999997</v>
      </c>
      <c r="Q46" s="114">
        <v>3.6282639100000003</v>
      </c>
      <c r="R46" s="114">
        <v>2.506373</v>
      </c>
      <c r="S46" s="114">
        <v>8.9026322000000011</v>
      </c>
      <c r="T46" s="114">
        <v>2.8956959500000004</v>
      </c>
      <c r="U46" s="114"/>
      <c r="V46" s="114"/>
    </row>
    <row r="47" spans="1:22" hidden="1" outlineLevel="1">
      <c r="A47" s="8">
        <v>41640</v>
      </c>
      <c r="B47" s="114">
        <v>370.09401593000001</v>
      </c>
      <c r="C47" s="114">
        <v>79.335455269999997</v>
      </c>
      <c r="D47" s="114">
        <v>2.0231163999999997</v>
      </c>
      <c r="E47" s="114">
        <v>100.65751929000001</v>
      </c>
      <c r="F47" s="114">
        <v>30.78235471</v>
      </c>
      <c r="G47" s="114">
        <v>14.300098880000002</v>
      </c>
      <c r="H47" s="114">
        <v>20.010743789999999</v>
      </c>
      <c r="I47" s="114">
        <v>47.668282539999993</v>
      </c>
      <c r="J47" s="114">
        <v>6.1061831999999985</v>
      </c>
      <c r="K47" s="114">
        <v>0.99625445999999995</v>
      </c>
      <c r="L47" s="114">
        <v>12.4706197</v>
      </c>
      <c r="M47" s="166" t="s">
        <v>186</v>
      </c>
      <c r="N47" s="114">
        <v>11.804839110000001</v>
      </c>
      <c r="O47" s="114">
        <v>21.806550009999995</v>
      </c>
      <c r="P47" s="114">
        <v>4.4693326600000001</v>
      </c>
      <c r="Q47" s="114">
        <v>3.9831011599999995</v>
      </c>
      <c r="R47" s="114">
        <v>2.1333524700000002</v>
      </c>
      <c r="S47" s="114">
        <v>9.1520820100000009</v>
      </c>
      <c r="T47" s="114">
        <v>2.3941302700000002</v>
      </c>
      <c r="U47" s="114"/>
      <c r="V47" s="114"/>
    </row>
    <row r="48" spans="1:22" hidden="1" outlineLevel="1">
      <c r="A48" s="8">
        <v>41671</v>
      </c>
      <c r="B48" s="114">
        <v>379.9210918</v>
      </c>
      <c r="C48" s="114">
        <v>63.71240529</v>
      </c>
      <c r="D48" s="114">
        <v>1.3680528899999997</v>
      </c>
      <c r="E48" s="114">
        <v>97.349439450000006</v>
      </c>
      <c r="F48" s="114">
        <v>35.01506835</v>
      </c>
      <c r="G48" s="114">
        <v>17.511148800000001</v>
      </c>
      <c r="H48" s="114">
        <v>16.517651820000005</v>
      </c>
      <c r="I48" s="114">
        <v>66.350854770000012</v>
      </c>
      <c r="J48" s="114">
        <v>6.43297483</v>
      </c>
      <c r="K48" s="114">
        <v>1.4439916699999999</v>
      </c>
      <c r="L48" s="114">
        <v>15.077239029999998</v>
      </c>
      <c r="M48" s="166" t="s">
        <v>186</v>
      </c>
      <c r="N48" s="114">
        <v>12.170845269999999</v>
      </c>
      <c r="O48" s="114">
        <v>22.87184083</v>
      </c>
      <c r="P48" s="114">
        <v>4.63612438</v>
      </c>
      <c r="Q48" s="114">
        <v>4.3550847200000007</v>
      </c>
      <c r="R48" s="114">
        <v>2.3532369100000001</v>
      </c>
      <c r="S48" s="114">
        <v>10.17031167</v>
      </c>
      <c r="T48" s="114">
        <v>2.58482112</v>
      </c>
      <c r="U48" s="114"/>
      <c r="V48" s="114"/>
    </row>
    <row r="49" spans="1:22" hidden="1" outlineLevel="1">
      <c r="A49" s="8">
        <v>41699</v>
      </c>
      <c r="B49" s="114">
        <v>397.01952406999999</v>
      </c>
      <c r="C49" s="114">
        <v>76.092591550000009</v>
      </c>
      <c r="D49" s="114">
        <v>1.3577267399999999</v>
      </c>
      <c r="E49" s="114">
        <v>95.830854369999997</v>
      </c>
      <c r="F49" s="114">
        <v>46.359836319999999</v>
      </c>
      <c r="G49" s="114">
        <v>18.94447564</v>
      </c>
      <c r="H49" s="114">
        <v>13.163325700000001</v>
      </c>
      <c r="I49" s="114">
        <v>61.922390870000001</v>
      </c>
      <c r="J49" s="114">
        <v>7.3136162099999993</v>
      </c>
      <c r="K49" s="114">
        <v>0.69952671</v>
      </c>
      <c r="L49" s="114">
        <v>10.985946299999998</v>
      </c>
      <c r="M49" s="166" t="s">
        <v>186</v>
      </c>
      <c r="N49" s="114">
        <v>17.192821469999998</v>
      </c>
      <c r="O49" s="114">
        <v>24.773581210000003</v>
      </c>
      <c r="P49" s="114">
        <v>3.6370116099999996</v>
      </c>
      <c r="Q49" s="114">
        <v>3.7106107900000005</v>
      </c>
      <c r="R49" s="114">
        <v>1.4060225200000003</v>
      </c>
      <c r="S49" s="114">
        <v>10.754804930000001</v>
      </c>
      <c r="T49" s="114">
        <v>2.8743811299999997</v>
      </c>
      <c r="U49" s="114"/>
      <c r="V49" s="114"/>
    </row>
    <row r="50" spans="1:22" hidden="1" outlineLevel="1">
      <c r="A50" s="8">
        <v>41730</v>
      </c>
      <c r="B50" s="114">
        <v>418.58848324999997</v>
      </c>
      <c r="C50" s="114">
        <v>83.684664650000016</v>
      </c>
      <c r="D50" s="114">
        <v>1.7397152599999997</v>
      </c>
      <c r="E50" s="114">
        <v>109.64930419999999</v>
      </c>
      <c r="F50" s="114">
        <v>46.958519020000004</v>
      </c>
      <c r="G50" s="114">
        <v>20.069058949999999</v>
      </c>
      <c r="H50" s="114">
        <v>17.378934730000005</v>
      </c>
      <c r="I50" s="114">
        <v>54.006251200000001</v>
      </c>
      <c r="J50" s="114">
        <v>10.023487680000001</v>
      </c>
      <c r="K50" s="114">
        <v>0.98530211000000001</v>
      </c>
      <c r="L50" s="114">
        <v>9.7976128000000013</v>
      </c>
      <c r="M50" s="166" t="s">
        <v>186</v>
      </c>
      <c r="N50" s="114">
        <v>14.885878610000001</v>
      </c>
      <c r="O50" s="114">
        <v>25.599499250000001</v>
      </c>
      <c r="P50" s="114">
        <v>5.152608980000001</v>
      </c>
      <c r="Q50" s="114">
        <v>3.4465955799999994</v>
      </c>
      <c r="R50" s="114">
        <v>1.3892809699999999</v>
      </c>
      <c r="S50" s="114">
        <v>10.89754087</v>
      </c>
      <c r="T50" s="114">
        <v>2.9242283899999997</v>
      </c>
      <c r="U50" s="114"/>
      <c r="V50" s="114"/>
    </row>
    <row r="51" spans="1:22" hidden="1" outlineLevel="1">
      <c r="A51" s="8">
        <v>41760</v>
      </c>
      <c r="B51" s="114">
        <v>620.32381830999998</v>
      </c>
      <c r="C51" s="114">
        <v>265.84888670999999</v>
      </c>
      <c r="D51" s="114">
        <v>2.0017049400000002</v>
      </c>
      <c r="E51" s="114">
        <v>117.73570878</v>
      </c>
      <c r="F51" s="114">
        <v>36.042144190000002</v>
      </c>
      <c r="G51" s="114">
        <v>7.2180057999999994</v>
      </c>
      <c r="H51" s="114">
        <v>27.290022409999999</v>
      </c>
      <c r="I51" s="114">
        <v>56.029672000000005</v>
      </c>
      <c r="J51" s="114">
        <v>14.3767947</v>
      </c>
      <c r="K51" s="114">
        <v>1.3334773799999999</v>
      </c>
      <c r="L51" s="114">
        <v>10.962739920000001</v>
      </c>
      <c r="M51" s="166" t="s">
        <v>186</v>
      </c>
      <c r="N51" s="114">
        <v>16.942419570000002</v>
      </c>
      <c r="O51" s="114">
        <v>27.136994870000002</v>
      </c>
      <c r="P51" s="114">
        <v>18.253412140000002</v>
      </c>
      <c r="Q51" s="114">
        <v>3.25862981</v>
      </c>
      <c r="R51" s="114">
        <v>1.18404983</v>
      </c>
      <c r="S51" s="114">
        <v>11.29287682</v>
      </c>
      <c r="T51" s="114">
        <v>3.4162784400000006</v>
      </c>
      <c r="U51" s="114"/>
      <c r="V51" s="114"/>
    </row>
    <row r="52" spans="1:22" hidden="1" outlineLevel="1">
      <c r="A52" s="8">
        <v>41791</v>
      </c>
      <c r="B52" s="114">
        <v>594.70737416000009</v>
      </c>
      <c r="C52" s="114">
        <v>275.42322266000002</v>
      </c>
      <c r="D52" s="114">
        <v>1.8201614000000002</v>
      </c>
      <c r="E52" s="114">
        <v>102.31715881</v>
      </c>
      <c r="F52" s="114">
        <v>28.454810819999999</v>
      </c>
      <c r="G52" s="114">
        <v>4.0500569400000002</v>
      </c>
      <c r="H52" s="114">
        <v>29.213466780000005</v>
      </c>
      <c r="I52" s="114">
        <v>58.468812379999996</v>
      </c>
      <c r="J52" s="114">
        <v>10.817317119999998</v>
      </c>
      <c r="K52" s="114">
        <v>1.8172971499999999</v>
      </c>
      <c r="L52" s="114">
        <v>9.7960129600000005</v>
      </c>
      <c r="M52" s="166" t="s">
        <v>186</v>
      </c>
      <c r="N52" s="114">
        <v>16.523721460000001</v>
      </c>
      <c r="O52" s="114">
        <v>26.015124589999999</v>
      </c>
      <c r="P52" s="114">
        <v>11.41862545</v>
      </c>
      <c r="Q52" s="114">
        <v>3.1528164599999999</v>
      </c>
      <c r="R52" s="114">
        <v>1.15790485</v>
      </c>
      <c r="S52" s="114">
        <v>11.21000589</v>
      </c>
      <c r="T52" s="114">
        <v>3.0508584399999998</v>
      </c>
      <c r="U52" s="114"/>
      <c r="V52" s="114"/>
    </row>
    <row r="53" spans="1:22" hidden="1" outlineLevel="1">
      <c r="A53" s="8">
        <v>41821</v>
      </c>
      <c r="B53" s="114">
        <v>577.98817024999994</v>
      </c>
      <c r="C53" s="114">
        <v>271.74698044000002</v>
      </c>
      <c r="D53" s="114">
        <v>2.4451623200000001</v>
      </c>
      <c r="E53" s="114">
        <v>115.78736649</v>
      </c>
      <c r="F53" s="114">
        <v>22.903816980000002</v>
      </c>
      <c r="G53" s="114">
        <v>4.0254121899999999</v>
      </c>
      <c r="H53" s="114">
        <v>17.830750250000001</v>
      </c>
      <c r="I53" s="114">
        <v>61.717975189999997</v>
      </c>
      <c r="J53" s="114">
        <v>8.4531282399999998</v>
      </c>
      <c r="K53" s="114">
        <v>2.5707118000000002</v>
      </c>
      <c r="L53" s="114">
        <v>9.9056346200000007</v>
      </c>
      <c r="M53" s="166" t="s">
        <v>186</v>
      </c>
      <c r="N53" s="114">
        <v>13.95249505</v>
      </c>
      <c r="O53" s="114">
        <v>22.654080579999999</v>
      </c>
      <c r="P53" s="114">
        <v>5.9135854000000005</v>
      </c>
      <c r="Q53" s="114">
        <v>2.3083249099999996</v>
      </c>
      <c r="R53" s="114">
        <v>1.65613213</v>
      </c>
      <c r="S53" s="114">
        <v>11.16154453</v>
      </c>
      <c r="T53" s="114">
        <v>2.9550691299999996</v>
      </c>
      <c r="U53" s="114"/>
      <c r="V53" s="114"/>
    </row>
    <row r="54" spans="1:22" hidden="1" outlineLevel="1">
      <c r="A54" s="8">
        <v>41852</v>
      </c>
      <c r="B54" s="114">
        <v>691.07067912000002</v>
      </c>
      <c r="C54" s="114">
        <v>285.51430998000001</v>
      </c>
      <c r="D54" s="114">
        <v>1.7972819499999999</v>
      </c>
      <c r="E54" s="114">
        <v>152.55008711000002</v>
      </c>
      <c r="F54" s="114">
        <v>27.435698500000001</v>
      </c>
      <c r="G54" s="114">
        <v>3.9423750100000001</v>
      </c>
      <c r="H54" s="114">
        <v>26.61232455</v>
      </c>
      <c r="I54" s="114">
        <v>90.319455489999996</v>
      </c>
      <c r="J54" s="114">
        <v>14.301980029999999</v>
      </c>
      <c r="K54" s="114">
        <v>1.73784056</v>
      </c>
      <c r="L54" s="114">
        <v>10.224259890000001</v>
      </c>
      <c r="M54" s="166" t="s">
        <v>186</v>
      </c>
      <c r="N54" s="114">
        <v>17.668581469999999</v>
      </c>
      <c r="O54" s="114">
        <v>28.97248621</v>
      </c>
      <c r="P54" s="114">
        <v>7.5151473499999994</v>
      </c>
      <c r="Q54" s="114">
        <v>4.5545858999999993</v>
      </c>
      <c r="R54" s="114">
        <v>2.4859161799999998</v>
      </c>
      <c r="S54" s="114">
        <v>12.164290679999999</v>
      </c>
      <c r="T54" s="114">
        <v>3.2740582599999994</v>
      </c>
      <c r="U54" s="114"/>
      <c r="V54" s="118"/>
    </row>
    <row r="55" spans="1:22" hidden="1" outlineLevel="1">
      <c r="A55" s="8">
        <v>41883</v>
      </c>
      <c r="B55" s="114">
        <v>613.76633097999991</v>
      </c>
      <c r="C55" s="114">
        <v>235.21257500000002</v>
      </c>
      <c r="D55" s="114">
        <v>2.4449461399999999</v>
      </c>
      <c r="E55" s="114">
        <v>120.98146731999999</v>
      </c>
      <c r="F55" s="114">
        <v>46.777669160000002</v>
      </c>
      <c r="G55" s="114">
        <v>4.0634234099999995</v>
      </c>
      <c r="H55" s="114">
        <v>23.109774959999999</v>
      </c>
      <c r="I55" s="114">
        <v>83.751974410000003</v>
      </c>
      <c r="J55" s="114">
        <v>8.5991131999999997</v>
      </c>
      <c r="K55" s="114">
        <v>2.3125666700000003</v>
      </c>
      <c r="L55" s="114">
        <v>11.059015029999999</v>
      </c>
      <c r="M55" s="166" t="s">
        <v>186</v>
      </c>
      <c r="N55" s="114">
        <v>21.595451699999998</v>
      </c>
      <c r="O55" s="114">
        <v>26.589179229999999</v>
      </c>
      <c r="P55" s="114">
        <v>5.2488366099999997</v>
      </c>
      <c r="Q55" s="114">
        <v>5.1556634399999997</v>
      </c>
      <c r="R55" s="114">
        <v>2.2967240100000001</v>
      </c>
      <c r="S55" s="114">
        <v>11.93164767</v>
      </c>
      <c r="T55" s="114">
        <v>2.6363030200000002</v>
      </c>
      <c r="U55" s="114"/>
      <c r="V55" s="114"/>
    </row>
    <row r="56" spans="1:22" hidden="1" outlineLevel="1">
      <c r="A56" s="8">
        <v>41913</v>
      </c>
      <c r="B56" s="114">
        <v>588.51909457000011</v>
      </c>
      <c r="C56" s="114">
        <v>223.47366251</v>
      </c>
      <c r="D56" s="114">
        <v>2.1697957499999996</v>
      </c>
      <c r="E56" s="114">
        <v>108.77397886</v>
      </c>
      <c r="F56" s="114">
        <v>41.125898489999997</v>
      </c>
      <c r="G56" s="114">
        <v>3.59927244</v>
      </c>
      <c r="H56" s="114">
        <v>24.742269629999996</v>
      </c>
      <c r="I56" s="114">
        <v>84.681156790000017</v>
      </c>
      <c r="J56" s="114">
        <v>10.763623639999999</v>
      </c>
      <c r="K56" s="114">
        <v>2.1579533099999999</v>
      </c>
      <c r="L56" s="114">
        <v>12.76676217</v>
      </c>
      <c r="M56" s="166" t="s">
        <v>186</v>
      </c>
      <c r="N56" s="114">
        <v>20.058530989999998</v>
      </c>
      <c r="O56" s="114">
        <v>25.951513589999998</v>
      </c>
      <c r="P56" s="114">
        <v>5.5055052900000003</v>
      </c>
      <c r="Q56" s="114">
        <v>5.3862396900000009</v>
      </c>
      <c r="R56" s="114">
        <v>2.53866456</v>
      </c>
      <c r="S56" s="114">
        <v>12.01251381</v>
      </c>
      <c r="T56" s="114">
        <v>2.8117530500000001</v>
      </c>
      <c r="U56" s="114"/>
      <c r="V56" s="114"/>
    </row>
    <row r="57" spans="1:22" hidden="1" outlineLevel="1">
      <c r="A57" s="8">
        <v>41944</v>
      </c>
      <c r="B57" s="114">
        <v>604.30846078000002</v>
      </c>
      <c r="C57" s="114">
        <v>233.04299723999998</v>
      </c>
      <c r="D57" s="114">
        <v>2.1400641499999997</v>
      </c>
      <c r="E57" s="114">
        <v>117.35573182</v>
      </c>
      <c r="F57" s="114">
        <v>28.600315360000003</v>
      </c>
      <c r="G57" s="114">
        <v>4.1902999799999998</v>
      </c>
      <c r="H57" s="114">
        <v>25.56117085</v>
      </c>
      <c r="I57" s="114">
        <v>91.594790840000016</v>
      </c>
      <c r="J57" s="114">
        <v>12.06018121</v>
      </c>
      <c r="K57" s="114">
        <v>1.9790697799999999</v>
      </c>
      <c r="L57" s="114">
        <v>12.70553436</v>
      </c>
      <c r="M57" s="166" t="s">
        <v>186</v>
      </c>
      <c r="N57" s="114">
        <v>18.945688980000003</v>
      </c>
      <c r="O57" s="114">
        <v>27.370795380000001</v>
      </c>
      <c r="P57" s="114">
        <v>7.0238974300000008</v>
      </c>
      <c r="Q57" s="114">
        <v>3.2803268400000003</v>
      </c>
      <c r="R57" s="114">
        <v>2.4367660399999997</v>
      </c>
      <c r="S57" s="114">
        <v>12.91995176</v>
      </c>
      <c r="T57" s="114">
        <v>3.1008787600000005</v>
      </c>
      <c r="U57" s="114"/>
      <c r="V57" s="114"/>
    </row>
    <row r="58" spans="1:22" hidden="1" outlineLevel="1">
      <c r="A58" s="8">
        <v>41974</v>
      </c>
      <c r="B58" s="114">
        <v>606.79834019000009</v>
      </c>
      <c r="C58" s="114">
        <v>230.58710395</v>
      </c>
      <c r="D58" s="114">
        <v>2.1947043900000001</v>
      </c>
      <c r="E58" s="114">
        <v>117.22758082999998</v>
      </c>
      <c r="F58" s="114">
        <v>36.940376889999996</v>
      </c>
      <c r="G58" s="114">
        <v>4.3756258700000004</v>
      </c>
      <c r="H58" s="114">
        <v>35.728579000000003</v>
      </c>
      <c r="I58" s="114">
        <v>77.230629790000009</v>
      </c>
      <c r="J58" s="114">
        <v>17.45444406</v>
      </c>
      <c r="K58" s="114">
        <v>1.6585476299999999</v>
      </c>
      <c r="L58" s="114">
        <v>8.9910874700000001</v>
      </c>
      <c r="M58" s="166" t="s">
        <v>186</v>
      </c>
      <c r="N58" s="114">
        <v>17.379045979999997</v>
      </c>
      <c r="O58" s="114">
        <v>29.328028879999998</v>
      </c>
      <c r="P58" s="114">
        <v>7.2075239</v>
      </c>
      <c r="Q58" s="114">
        <v>2.9536357099999999</v>
      </c>
      <c r="R58" s="114">
        <v>1.12072338</v>
      </c>
      <c r="S58" s="114">
        <v>13.677964450000001</v>
      </c>
      <c r="T58" s="114">
        <v>2.7427380100000001</v>
      </c>
      <c r="U58" s="114"/>
      <c r="V58" s="114"/>
    </row>
    <row r="59" spans="1:22" hidden="1" outlineLevel="1">
      <c r="A59" s="8">
        <v>42005</v>
      </c>
      <c r="B59" s="114">
        <v>589.20235152000009</v>
      </c>
      <c r="C59" s="114">
        <v>228.43148702000002</v>
      </c>
      <c r="D59" s="114">
        <v>1.4475876499999998</v>
      </c>
      <c r="E59" s="114">
        <v>116.15649675</v>
      </c>
      <c r="F59" s="114">
        <v>31.643138229999998</v>
      </c>
      <c r="G59" s="114">
        <v>3.0961125400000005</v>
      </c>
      <c r="H59" s="114">
        <v>31.422922619999998</v>
      </c>
      <c r="I59" s="114">
        <v>76.752797749999999</v>
      </c>
      <c r="J59" s="114">
        <v>12.32075317</v>
      </c>
      <c r="K59" s="114">
        <v>1.01113809</v>
      </c>
      <c r="L59" s="114">
        <v>11.21609632</v>
      </c>
      <c r="M59" s="166" t="s">
        <v>186</v>
      </c>
      <c r="N59" s="114">
        <v>18.865523750000001</v>
      </c>
      <c r="O59" s="114">
        <v>30.388551079999999</v>
      </c>
      <c r="P59" s="114">
        <v>6.1002098499999997</v>
      </c>
      <c r="Q59" s="114">
        <v>3.08382836</v>
      </c>
      <c r="R59" s="114">
        <v>1.1588080000000001</v>
      </c>
      <c r="S59" s="114">
        <v>13.521257540000001</v>
      </c>
      <c r="T59" s="114">
        <v>2.5856428</v>
      </c>
      <c r="U59" s="114"/>
      <c r="V59" s="114"/>
    </row>
    <row r="60" spans="1:22" hidden="1" outlineLevel="1">
      <c r="A60" s="8">
        <v>42036</v>
      </c>
      <c r="B60" s="114">
        <v>695.93001059999983</v>
      </c>
      <c r="C60" s="114">
        <v>237.26695904000002</v>
      </c>
      <c r="D60" s="114">
        <v>1.42260374</v>
      </c>
      <c r="E60" s="114">
        <v>152.88787255999998</v>
      </c>
      <c r="F60" s="114">
        <v>58.395727699999995</v>
      </c>
      <c r="G60" s="114">
        <v>3.1873720800000003</v>
      </c>
      <c r="H60" s="114">
        <v>28.812915079999996</v>
      </c>
      <c r="I60" s="114">
        <v>87.685925919999988</v>
      </c>
      <c r="J60" s="114">
        <v>13.713358449999999</v>
      </c>
      <c r="K60" s="114">
        <v>0.73978458999999996</v>
      </c>
      <c r="L60" s="114">
        <v>13.94421037</v>
      </c>
      <c r="M60" s="166" t="s">
        <v>186</v>
      </c>
      <c r="N60" s="114">
        <v>22.536250540000005</v>
      </c>
      <c r="O60" s="114">
        <v>42.438942980000007</v>
      </c>
      <c r="P60" s="114">
        <v>5.3812367200000004</v>
      </c>
      <c r="Q60" s="114">
        <v>3.3812058800000004</v>
      </c>
      <c r="R60" s="114">
        <v>1.4188312199999999</v>
      </c>
      <c r="S60" s="114">
        <v>19.940896430000002</v>
      </c>
      <c r="T60" s="114">
        <v>2.7759173000000001</v>
      </c>
      <c r="U60" s="114"/>
      <c r="V60" s="114"/>
    </row>
    <row r="61" spans="1:22" hidden="1" outlineLevel="1">
      <c r="A61" s="8">
        <v>42064</v>
      </c>
      <c r="B61" s="114">
        <v>702.75263690999998</v>
      </c>
      <c r="C61" s="114">
        <v>249.57541578999999</v>
      </c>
      <c r="D61" s="114">
        <v>1.10622099</v>
      </c>
      <c r="E61" s="114">
        <v>144.20958651000004</v>
      </c>
      <c r="F61" s="114">
        <v>68.753528500000002</v>
      </c>
      <c r="G61" s="114">
        <v>3.4837873899999998</v>
      </c>
      <c r="H61" s="114">
        <v>25.854038920000001</v>
      </c>
      <c r="I61" s="114">
        <v>83.124343540000012</v>
      </c>
      <c r="J61" s="114">
        <v>14.37173492</v>
      </c>
      <c r="K61" s="114">
        <v>0.72778684999999999</v>
      </c>
      <c r="L61" s="114">
        <v>13.993018890000002</v>
      </c>
      <c r="M61" s="166" t="s">
        <v>186</v>
      </c>
      <c r="N61" s="114">
        <v>26.707768160000001</v>
      </c>
      <c r="O61" s="114">
        <v>39.692051139999997</v>
      </c>
      <c r="P61" s="114">
        <v>4.9839409900000007</v>
      </c>
      <c r="Q61" s="114">
        <v>3.0659389199999998</v>
      </c>
      <c r="R61" s="114">
        <v>2.5127005399999995</v>
      </c>
      <c r="S61" s="114">
        <v>17.606853789999999</v>
      </c>
      <c r="T61" s="114">
        <v>2.9839210700000001</v>
      </c>
      <c r="U61" s="114"/>
      <c r="V61" s="114"/>
    </row>
    <row r="62" spans="1:22" hidden="1" outlineLevel="1">
      <c r="A62" s="8">
        <v>42095</v>
      </c>
      <c r="B62" s="114">
        <v>697.13404909999986</v>
      </c>
      <c r="C62" s="114">
        <v>267.75896066000001</v>
      </c>
      <c r="D62" s="114">
        <v>0.82945774999999999</v>
      </c>
      <c r="E62" s="114">
        <v>134.15942474999997</v>
      </c>
      <c r="F62" s="114">
        <v>62.209928939999998</v>
      </c>
      <c r="G62" s="114">
        <v>3.3001943599999999</v>
      </c>
      <c r="H62" s="114">
        <v>22.996600419999996</v>
      </c>
      <c r="I62" s="114">
        <v>87.327606459999998</v>
      </c>
      <c r="J62" s="114">
        <v>16.816403040000001</v>
      </c>
      <c r="K62" s="114">
        <v>0.66210854000000008</v>
      </c>
      <c r="L62" s="114">
        <v>10.233076410000001</v>
      </c>
      <c r="M62" s="166" t="s">
        <v>186</v>
      </c>
      <c r="N62" s="114">
        <v>26.560859979999996</v>
      </c>
      <c r="O62" s="114">
        <v>35.406604720000004</v>
      </c>
      <c r="P62" s="114">
        <v>5.4838229300000005</v>
      </c>
      <c r="Q62" s="114">
        <v>2.7471898800000001</v>
      </c>
      <c r="R62" s="114">
        <v>1.62673416</v>
      </c>
      <c r="S62" s="114">
        <v>16.36950105</v>
      </c>
      <c r="T62" s="114">
        <v>2.6455750500000002</v>
      </c>
      <c r="U62" s="114"/>
      <c r="V62" s="114"/>
    </row>
    <row r="63" spans="1:22" hidden="1" outlineLevel="1">
      <c r="A63" s="8">
        <v>42125</v>
      </c>
      <c r="B63" s="114">
        <v>673.21725216999994</v>
      </c>
      <c r="C63" s="114">
        <v>273.67035970000001</v>
      </c>
      <c r="D63" s="114">
        <v>0.98140881999999996</v>
      </c>
      <c r="E63" s="114">
        <v>138.55905816000001</v>
      </c>
      <c r="F63" s="114">
        <v>37.036356419999997</v>
      </c>
      <c r="G63" s="114">
        <v>3.1091917499999999</v>
      </c>
      <c r="H63" s="114">
        <v>28.516935580000002</v>
      </c>
      <c r="I63" s="114">
        <v>87.695773499999987</v>
      </c>
      <c r="J63" s="114">
        <v>16.995903219999999</v>
      </c>
      <c r="K63" s="114">
        <v>0.84864334000000008</v>
      </c>
      <c r="L63" s="114">
        <v>12.443398609999999</v>
      </c>
      <c r="M63" s="166" t="s">
        <v>186</v>
      </c>
      <c r="N63" s="114">
        <v>25.606749720000003</v>
      </c>
      <c r="O63" s="114">
        <v>32.588555329999998</v>
      </c>
      <c r="P63" s="114">
        <v>6.0808563099999997</v>
      </c>
      <c r="Q63" s="114">
        <v>3.3551941000000003</v>
      </c>
      <c r="R63" s="114">
        <v>1.6326293000000001</v>
      </c>
      <c r="S63" s="114">
        <v>0.66041920999999992</v>
      </c>
      <c r="T63" s="114">
        <v>3.4358190999999998</v>
      </c>
      <c r="U63" s="114"/>
      <c r="V63" s="114"/>
    </row>
    <row r="64" spans="1:22" hidden="1" outlineLevel="1">
      <c r="A64" s="8">
        <v>42156</v>
      </c>
      <c r="B64" s="114">
        <v>722.43244488999994</v>
      </c>
      <c r="C64" s="114">
        <v>271.51655670000002</v>
      </c>
      <c r="D64" s="114">
        <v>3.1778711899999998</v>
      </c>
      <c r="E64" s="114">
        <v>164.5999898</v>
      </c>
      <c r="F64" s="114">
        <v>51.623567839999993</v>
      </c>
      <c r="G64" s="114">
        <v>3.3896182699999997</v>
      </c>
      <c r="H64" s="114">
        <v>22.78100804</v>
      </c>
      <c r="I64" s="114">
        <v>96.802189820000009</v>
      </c>
      <c r="J64" s="114">
        <v>18.806660040000001</v>
      </c>
      <c r="K64" s="114">
        <v>1.6461612700000001</v>
      </c>
      <c r="L64" s="114">
        <v>12.596261760000001</v>
      </c>
      <c r="M64" s="166" t="s">
        <v>186</v>
      </c>
      <c r="N64" s="114">
        <v>26.523023240000001</v>
      </c>
      <c r="O64" s="114">
        <v>32.873850330000003</v>
      </c>
      <c r="P64" s="114">
        <v>6.3318165399999993</v>
      </c>
      <c r="Q64" s="114">
        <v>3.6563176299999998</v>
      </c>
      <c r="R64" s="114">
        <v>1.9001369900000002</v>
      </c>
      <c r="S64" s="114">
        <v>1.08166071</v>
      </c>
      <c r="T64" s="114">
        <v>3.1257547199999998</v>
      </c>
      <c r="U64" s="114"/>
      <c r="V64" s="114"/>
    </row>
    <row r="65" spans="1:22" hidden="1" outlineLevel="1">
      <c r="A65" s="8">
        <v>42186</v>
      </c>
      <c r="B65" s="114">
        <v>721.09971163</v>
      </c>
      <c r="C65" s="114">
        <v>279.78533261000001</v>
      </c>
      <c r="D65" s="114">
        <v>3.3224813300000005</v>
      </c>
      <c r="E65" s="114">
        <v>157.47171255000001</v>
      </c>
      <c r="F65" s="114">
        <v>49.065190569999999</v>
      </c>
      <c r="G65" s="114">
        <v>3.3828053999999996</v>
      </c>
      <c r="H65" s="114">
        <v>24.010800070000002</v>
      </c>
      <c r="I65" s="114">
        <v>75.540760860000006</v>
      </c>
      <c r="J65" s="114">
        <v>19.11261459</v>
      </c>
      <c r="K65" s="114">
        <v>1.5445900800000001</v>
      </c>
      <c r="L65" s="114">
        <v>14.095485249999999</v>
      </c>
      <c r="M65" s="166" t="s">
        <v>186</v>
      </c>
      <c r="N65" s="114">
        <v>36.771746710000002</v>
      </c>
      <c r="O65" s="114">
        <v>41.248976309999996</v>
      </c>
      <c r="P65" s="114">
        <v>6.4031203300000001</v>
      </c>
      <c r="Q65" s="114">
        <v>3.6248594000000001</v>
      </c>
      <c r="R65" s="114">
        <v>1.5099037899999999</v>
      </c>
      <c r="S65" s="114">
        <v>0.86168714999999996</v>
      </c>
      <c r="T65" s="114">
        <v>3.3476446299999996</v>
      </c>
      <c r="U65" s="114"/>
      <c r="V65" s="114"/>
    </row>
    <row r="66" spans="1:22" hidden="1" outlineLevel="1">
      <c r="A66" s="8">
        <v>42217</v>
      </c>
      <c r="B66" s="114">
        <v>697.34136317000002</v>
      </c>
      <c r="C66" s="114">
        <v>247.54779107000002</v>
      </c>
      <c r="D66" s="114">
        <v>2.4499896799999998</v>
      </c>
      <c r="E66" s="114">
        <v>157.58004672999996</v>
      </c>
      <c r="F66" s="114">
        <v>29.998196499999999</v>
      </c>
      <c r="G66" s="114">
        <v>3.43209119</v>
      </c>
      <c r="H66" s="114">
        <v>26.165387500000001</v>
      </c>
      <c r="I66" s="114">
        <v>100.03900645000002</v>
      </c>
      <c r="J66" s="114">
        <v>17.452645709999999</v>
      </c>
      <c r="K66" s="114">
        <v>2.0233535599999999</v>
      </c>
      <c r="L66" s="114">
        <v>14.17895141</v>
      </c>
      <c r="M66" s="166" t="s">
        <v>186</v>
      </c>
      <c r="N66" s="114">
        <v>35.691273469999992</v>
      </c>
      <c r="O66" s="114">
        <v>42.762560879999995</v>
      </c>
      <c r="P66" s="114">
        <v>7.0403362699999992</v>
      </c>
      <c r="Q66" s="114">
        <v>4.435492</v>
      </c>
      <c r="R66" s="114">
        <v>1.5023498400000002</v>
      </c>
      <c r="S66" s="114">
        <v>1.5556497</v>
      </c>
      <c r="T66" s="114">
        <v>3.4862412100000002</v>
      </c>
      <c r="U66" s="114"/>
      <c r="V66" s="114"/>
    </row>
    <row r="67" spans="1:22" hidden="1" outlineLevel="1">
      <c r="A67" s="8">
        <v>42248</v>
      </c>
      <c r="B67" s="114">
        <v>636.34486597</v>
      </c>
      <c r="C67" s="114">
        <v>224.33790155000003</v>
      </c>
      <c r="D67" s="114">
        <v>2.14471452</v>
      </c>
      <c r="E67" s="114">
        <v>140.94501363999998</v>
      </c>
      <c r="F67" s="114">
        <v>23.157622239999998</v>
      </c>
      <c r="G67" s="114">
        <v>3.0430693600000001</v>
      </c>
      <c r="H67" s="114">
        <v>32.362914109999998</v>
      </c>
      <c r="I67" s="114">
        <v>99.790618330000001</v>
      </c>
      <c r="J67" s="114">
        <v>11.695263190000002</v>
      </c>
      <c r="K67" s="114">
        <v>1.0286356299999999</v>
      </c>
      <c r="L67" s="114">
        <v>11.808440790000001</v>
      </c>
      <c r="M67" s="166" t="s">
        <v>186</v>
      </c>
      <c r="N67" s="114">
        <v>28.91000519</v>
      </c>
      <c r="O67" s="114">
        <v>40.480945370000001</v>
      </c>
      <c r="P67" s="114">
        <v>7.1871105899999996</v>
      </c>
      <c r="Q67" s="114">
        <v>3.9164773400000001</v>
      </c>
      <c r="R67" s="114">
        <v>1.06164613</v>
      </c>
      <c r="S67" s="114">
        <v>1.1662255500000001</v>
      </c>
      <c r="T67" s="114">
        <v>3.30826244</v>
      </c>
      <c r="U67" s="114"/>
      <c r="V67" s="114"/>
    </row>
    <row r="68" spans="1:22" hidden="1" outlineLevel="1">
      <c r="A68" s="8">
        <v>42278</v>
      </c>
      <c r="B68" s="114">
        <v>700.56043175000013</v>
      </c>
      <c r="C68" s="114">
        <v>233.27114872999999</v>
      </c>
      <c r="D68" s="114">
        <v>2.52680653</v>
      </c>
      <c r="E68" s="114">
        <v>161.07055242999999</v>
      </c>
      <c r="F68" s="114">
        <v>28.260784600000001</v>
      </c>
      <c r="G68" s="114">
        <v>3.0316387300000001</v>
      </c>
      <c r="H68" s="114">
        <v>35.778498669999991</v>
      </c>
      <c r="I68" s="114">
        <v>113.91219029999999</v>
      </c>
      <c r="J68" s="114">
        <v>13.662045559999999</v>
      </c>
      <c r="K68" s="114">
        <v>2.5032492400000002</v>
      </c>
      <c r="L68" s="114">
        <v>13.435624049999998</v>
      </c>
      <c r="M68" s="166" t="s">
        <v>186</v>
      </c>
      <c r="N68" s="114">
        <v>28.25864881</v>
      </c>
      <c r="O68" s="114">
        <v>41.595323139999991</v>
      </c>
      <c r="P68" s="114">
        <v>13.08316945</v>
      </c>
      <c r="Q68" s="114">
        <v>4.9019330300000004</v>
      </c>
      <c r="R68" s="114">
        <v>1.2219897900000001</v>
      </c>
      <c r="S68" s="114">
        <v>1.2599354899999999</v>
      </c>
      <c r="T68" s="114">
        <v>2.7868931999999997</v>
      </c>
      <c r="U68" s="114"/>
      <c r="V68" s="114"/>
    </row>
    <row r="69" spans="1:22" hidden="1" outlineLevel="1">
      <c r="A69" s="8">
        <v>42309</v>
      </c>
      <c r="B69" s="114">
        <v>680.74744276000001</v>
      </c>
      <c r="C69" s="114">
        <v>239.95091858000001</v>
      </c>
      <c r="D69" s="114">
        <v>2.3184886999999996</v>
      </c>
      <c r="E69" s="114">
        <v>136.91210401000001</v>
      </c>
      <c r="F69" s="114">
        <v>29.712010630000002</v>
      </c>
      <c r="G69" s="114">
        <v>3.2677695700000005</v>
      </c>
      <c r="H69" s="114">
        <v>26.865805239999997</v>
      </c>
      <c r="I69" s="114">
        <v>120.05463996</v>
      </c>
      <c r="J69" s="114">
        <v>11.78245954</v>
      </c>
      <c r="K69" s="114">
        <v>0.90671678000000011</v>
      </c>
      <c r="L69" s="114">
        <v>13.010236069999999</v>
      </c>
      <c r="M69" s="166" t="s">
        <v>186</v>
      </c>
      <c r="N69" s="114">
        <v>24.440294369999997</v>
      </c>
      <c r="O69" s="114">
        <v>40.44429908</v>
      </c>
      <c r="P69" s="114">
        <v>16.772076310000003</v>
      </c>
      <c r="Q69" s="114">
        <v>6.7503047500000006</v>
      </c>
      <c r="R69" s="114">
        <v>2.1241211600000001</v>
      </c>
      <c r="S69" s="114">
        <v>0.94105178</v>
      </c>
      <c r="T69" s="114">
        <v>4.4941462300000001</v>
      </c>
      <c r="U69" s="114"/>
      <c r="V69" s="114"/>
    </row>
    <row r="70" spans="1:22" hidden="1" outlineLevel="1">
      <c r="A70" s="8">
        <v>42339</v>
      </c>
      <c r="B70" s="114">
        <v>747.49592098000016</v>
      </c>
      <c r="C70" s="114">
        <v>272.11340230000002</v>
      </c>
      <c r="D70" s="114">
        <v>3.5083742</v>
      </c>
      <c r="E70" s="114">
        <v>155.12277345999999</v>
      </c>
      <c r="F70" s="114">
        <v>22.885901830000002</v>
      </c>
      <c r="G70" s="114">
        <v>3.34862685</v>
      </c>
      <c r="H70" s="114">
        <v>46.613490820000003</v>
      </c>
      <c r="I70" s="114">
        <v>140.11260603999997</v>
      </c>
      <c r="J70" s="114">
        <v>10.350038959999999</v>
      </c>
      <c r="K70" s="114">
        <v>0.72536665000000011</v>
      </c>
      <c r="L70" s="114">
        <v>8.3643904800000008</v>
      </c>
      <c r="M70" s="166" t="s">
        <v>186</v>
      </c>
      <c r="N70" s="114">
        <v>19.299476989999999</v>
      </c>
      <c r="O70" s="114">
        <v>42.392692139999994</v>
      </c>
      <c r="P70" s="114">
        <v>6.7716708200000006</v>
      </c>
      <c r="Q70" s="114">
        <v>9.3876566700000001</v>
      </c>
      <c r="R70" s="114">
        <v>3.0676655799999999</v>
      </c>
      <c r="S70" s="114">
        <v>0.87868534000000009</v>
      </c>
      <c r="T70" s="114">
        <v>2.5531018499999996</v>
      </c>
      <c r="U70" s="114"/>
      <c r="V70" s="114"/>
    </row>
    <row r="71" spans="1:22" hidden="1" outlineLevel="1">
      <c r="A71" s="8">
        <v>42370</v>
      </c>
      <c r="B71" s="114">
        <v>725.07082209000009</v>
      </c>
      <c r="C71" s="114">
        <v>282.78062727999998</v>
      </c>
      <c r="D71" s="114">
        <v>3.8090291699999996</v>
      </c>
      <c r="E71" s="114">
        <v>152.04782191999999</v>
      </c>
      <c r="F71" s="114">
        <v>28.973580490000003</v>
      </c>
      <c r="G71" s="114">
        <v>3.2010496999999996</v>
      </c>
      <c r="H71" s="114">
        <v>27.15952218</v>
      </c>
      <c r="I71" s="114">
        <v>123.43181097</v>
      </c>
      <c r="J71" s="114">
        <v>11.452293149999999</v>
      </c>
      <c r="K71" s="114">
        <v>0.88946599999999998</v>
      </c>
      <c r="L71" s="114">
        <v>12.549510529999999</v>
      </c>
      <c r="M71" s="166" t="s">
        <v>186</v>
      </c>
      <c r="N71" s="114">
        <v>13.96440467</v>
      </c>
      <c r="O71" s="114">
        <v>41.633550330000006</v>
      </c>
      <c r="P71" s="114">
        <v>7.9969240199999998</v>
      </c>
      <c r="Q71" s="114">
        <v>8.7779329599999993</v>
      </c>
      <c r="R71" s="114">
        <v>2.9912673600000002</v>
      </c>
      <c r="S71" s="114">
        <v>0.93321415000000008</v>
      </c>
      <c r="T71" s="114">
        <v>2.4788172099999999</v>
      </c>
      <c r="U71" s="114"/>
      <c r="V71" s="114"/>
    </row>
    <row r="72" spans="1:22" hidden="1" outlineLevel="1">
      <c r="A72" s="8">
        <v>42401</v>
      </c>
      <c r="B72" s="114">
        <v>794.65407879999998</v>
      </c>
      <c r="C72" s="114">
        <v>293.48640508000005</v>
      </c>
      <c r="D72" s="114">
        <v>2.5267028999999996</v>
      </c>
      <c r="E72" s="114">
        <v>181.70801477999998</v>
      </c>
      <c r="F72" s="114">
        <v>56.338628299999996</v>
      </c>
      <c r="G72" s="114">
        <v>3.9629604600000001</v>
      </c>
      <c r="H72" s="114">
        <v>21.01822233</v>
      </c>
      <c r="I72" s="114">
        <v>120.09846592999997</v>
      </c>
      <c r="J72" s="114">
        <v>11.952818610000001</v>
      </c>
      <c r="K72" s="114">
        <v>1.2523162999999997</v>
      </c>
      <c r="L72" s="114">
        <v>16.467243500000002</v>
      </c>
      <c r="M72" s="166" t="s">
        <v>186</v>
      </c>
      <c r="N72" s="114">
        <v>15.489573869999999</v>
      </c>
      <c r="O72" s="114">
        <v>42.216890969999994</v>
      </c>
      <c r="P72" s="114">
        <v>11.994328339999999</v>
      </c>
      <c r="Q72" s="114">
        <v>7.77217293</v>
      </c>
      <c r="R72" s="114">
        <v>4.9751512699999996</v>
      </c>
      <c r="S72" s="114">
        <v>0.83327346999999996</v>
      </c>
      <c r="T72" s="114">
        <v>2.5609097599999999</v>
      </c>
      <c r="U72" s="114"/>
      <c r="V72" s="114"/>
    </row>
    <row r="73" spans="1:22" hidden="1" outlineLevel="1">
      <c r="A73" s="8">
        <v>42430</v>
      </c>
      <c r="B73" s="114">
        <v>709.76192360000005</v>
      </c>
      <c r="C73" s="114">
        <v>277.43680518000002</v>
      </c>
      <c r="D73" s="114">
        <v>3.0706442200000006</v>
      </c>
      <c r="E73" s="114">
        <v>158.18213334000001</v>
      </c>
      <c r="F73" s="114">
        <v>28.079990210000002</v>
      </c>
      <c r="G73" s="114">
        <v>3.96045742</v>
      </c>
      <c r="H73" s="114">
        <v>18.452657619999997</v>
      </c>
      <c r="I73" s="114">
        <v>93.280622139999991</v>
      </c>
      <c r="J73" s="114">
        <v>12.324658320000001</v>
      </c>
      <c r="K73" s="114">
        <v>1.36490946</v>
      </c>
      <c r="L73" s="114">
        <v>14.087607349999999</v>
      </c>
      <c r="M73" s="166" t="s">
        <v>186</v>
      </c>
      <c r="N73" s="114">
        <v>24.743619560000003</v>
      </c>
      <c r="O73" s="114">
        <v>52.001057009999997</v>
      </c>
      <c r="P73" s="114">
        <v>6.9670645700000016</v>
      </c>
      <c r="Q73" s="114">
        <v>6.5467295500000002</v>
      </c>
      <c r="R73" s="114">
        <v>5.6826561</v>
      </c>
      <c r="S73" s="114">
        <v>1.0013745700000001</v>
      </c>
      <c r="T73" s="114">
        <v>2.5789369800000004</v>
      </c>
      <c r="U73" s="114"/>
      <c r="V73" s="114"/>
    </row>
    <row r="74" spans="1:22" hidden="1" outlineLevel="1">
      <c r="A74" s="8">
        <v>42461</v>
      </c>
      <c r="B74" s="114">
        <v>700.04365063</v>
      </c>
      <c r="C74" s="114">
        <v>285.04398298000001</v>
      </c>
      <c r="D74" s="114">
        <v>4.4336502100000006</v>
      </c>
      <c r="E74" s="114">
        <v>143.42835854999998</v>
      </c>
      <c r="F74" s="114">
        <v>26.11565697</v>
      </c>
      <c r="G74" s="114">
        <v>3.64558297</v>
      </c>
      <c r="H74" s="114">
        <v>18.321167819999996</v>
      </c>
      <c r="I74" s="114">
        <v>103.05723879999999</v>
      </c>
      <c r="J74" s="114">
        <v>12.191286419999999</v>
      </c>
      <c r="K74" s="114">
        <v>1.0590849900000001</v>
      </c>
      <c r="L74" s="114">
        <v>12.00164286</v>
      </c>
      <c r="M74" s="166" t="s">
        <v>186</v>
      </c>
      <c r="N74" s="114">
        <v>19.505853040000002</v>
      </c>
      <c r="O74" s="114">
        <v>47.0169073</v>
      </c>
      <c r="P74" s="114">
        <v>6.0794279699999985</v>
      </c>
      <c r="Q74" s="114">
        <v>8.0075392700000005</v>
      </c>
      <c r="R74" s="114">
        <v>5.6164593499999995</v>
      </c>
      <c r="S74" s="114">
        <v>1.16298236</v>
      </c>
      <c r="T74" s="114">
        <v>3.3568287700000004</v>
      </c>
      <c r="U74" s="114"/>
      <c r="V74" s="114"/>
    </row>
    <row r="75" spans="1:22" hidden="1" outlineLevel="1">
      <c r="A75" s="8">
        <v>42491</v>
      </c>
      <c r="B75" s="114">
        <v>719.22287477999998</v>
      </c>
      <c r="C75" s="114">
        <v>282.18324086999996</v>
      </c>
      <c r="D75" s="114">
        <v>4.3532902699999996</v>
      </c>
      <c r="E75" s="114">
        <v>140.45448099000001</v>
      </c>
      <c r="F75" s="114">
        <v>20.079604400000001</v>
      </c>
      <c r="G75" s="114">
        <v>5.5237095100000007</v>
      </c>
      <c r="H75" s="114">
        <v>23.502248309999999</v>
      </c>
      <c r="I75" s="114">
        <v>115.4384015</v>
      </c>
      <c r="J75" s="114">
        <v>14.376538240000002</v>
      </c>
      <c r="K75" s="114">
        <v>1.09357087</v>
      </c>
      <c r="L75" s="114">
        <v>13.95933011</v>
      </c>
      <c r="M75" s="166" t="s">
        <v>186</v>
      </c>
      <c r="N75" s="114">
        <v>27.087596580000003</v>
      </c>
      <c r="O75" s="114">
        <v>49.918471429999997</v>
      </c>
      <c r="P75" s="114">
        <v>6.39681327</v>
      </c>
      <c r="Q75" s="114">
        <v>3.6279549099999997</v>
      </c>
      <c r="R75" s="114">
        <v>6.8727853699999999</v>
      </c>
      <c r="S75" s="114">
        <v>1.4756278</v>
      </c>
      <c r="T75" s="114">
        <v>2.8792103499999997</v>
      </c>
      <c r="U75" s="114"/>
      <c r="V75" s="114"/>
    </row>
    <row r="76" spans="1:22" hidden="1" outlineLevel="1">
      <c r="A76" s="8">
        <v>42522</v>
      </c>
      <c r="B76" s="114">
        <v>744.11914364999996</v>
      </c>
      <c r="C76" s="114">
        <v>279.99142117999997</v>
      </c>
      <c r="D76" s="114">
        <v>4.3874895199999999</v>
      </c>
      <c r="E76" s="114">
        <v>157.84081178</v>
      </c>
      <c r="F76" s="114">
        <v>25.212502669999999</v>
      </c>
      <c r="G76" s="114">
        <v>6.4017775099999996</v>
      </c>
      <c r="H76" s="114">
        <v>21.77990144</v>
      </c>
      <c r="I76" s="114">
        <v>121.29044112</v>
      </c>
      <c r="J76" s="114">
        <v>13.828456039999999</v>
      </c>
      <c r="K76" s="114">
        <v>1.09214016</v>
      </c>
      <c r="L76" s="114">
        <v>11.935315340000001</v>
      </c>
      <c r="M76" s="166" t="s">
        <v>186</v>
      </c>
      <c r="N76" s="114">
        <v>30.790137689999998</v>
      </c>
      <c r="O76" s="114">
        <v>48.8482573</v>
      </c>
      <c r="P76" s="114">
        <v>6.1234787700000002</v>
      </c>
      <c r="Q76" s="114">
        <v>3.5181891199999997</v>
      </c>
      <c r="R76" s="114">
        <v>5.404335070000001</v>
      </c>
      <c r="S76" s="114">
        <v>1.8494205400000001</v>
      </c>
      <c r="T76" s="114">
        <v>3.8250684000000001</v>
      </c>
      <c r="U76" s="114"/>
      <c r="V76" s="114"/>
    </row>
    <row r="77" spans="1:22" hidden="1" outlineLevel="1">
      <c r="A77" s="8">
        <v>42552</v>
      </c>
      <c r="B77" s="114">
        <v>734.01608463000002</v>
      </c>
      <c r="C77" s="114">
        <v>283.47162077999997</v>
      </c>
      <c r="D77" s="114">
        <v>2.5281126700000005</v>
      </c>
      <c r="E77" s="114">
        <v>138.85561159000002</v>
      </c>
      <c r="F77" s="114">
        <v>34.090490940000002</v>
      </c>
      <c r="G77" s="114">
        <v>4.7564930000000007</v>
      </c>
      <c r="H77" s="114">
        <v>26.51000779</v>
      </c>
      <c r="I77" s="114">
        <v>109.87261035999998</v>
      </c>
      <c r="J77" s="114">
        <v>11.23591753</v>
      </c>
      <c r="K77" s="114">
        <v>0.7417064699999999</v>
      </c>
      <c r="L77" s="114">
        <v>16.010434190000002</v>
      </c>
      <c r="M77" s="166" t="s">
        <v>186</v>
      </c>
      <c r="N77" s="114">
        <v>33.143058690000004</v>
      </c>
      <c r="O77" s="114">
        <v>50.475419479999999</v>
      </c>
      <c r="P77" s="114">
        <v>8.9791820799999993</v>
      </c>
      <c r="Q77" s="114">
        <v>2.3085756599999998</v>
      </c>
      <c r="R77" s="114">
        <v>5.2956272900000005</v>
      </c>
      <c r="S77" s="114">
        <v>1.6676188999999999</v>
      </c>
      <c r="T77" s="114">
        <v>4.07359721</v>
      </c>
      <c r="U77" s="114"/>
      <c r="V77" s="114"/>
    </row>
    <row r="78" spans="1:22" hidden="1" outlineLevel="1">
      <c r="A78" s="8">
        <v>42583</v>
      </c>
      <c r="B78" s="114">
        <v>718.25002921000009</v>
      </c>
      <c r="C78" s="114">
        <v>270.22640281000002</v>
      </c>
      <c r="D78" s="114">
        <v>2.3200630200000005</v>
      </c>
      <c r="E78" s="114">
        <v>145.76160045</v>
      </c>
      <c r="F78" s="114">
        <v>28.25940112</v>
      </c>
      <c r="G78" s="114">
        <v>4.7531100000000004</v>
      </c>
      <c r="H78" s="114">
        <v>17.6185999</v>
      </c>
      <c r="I78" s="114">
        <v>121.82458453000001</v>
      </c>
      <c r="J78" s="114">
        <v>10.89427723</v>
      </c>
      <c r="K78" s="114">
        <v>1.1333157899999999</v>
      </c>
      <c r="L78" s="114">
        <v>14.088093020000001</v>
      </c>
      <c r="M78" s="166" t="s">
        <v>186</v>
      </c>
      <c r="N78" s="114">
        <v>26.163823250000004</v>
      </c>
      <c r="O78" s="114">
        <v>49.958476709999999</v>
      </c>
      <c r="P78" s="114">
        <v>7.6660368599999984</v>
      </c>
      <c r="Q78" s="114">
        <v>5.2568609100000003</v>
      </c>
      <c r="R78" s="114">
        <v>6.1236267400000006</v>
      </c>
      <c r="S78" s="114">
        <v>2.3934166800000001</v>
      </c>
      <c r="T78" s="114">
        <v>3.8083401900000005</v>
      </c>
      <c r="U78" s="114"/>
      <c r="V78" s="114"/>
    </row>
    <row r="79" spans="1:22" hidden="1" outlineLevel="1">
      <c r="A79" s="8">
        <v>42614</v>
      </c>
      <c r="B79" s="114">
        <v>730.27140628000006</v>
      </c>
      <c r="C79" s="114">
        <v>271.93392372</v>
      </c>
      <c r="D79" s="114">
        <v>4.3123702999999995</v>
      </c>
      <c r="E79" s="114">
        <v>140.22803663000002</v>
      </c>
      <c r="F79" s="114">
        <v>23.577505070000001</v>
      </c>
      <c r="G79" s="114">
        <v>4.7272701899999996</v>
      </c>
      <c r="H79" s="114">
        <v>21.441321909999999</v>
      </c>
      <c r="I79" s="114">
        <v>135.53464034000001</v>
      </c>
      <c r="J79" s="114">
        <v>11.77518796</v>
      </c>
      <c r="K79" s="114">
        <v>1.59604032</v>
      </c>
      <c r="L79" s="114">
        <v>15.8888578</v>
      </c>
      <c r="M79" s="166" t="s">
        <v>186</v>
      </c>
      <c r="N79" s="114">
        <v>21.432114769999998</v>
      </c>
      <c r="O79" s="114">
        <v>49.330847890000001</v>
      </c>
      <c r="P79" s="114">
        <v>10.762069879999999</v>
      </c>
      <c r="Q79" s="114">
        <v>4.4831133899999998</v>
      </c>
      <c r="R79" s="114">
        <v>6.7708984700000006</v>
      </c>
      <c r="S79" s="114">
        <v>1.9239667099999997</v>
      </c>
      <c r="T79" s="114">
        <v>4.5532409299999994</v>
      </c>
      <c r="U79" s="114"/>
      <c r="V79" s="114"/>
    </row>
    <row r="80" spans="1:22" hidden="1" outlineLevel="1">
      <c r="A80" s="8">
        <v>42644</v>
      </c>
      <c r="B80" s="114">
        <v>737.71827614999984</v>
      </c>
      <c r="C80" s="114">
        <v>265.84249617</v>
      </c>
      <c r="D80" s="114">
        <v>3.7616040700000002</v>
      </c>
      <c r="E80" s="114">
        <v>160.93591069999997</v>
      </c>
      <c r="F80" s="114">
        <v>12.448137040000001</v>
      </c>
      <c r="G80" s="114">
        <v>5.1271085200000002</v>
      </c>
      <c r="H80" s="114">
        <v>30.121075429999994</v>
      </c>
      <c r="I80" s="114">
        <v>126.43979413000001</v>
      </c>
      <c r="J80" s="114">
        <v>13.460747850000001</v>
      </c>
      <c r="K80" s="114">
        <v>1.26773705</v>
      </c>
      <c r="L80" s="114">
        <v>19.63006317</v>
      </c>
      <c r="M80" s="166" t="s">
        <v>186</v>
      </c>
      <c r="N80" s="114">
        <v>25.922148069999999</v>
      </c>
      <c r="O80" s="114">
        <v>46.698356560000001</v>
      </c>
      <c r="P80" s="114">
        <v>8.3060563199999997</v>
      </c>
      <c r="Q80" s="114">
        <v>4.0996283</v>
      </c>
      <c r="R80" s="114">
        <v>6.9326491399999997</v>
      </c>
      <c r="S80" s="114">
        <v>2.0031358900000003</v>
      </c>
      <c r="T80" s="114">
        <v>4.7216277399999997</v>
      </c>
      <c r="U80" s="114"/>
      <c r="V80" s="114"/>
    </row>
    <row r="81" spans="1:22" hidden="1" outlineLevel="1">
      <c r="A81" s="8">
        <v>42675</v>
      </c>
      <c r="B81" s="114">
        <v>582.26706916000001</v>
      </c>
      <c r="C81" s="114">
        <v>105.60144181999999</v>
      </c>
      <c r="D81" s="114">
        <v>3.1629941700000002</v>
      </c>
      <c r="E81" s="114">
        <v>148.57515509999996</v>
      </c>
      <c r="F81" s="114">
        <v>14.275996640000001</v>
      </c>
      <c r="G81" s="114">
        <v>4.88692013</v>
      </c>
      <c r="H81" s="114">
        <v>28.055658510000001</v>
      </c>
      <c r="I81" s="114">
        <v>132.00158285000001</v>
      </c>
      <c r="J81" s="114">
        <v>16.900959310000001</v>
      </c>
      <c r="K81" s="114">
        <v>1.6309356400000001</v>
      </c>
      <c r="L81" s="114">
        <v>15.624199770000001</v>
      </c>
      <c r="M81" s="166" t="s">
        <v>186</v>
      </c>
      <c r="N81" s="114">
        <v>28.817172189999997</v>
      </c>
      <c r="O81" s="114">
        <v>57.109022369999998</v>
      </c>
      <c r="P81" s="114">
        <v>8.39319448</v>
      </c>
      <c r="Q81" s="114">
        <v>4.6708792799999994</v>
      </c>
      <c r="R81" s="114">
        <v>5.7032143299999998</v>
      </c>
      <c r="S81" s="114">
        <v>1.8255347899999999</v>
      </c>
      <c r="T81" s="114">
        <v>5.0322077800000002</v>
      </c>
      <c r="U81" s="114"/>
      <c r="V81" s="114"/>
    </row>
    <row r="82" spans="1:22" hidden="1" outlineLevel="1">
      <c r="A82" s="8">
        <v>42705</v>
      </c>
      <c r="B82" s="114">
        <v>650.64479296000002</v>
      </c>
      <c r="C82" s="114">
        <v>113.65085352999999</v>
      </c>
      <c r="D82" s="114">
        <v>2.0505918699999999</v>
      </c>
      <c r="E82" s="114">
        <v>159.31213233</v>
      </c>
      <c r="F82" s="114">
        <v>28.579288290000001</v>
      </c>
      <c r="G82" s="114">
        <v>4.8432440799999998</v>
      </c>
      <c r="H82" s="114">
        <v>58.952428390000009</v>
      </c>
      <c r="I82" s="114">
        <v>136.49339290999998</v>
      </c>
      <c r="J82" s="114">
        <v>12.567750119999999</v>
      </c>
      <c r="K82" s="114">
        <v>1.0063530599999999</v>
      </c>
      <c r="L82" s="114">
        <v>11.895898020000001</v>
      </c>
      <c r="M82" s="166" t="s">
        <v>186</v>
      </c>
      <c r="N82" s="114">
        <v>32.759532190000002</v>
      </c>
      <c r="O82" s="114">
        <v>65.236194959999992</v>
      </c>
      <c r="P82" s="114">
        <v>9.2454515599999993</v>
      </c>
      <c r="Q82" s="114">
        <v>4.4902094800000008</v>
      </c>
      <c r="R82" s="114">
        <v>4.9662899800000009</v>
      </c>
      <c r="S82" s="114">
        <v>1.3074710199999999</v>
      </c>
      <c r="T82" s="114">
        <v>3.2877111699999997</v>
      </c>
      <c r="U82" s="114"/>
      <c r="V82" s="114"/>
    </row>
    <row r="83" spans="1:22" hidden="1" outlineLevel="1">
      <c r="A83" s="8">
        <v>42736</v>
      </c>
      <c r="B83" s="114">
        <v>607.53207933999988</v>
      </c>
      <c r="C83" s="114">
        <v>102.18795732999999</v>
      </c>
      <c r="D83" s="114">
        <v>0.79999602999999997</v>
      </c>
      <c r="E83" s="114">
        <v>163.96189755</v>
      </c>
      <c r="F83" s="114">
        <v>16.207562720000002</v>
      </c>
      <c r="G83" s="114">
        <v>5.1733453899999997</v>
      </c>
      <c r="H83" s="114">
        <v>30.214526249999999</v>
      </c>
      <c r="I83" s="114">
        <v>135.26022542999999</v>
      </c>
      <c r="J83" s="114">
        <v>13.9189922</v>
      </c>
      <c r="K83" s="114">
        <v>1.796257</v>
      </c>
      <c r="L83" s="114">
        <v>16.49682387</v>
      </c>
      <c r="M83" s="166" t="s">
        <v>186</v>
      </c>
      <c r="N83" s="114">
        <v>33.20715028</v>
      </c>
      <c r="O83" s="114">
        <v>62.861609700000002</v>
      </c>
      <c r="P83" s="114">
        <v>10.95094093</v>
      </c>
      <c r="Q83" s="114">
        <v>3.76799353</v>
      </c>
      <c r="R83" s="114">
        <v>5.8881443500000001</v>
      </c>
      <c r="S83" s="114">
        <v>1.4409315899999999</v>
      </c>
      <c r="T83" s="114">
        <v>3.3977251900000001</v>
      </c>
      <c r="U83" s="114"/>
      <c r="V83" s="114"/>
    </row>
    <row r="84" spans="1:22" hidden="1" outlineLevel="1">
      <c r="A84" s="8">
        <v>42767</v>
      </c>
      <c r="B84" s="114">
        <v>586.44551831999991</v>
      </c>
      <c r="C84" s="114">
        <v>90.282945729999994</v>
      </c>
      <c r="D84" s="114">
        <v>3.1247629000000003</v>
      </c>
      <c r="E84" s="114">
        <v>157.31557355000001</v>
      </c>
      <c r="F84" s="114">
        <v>31.612962450000001</v>
      </c>
      <c r="G84" s="114">
        <v>5.6301179699999997</v>
      </c>
      <c r="H84" s="114">
        <v>26.841009130000003</v>
      </c>
      <c r="I84" s="114">
        <v>129.70302265000001</v>
      </c>
      <c r="J84" s="114">
        <v>10.348543210000001</v>
      </c>
      <c r="K84" s="114">
        <v>1.2855365299999999</v>
      </c>
      <c r="L84" s="114">
        <v>16.76572256</v>
      </c>
      <c r="M84" s="166" t="s">
        <v>186</v>
      </c>
      <c r="N84" s="114">
        <v>31.173467290000001</v>
      </c>
      <c r="O84" s="114">
        <v>59.422307320000002</v>
      </c>
      <c r="P84" s="114">
        <v>8.4378467700000002</v>
      </c>
      <c r="Q84" s="114">
        <v>3.7825251600000001</v>
      </c>
      <c r="R84" s="114">
        <v>6.0158750200000002</v>
      </c>
      <c r="S84" s="114">
        <v>1.77918405</v>
      </c>
      <c r="T84" s="114">
        <v>2.9241160299999995</v>
      </c>
      <c r="U84" s="114"/>
      <c r="V84" s="114"/>
    </row>
    <row r="85" spans="1:22" hidden="1" outlineLevel="1">
      <c r="A85" s="8">
        <v>42795</v>
      </c>
      <c r="B85" s="114">
        <v>569.74621253999999</v>
      </c>
      <c r="C85" s="114">
        <v>85.645323320000017</v>
      </c>
      <c r="D85" s="114">
        <v>0.5499632000000001</v>
      </c>
      <c r="E85" s="114">
        <v>154.59894527999998</v>
      </c>
      <c r="F85" s="114">
        <v>44.011262450000004</v>
      </c>
      <c r="G85" s="114">
        <v>8.1672424100000001</v>
      </c>
      <c r="H85" s="114">
        <v>19.58317138</v>
      </c>
      <c r="I85" s="114">
        <v>118.13829573</v>
      </c>
      <c r="J85" s="114">
        <v>10.511304859999999</v>
      </c>
      <c r="K85" s="114">
        <v>1.0972768799999999</v>
      </c>
      <c r="L85" s="114">
        <v>16.039428260000001</v>
      </c>
      <c r="M85" s="166" t="s">
        <v>186</v>
      </c>
      <c r="N85" s="114">
        <v>30.383728519999998</v>
      </c>
      <c r="O85" s="114">
        <v>59.240149760000001</v>
      </c>
      <c r="P85" s="114">
        <v>7.3944031300000006</v>
      </c>
      <c r="Q85" s="114">
        <v>3.7260637099999996</v>
      </c>
      <c r="R85" s="114">
        <v>5.9600613600000001</v>
      </c>
      <c r="S85" s="114">
        <v>1.59276464</v>
      </c>
      <c r="T85" s="114">
        <v>3.1068276500000001</v>
      </c>
      <c r="U85" s="114"/>
      <c r="V85" s="114"/>
    </row>
    <row r="86" spans="1:22" hidden="1" outlineLevel="1">
      <c r="A86" s="8">
        <v>42826</v>
      </c>
      <c r="B86" s="114">
        <v>580.65653901000007</v>
      </c>
      <c r="C86" s="114">
        <v>110.32920879000001</v>
      </c>
      <c r="D86" s="114">
        <v>0.62094313000000001</v>
      </c>
      <c r="E86" s="114">
        <v>152.00055999</v>
      </c>
      <c r="F86" s="114">
        <v>44.41858285</v>
      </c>
      <c r="G86" s="114">
        <v>7.0926103700000001</v>
      </c>
      <c r="H86" s="114">
        <v>22.686789300000001</v>
      </c>
      <c r="I86" s="114">
        <v>112.94698715999999</v>
      </c>
      <c r="J86" s="114">
        <v>10.83357352</v>
      </c>
      <c r="K86" s="114">
        <v>0.55418073000000012</v>
      </c>
      <c r="L86" s="114">
        <v>16.22595613</v>
      </c>
      <c r="M86" s="166" t="s">
        <v>186</v>
      </c>
      <c r="N86" s="114">
        <v>26.505115459999999</v>
      </c>
      <c r="O86" s="114">
        <v>57.481120230000002</v>
      </c>
      <c r="P86" s="114">
        <v>7.1546885399999987</v>
      </c>
      <c r="Q86" s="114">
        <v>3.2021626000000003</v>
      </c>
      <c r="R86" s="114">
        <v>4.3242284199999999</v>
      </c>
      <c r="S86" s="114">
        <v>1.3452929900000001</v>
      </c>
      <c r="T86" s="114">
        <v>2.9345387999999999</v>
      </c>
      <c r="U86" s="114"/>
      <c r="V86" s="114"/>
    </row>
    <row r="87" spans="1:22" hidden="1" outlineLevel="1">
      <c r="A87" s="8">
        <v>42856</v>
      </c>
      <c r="B87" s="114">
        <v>612.49798770000007</v>
      </c>
      <c r="C87" s="114">
        <v>123.02132477999999</v>
      </c>
      <c r="D87" s="114">
        <v>0.72432399000000014</v>
      </c>
      <c r="E87" s="114">
        <v>153.00886975</v>
      </c>
      <c r="F87" s="114">
        <v>50.001131410000006</v>
      </c>
      <c r="G87" s="114">
        <v>7.5728155799999994</v>
      </c>
      <c r="H87" s="114">
        <v>22.250756400000004</v>
      </c>
      <c r="I87" s="114">
        <v>119.17236517999999</v>
      </c>
      <c r="J87" s="114">
        <v>11.91126742</v>
      </c>
      <c r="K87" s="114">
        <v>5.9920266700000004</v>
      </c>
      <c r="L87" s="114">
        <v>17.382706519999999</v>
      </c>
      <c r="M87" s="166" t="s">
        <v>186</v>
      </c>
      <c r="N87" s="114">
        <v>29.597398439999999</v>
      </c>
      <c r="O87" s="114">
        <v>50.278574220000003</v>
      </c>
      <c r="P87" s="114">
        <v>8.7444518099999993</v>
      </c>
      <c r="Q87" s="114">
        <v>3.5965491200000002</v>
      </c>
      <c r="R87" s="114">
        <v>4.4133180300000001</v>
      </c>
      <c r="S87" s="114">
        <v>1.5966554499999999</v>
      </c>
      <c r="T87" s="114">
        <v>3.2334529299999999</v>
      </c>
      <c r="U87" s="114"/>
      <c r="V87" s="114"/>
    </row>
    <row r="88" spans="1:22" hidden="1" outlineLevel="1">
      <c r="A88" s="8">
        <v>42887</v>
      </c>
      <c r="B88" s="114">
        <v>612.65077095000015</v>
      </c>
      <c r="C88" s="114">
        <v>105.31986262999999</v>
      </c>
      <c r="D88" s="114">
        <v>4.99922457</v>
      </c>
      <c r="E88" s="114">
        <v>158.84398168000001</v>
      </c>
      <c r="F88" s="114">
        <v>40.445986980000001</v>
      </c>
      <c r="G88" s="114">
        <v>7.6851025600000016</v>
      </c>
      <c r="H88" s="114">
        <v>27.060179959999999</v>
      </c>
      <c r="I88" s="114">
        <v>135.59299962</v>
      </c>
      <c r="J88" s="114">
        <v>13.79580198</v>
      </c>
      <c r="K88" s="114">
        <v>3.4493330699999998</v>
      </c>
      <c r="L88" s="114">
        <v>17.85236252</v>
      </c>
      <c r="M88" s="166" t="s">
        <v>186</v>
      </c>
      <c r="N88" s="114">
        <v>27.561966810000001</v>
      </c>
      <c r="O88" s="114">
        <v>49.97062382</v>
      </c>
      <c r="P88" s="114">
        <v>5.9115259299999998</v>
      </c>
      <c r="Q88" s="114">
        <v>3.8703157200000002</v>
      </c>
      <c r="R88" s="114">
        <v>4.02371883</v>
      </c>
      <c r="S88" s="114">
        <v>2.35454148</v>
      </c>
      <c r="T88" s="114">
        <v>3.9132427900000004</v>
      </c>
      <c r="U88" s="114"/>
      <c r="V88" s="114"/>
    </row>
    <row r="89" spans="1:22" hidden="1" outlineLevel="1">
      <c r="A89" s="8">
        <v>42917</v>
      </c>
      <c r="B89" s="114">
        <v>668.56514650999998</v>
      </c>
      <c r="C89" s="114">
        <v>101.90918740000001</v>
      </c>
      <c r="D89" s="114">
        <v>4.36913879</v>
      </c>
      <c r="E89" s="114">
        <v>181.43021341000002</v>
      </c>
      <c r="F89" s="114">
        <v>61.548993210000006</v>
      </c>
      <c r="G89" s="114">
        <v>8.4240543500000005</v>
      </c>
      <c r="H89" s="114">
        <v>21.789845140000001</v>
      </c>
      <c r="I89" s="114">
        <v>137.18218307000001</v>
      </c>
      <c r="J89" s="114">
        <v>15.851226010000001</v>
      </c>
      <c r="K89" s="114">
        <v>3.4868457799999999</v>
      </c>
      <c r="L89" s="114">
        <v>22.049331729999999</v>
      </c>
      <c r="M89" s="166" t="s">
        <v>186</v>
      </c>
      <c r="N89" s="114">
        <v>30.76779638</v>
      </c>
      <c r="O89" s="114">
        <v>58.886726099999997</v>
      </c>
      <c r="P89" s="114">
        <v>6.0903785600000004</v>
      </c>
      <c r="Q89" s="114">
        <v>2.3381946899999999</v>
      </c>
      <c r="R89" s="114">
        <v>5.3754731300000005</v>
      </c>
      <c r="S89" s="114">
        <v>3.32950809</v>
      </c>
      <c r="T89" s="114">
        <v>3.7360506699999996</v>
      </c>
      <c r="U89" s="114"/>
      <c r="V89" s="114"/>
    </row>
    <row r="90" spans="1:22" hidden="1" outlineLevel="1">
      <c r="A90" s="8">
        <v>42948</v>
      </c>
      <c r="B90" s="114">
        <v>684.04733721000002</v>
      </c>
      <c r="C90" s="114">
        <v>89.236127289999999</v>
      </c>
      <c r="D90" s="114">
        <v>5.7062354800000001</v>
      </c>
      <c r="E90" s="114">
        <v>192.95726893999995</v>
      </c>
      <c r="F90" s="114">
        <v>43.954107890000003</v>
      </c>
      <c r="G90" s="114">
        <v>8.4756712100000016</v>
      </c>
      <c r="H90" s="114">
        <v>33.896651769999998</v>
      </c>
      <c r="I90" s="114">
        <v>150.92482527999999</v>
      </c>
      <c r="J90" s="114">
        <v>16.433804139999999</v>
      </c>
      <c r="K90" s="114">
        <v>3.4317269699999997</v>
      </c>
      <c r="L90" s="114">
        <v>25.241959909999999</v>
      </c>
      <c r="M90" s="166" t="s">
        <v>186</v>
      </c>
      <c r="N90" s="114">
        <v>28.746710239999999</v>
      </c>
      <c r="O90" s="114">
        <v>56.517716399999998</v>
      </c>
      <c r="P90" s="114">
        <v>7.3328260999999992</v>
      </c>
      <c r="Q90" s="114">
        <v>6.651383169999999</v>
      </c>
      <c r="R90" s="114">
        <v>7.0600064600000003</v>
      </c>
      <c r="S90" s="114">
        <v>3.9575180899999998</v>
      </c>
      <c r="T90" s="114">
        <v>3.5227978699999998</v>
      </c>
      <c r="U90" s="114"/>
      <c r="V90" s="114"/>
    </row>
    <row r="91" spans="1:22" hidden="1" outlineLevel="1">
      <c r="A91" s="8">
        <v>42979</v>
      </c>
      <c r="B91" s="114">
        <v>661.01107908999984</v>
      </c>
      <c r="C91" s="114">
        <v>97.122189649999996</v>
      </c>
      <c r="D91" s="114">
        <v>3.2166882100000005</v>
      </c>
      <c r="E91" s="114">
        <v>190.86057590999999</v>
      </c>
      <c r="F91" s="114">
        <v>37.483815960000001</v>
      </c>
      <c r="G91" s="114">
        <v>8.4627339300000006</v>
      </c>
      <c r="H91" s="114">
        <v>34.715089760000005</v>
      </c>
      <c r="I91" s="114">
        <v>135.65323039999998</v>
      </c>
      <c r="J91" s="114">
        <v>20.516193860000001</v>
      </c>
      <c r="K91" s="114">
        <v>3.4521708699999998</v>
      </c>
      <c r="L91" s="114">
        <v>17.911328510000004</v>
      </c>
      <c r="M91" s="166" t="s">
        <v>186</v>
      </c>
      <c r="N91" s="114">
        <v>30.541030810000002</v>
      </c>
      <c r="O91" s="114">
        <v>51.819550820000003</v>
      </c>
      <c r="P91" s="114">
        <v>7.6676699400000006</v>
      </c>
      <c r="Q91" s="114">
        <v>6.7796713000000004</v>
      </c>
      <c r="R91" s="114">
        <v>7.8724571800000005</v>
      </c>
      <c r="S91" s="114">
        <v>3.2164879900000001</v>
      </c>
      <c r="T91" s="114">
        <v>3.7201939899999998</v>
      </c>
      <c r="U91" s="114"/>
      <c r="V91" s="114"/>
    </row>
    <row r="92" spans="1:22" hidden="1" outlineLevel="1">
      <c r="A92" s="8">
        <v>43009</v>
      </c>
      <c r="B92" s="114">
        <v>678.66796956999997</v>
      </c>
      <c r="C92" s="114">
        <v>100.53159704999999</v>
      </c>
      <c r="D92" s="114">
        <v>5.6315593399999999</v>
      </c>
      <c r="E92" s="114">
        <v>195.26870613</v>
      </c>
      <c r="F92" s="114">
        <v>28.515327680000002</v>
      </c>
      <c r="G92" s="114">
        <v>7.2716417199999999</v>
      </c>
      <c r="H92" s="114">
        <v>32.782877120000009</v>
      </c>
      <c r="I92" s="114">
        <v>145.30935399999998</v>
      </c>
      <c r="J92" s="114">
        <v>22.797871090000001</v>
      </c>
      <c r="K92" s="114">
        <v>3.2898384900000002</v>
      </c>
      <c r="L92" s="114">
        <v>22.264512230000001</v>
      </c>
      <c r="M92" s="166" t="s">
        <v>186</v>
      </c>
      <c r="N92" s="114">
        <v>31.298229810000002</v>
      </c>
      <c r="O92" s="114">
        <v>52.380654129999996</v>
      </c>
      <c r="P92" s="114">
        <v>6.7665782500000002</v>
      </c>
      <c r="Q92" s="114">
        <v>6.6590097299999993</v>
      </c>
      <c r="R92" s="114">
        <v>10.046821129999998</v>
      </c>
      <c r="S92" s="114">
        <v>3.5039135300000002</v>
      </c>
      <c r="T92" s="114">
        <v>4.3494781399999995</v>
      </c>
      <c r="U92" s="114"/>
      <c r="V92" s="114"/>
    </row>
    <row r="93" spans="1:22" hidden="1" outlineLevel="1">
      <c r="A93" s="8">
        <v>43040</v>
      </c>
      <c r="B93" s="114">
        <v>738.42693566999992</v>
      </c>
      <c r="C93" s="114">
        <v>103.11066800999998</v>
      </c>
      <c r="D93" s="114">
        <v>2.8653916699999997</v>
      </c>
      <c r="E93" s="114">
        <v>167.75696907</v>
      </c>
      <c r="F93" s="114">
        <v>82.997416220000005</v>
      </c>
      <c r="G93" s="114">
        <v>7.6742284299999994</v>
      </c>
      <c r="H93" s="114">
        <v>57.283381390000002</v>
      </c>
      <c r="I93" s="114">
        <v>152.34015159</v>
      </c>
      <c r="J93" s="114">
        <v>26.102215770000001</v>
      </c>
      <c r="K93" s="114">
        <v>1.48339534</v>
      </c>
      <c r="L93" s="114">
        <v>17.90745364</v>
      </c>
      <c r="M93" s="166" t="s">
        <v>186</v>
      </c>
      <c r="N93" s="114">
        <v>33.676442979999997</v>
      </c>
      <c r="O93" s="114">
        <v>51.865550970000008</v>
      </c>
      <c r="P93" s="114">
        <v>8.3081913800000002</v>
      </c>
      <c r="Q93" s="114">
        <v>7.4075671999999999</v>
      </c>
      <c r="R93" s="114">
        <v>11.155056859999998</v>
      </c>
      <c r="S93" s="114">
        <v>2.4438559300000002</v>
      </c>
      <c r="T93" s="114">
        <v>4.0489992199999998</v>
      </c>
      <c r="U93" s="114"/>
      <c r="V93" s="114"/>
    </row>
    <row r="94" spans="1:22" hidden="1" outlineLevel="1">
      <c r="A94" s="8">
        <v>43070</v>
      </c>
      <c r="B94" s="114">
        <v>1034.34393176</v>
      </c>
      <c r="C94" s="114">
        <v>115.55378644</v>
      </c>
      <c r="D94" s="114">
        <v>5.1257881299999992</v>
      </c>
      <c r="E94" s="114">
        <v>241.82742565000001</v>
      </c>
      <c r="F94" s="114">
        <v>64.486771660000002</v>
      </c>
      <c r="G94" s="114">
        <v>22.762695170000001</v>
      </c>
      <c r="H94" s="114">
        <v>90.389390250000019</v>
      </c>
      <c r="I94" s="114">
        <v>181.31478151000002</v>
      </c>
      <c r="J94" s="114">
        <v>112.70134531000001</v>
      </c>
      <c r="K94" s="114">
        <v>16.50352234</v>
      </c>
      <c r="L94" s="114">
        <v>16.23238203</v>
      </c>
      <c r="M94" s="166" t="s">
        <v>186</v>
      </c>
      <c r="N94" s="114">
        <v>44.837610909999995</v>
      </c>
      <c r="O94" s="114">
        <v>70.314815300000006</v>
      </c>
      <c r="P94" s="114">
        <v>18.533111470000001</v>
      </c>
      <c r="Q94" s="114">
        <v>13.452379410000001</v>
      </c>
      <c r="R94" s="114">
        <v>10.358732330000002</v>
      </c>
      <c r="S94" s="114">
        <v>2.5515865099999999</v>
      </c>
      <c r="T94" s="114">
        <v>7.39780734</v>
      </c>
      <c r="U94" s="114"/>
      <c r="V94" s="114"/>
    </row>
    <row r="95" spans="1:22" hidden="1" outlineLevel="1">
      <c r="A95" s="8">
        <v>43101</v>
      </c>
      <c r="B95" s="114">
        <v>933.90715371999988</v>
      </c>
      <c r="C95" s="114">
        <v>118.60425268</v>
      </c>
      <c r="D95" s="114">
        <v>4.1018523800000004</v>
      </c>
      <c r="E95" s="114">
        <v>241.82861528999999</v>
      </c>
      <c r="F95" s="114">
        <v>49.548369870000009</v>
      </c>
      <c r="G95" s="114">
        <v>21.69572659</v>
      </c>
      <c r="H95" s="114">
        <v>58.205862979999999</v>
      </c>
      <c r="I95" s="114">
        <v>158.26571081999998</v>
      </c>
      <c r="J95" s="114">
        <v>71.50416195999999</v>
      </c>
      <c r="K95" s="114">
        <v>16.210675280000004</v>
      </c>
      <c r="L95" s="114">
        <v>29.050963760000002</v>
      </c>
      <c r="M95" s="166" t="s">
        <v>186</v>
      </c>
      <c r="N95" s="114">
        <v>42.868554769999996</v>
      </c>
      <c r="O95" s="114">
        <v>66.905953619999991</v>
      </c>
      <c r="P95" s="114">
        <v>24.173711900000001</v>
      </c>
      <c r="Q95" s="114">
        <v>14.91962876</v>
      </c>
      <c r="R95" s="114">
        <v>7.0835750399999995</v>
      </c>
      <c r="S95" s="114">
        <v>2.5030143100000002</v>
      </c>
      <c r="T95" s="114">
        <v>6.4365237099999995</v>
      </c>
      <c r="U95" s="114"/>
      <c r="V95" s="114"/>
    </row>
    <row r="96" spans="1:22" hidden="1" outlineLevel="1">
      <c r="A96" s="8">
        <v>43132</v>
      </c>
      <c r="B96" s="114">
        <v>932.88420164000001</v>
      </c>
      <c r="C96" s="114">
        <v>194.14370389999999</v>
      </c>
      <c r="D96" s="114">
        <v>1.7134227500000001</v>
      </c>
      <c r="E96" s="114">
        <v>222.27256435000001</v>
      </c>
      <c r="F96" s="114">
        <v>39.089516330000002</v>
      </c>
      <c r="G96" s="114">
        <v>21.764693949999998</v>
      </c>
      <c r="H96" s="114">
        <v>48.689824650000006</v>
      </c>
      <c r="I96" s="114">
        <v>153.80299477999998</v>
      </c>
      <c r="J96" s="114">
        <v>67.666799370000007</v>
      </c>
      <c r="K96" s="114">
        <v>12.17749345</v>
      </c>
      <c r="L96" s="114">
        <v>28.668224989999999</v>
      </c>
      <c r="M96" s="166" t="s">
        <v>186</v>
      </c>
      <c r="N96" s="114">
        <v>41.679359810000008</v>
      </c>
      <c r="O96" s="114">
        <v>63.02121313</v>
      </c>
      <c r="P96" s="114">
        <v>9.7389979100000001</v>
      </c>
      <c r="Q96" s="114">
        <v>13.352431080000001</v>
      </c>
      <c r="R96" s="114">
        <v>8.0638150799999995</v>
      </c>
      <c r="S96" s="114">
        <v>1.79980053</v>
      </c>
      <c r="T96" s="114">
        <v>5.2393455800000002</v>
      </c>
      <c r="U96" s="114"/>
      <c r="V96" s="114"/>
    </row>
    <row r="97" spans="1:22" hidden="1" outlineLevel="1">
      <c r="A97" s="8">
        <v>43160</v>
      </c>
      <c r="B97" s="114">
        <v>931.5880165100001</v>
      </c>
      <c r="C97" s="114">
        <v>184.43756383999997</v>
      </c>
      <c r="D97" s="114">
        <v>1.1101065699999999</v>
      </c>
      <c r="E97" s="114">
        <v>242.27503594000001</v>
      </c>
      <c r="F97" s="114">
        <v>64.590024510000006</v>
      </c>
      <c r="G97" s="114">
        <v>21.885557120000001</v>
      </c>
      <c r="H97" s="114">
        <v>41.103976010000004</v>
      </c>
      <c r="I97" s="114">
        <v>139.99311754999999</v>
      </c>
      <c r="J97" s="114">
        <v>46.89696284</v>
      </c>
      <c r="K97" s="114">
        <v>10.479347090000001</v>
      </c>
      <c r="L97" s="114">
        <v>31.53908534</v>
      </c>
      <c r="M97" s="166" t="s">
        <v>186</v>
      </c>
      <c r="N97" s="114">
        <v>47.620650169999998</v>
      </c>
      <c r="O97" s="114">
        <v>59.300909650000001</v>
      </c>
      <c r="P97" s="114">
        <v>12.73319102</v>
      </c>
      <c r="Q97" s="114">
        <v>12.631515779999999</v>
      </c>
      <c r="R97" s="114">
        <v>8.6918205099999994</v>
      </c>
      <c r="S97" s="114">
        <v>1.8462566299999998</v>
      </c>
      <c r="T97" s="114">
        <v>4.4528959400000003</v>
      </c>
      <c r="U97" s="114"/>
      <c r="V97" s="114"/>
    </row>
    <row r="98" spans="1:22" hidden="1" outlineLevel="1">
      <c r="A98" s="8">
        <v>43191</v>
      </c>
      <c r="B98" s="114">
        <v>939.22840004000011</v>
      </c>
      <c r="C98" s="114">
        <v>177.75177544000002</v>
      </c>
      <c r="D98" s="114">
        <v>1.8136925399999997</v>
      </c>
      <c r="E98" s="114">
        <v>257.18274530000002</v>
      </c>
      <c r="F98" s="114">
        <v>77.733256890000007</v>
      </c>
      <c r="G98" s="114">
        <v>20.785400539999998</v>
      </c>
      <c r="H98" s="114">
        <v>34.613455080000001</v>
      </c>
      <c r="I98" s="114">
        <v>156.94123415000001</v>
      </c>
      <c r="J98" s="114">
        <v>36.826682910000002</v>
      </c>
      <c r="K98" s="114">
        <v>9.8358548300000006</v>
      </c>
      <c r="L98" s="114">
        <v>20.276418790000001</v>
      </c>
      <c r="M98" s="166" t="s">
        <v>186</v>
      </c>
      <c r="N98" s="114">
        <v>45.141408089999999</v>
      </c>
      <c r="O98" s="114">
        <v>62.178531329999998</v>
      </c>
      <c r="P98" s="114">
        <v>13.020950710000001</v>
      </c>
      <c r="Q98" s="114">
        <v>9.2318144300000018</v>
      </c>
      <c r="R98" s="114">
        <v>10.195921290000001</v>
      </c>
      <c r="S98" s="114">
        <v>1.94235823</v>
      </c>
      <c r="T98" s="114">
        <v>3.7568994899999999</v>
      </c>
      <c r="U98" s="114"/>
      <c r="V98" s="114"/>
    </row>
    <row r="99" spans="1:22" hidden="1" outlineLevel="1">
      <c r="A99" s="8">
        <v>43221</v>
      </c>
      <c r="B99" s="114">
        <v>994.20270062000009</v>
      </c>
      <c r="C99" s="114">
        <v>168.50877666</v>
      </c>
      <c r="D99" s="114">
        <v>2.8787505300000005</v>
      </c>
      <c r="E99" s="114">
        <v>297.16421097000006</v>
      </c>
      <c r="F99" s="114">
        <v>64.915295759999992</v>
      </c>
      <c r="G99" s="114">
        <v>20.379194960000003</v>
      </c>
      <c r="H99" s="114">
        <v>42.524513309999996</v>
      </c>
      <c r="I99" s="114">
        <v>175.00678723999999</v>
      </c>
      <c r="J99" s="114">
        <v>32.716325909999995</v>
      </c>
      <c r="K99" s="114">
        <v>10.279020889999998</v>
      </c>
      <c r="L99" s="114">
        <v>20.542374509999998</v>
      </c>
      <c r="M99" s="166" t="s">
        <v>186</v>
      </c>
      <c r="N99" s="114">
        <v>46.590750120000003</v>
      </c>
      <c r="O99" s="114">
        <v>71.361558590000001</v>
      </c>
      <c r="P99" s="114">
        <v>14.78751705</v>
      </c>
      <c r="Q99" s="114">
        <v>10.696002339999998</v>
      </c>
      <c r="R99" s="114">
        <v>7.1986035500000005</v>
      </c>
      <c r="S99" s="114">
        <v>3.2427744499999998</v>
      </c>
      <c r="T99" s="114">
        <v>5.4102437800000001</v>
      </c>
      <c r="U99" s="114"/>
      <c r="V99" s="114"/>
    </row>
    <row r="100" spans="1:22" hidden="1" outlineLevel="1">
      <c r="A100" s="8">
        <v>43252</v>
      </c>
      <c r="B100" s="114">
        <v>964.48842653999986</v>
      </c>
      <c r="C100" s="114">
        <v>148.18799378</v>
      </c>
      <c r="D100" s="114">
        <v>2.6620482000000001</v>
      </c>
      <c r="E100" s="114">
        <v>305.5100923</v>
      </c>
      <c r="F100" s="114">
        <v>97.769308459999991</v>
      </c>
      <c r="G100" s="114">
        <v>19.95067061</v>
      </c>
      <c r="H100" s="114">
        <v>34.071915510000004</v>
      </c>
      <c r="I100" s="114">
        <v>137.28762620999998</v>
      </c>
      <c r="J100" s="114">
        <v>36.339854270000004</v>
      </c>
      <c r="K100" s="114">
        <v>10.98483279</v>
      </c>
      <c r="L100" s="114">
        <v>21.25745431</v>
      </c>
      <c r="M100" s="166" t="s">
        <v>186</v>
      </c>
      <c r="N100" s="114">
        <v>44.204228580000006</v>
      </c>
      <c r="O100" s="114">
        <v>66.329169919999998</v>
      </c>
      <c r="P100" s="114">
        <v>14.193279660000002</v>
      </c>
      <c r="Q100" s="114">
        <v>9.2476951000000014</v>
      </c>
      <c r="R100" s="114">
        <v>9.2718184600000004</v>
      </c>
      <c r="S100" s="114">
        <v>3.4740524100000001</v>
      </c>
      <c r="T100" s="114">
        <v>3.74638597</v>
      </c>
      <c r="U100" s="114"/>
      <c r="V100" s="114"/>
    </row>
    <row r="101" spans="1:22" hidden="1" outlineLevel="1">
      <c r="A101" s="8">
        <v>43282</v>
      </c>
      <c r="B101" s="114">
        <v>1006.5082179000001</v>
      </c>
      <c r="C101" s="114">
        <v>135.59206635000001</v>
      </c>
      <c r="D101" s="114">
        <v>2.6706823099999992</v>
      </c>
      <c r="E101" s="114">
        <v>300.27674490000004</v>
      </c>
      <c r="F101" s="114">
        <v>96.679033410000002</v>
      </c>
      <c r="G101" s="114">
        <v>18.331808719999998</v>
      </c>
      <c r="H101" s="114">
        <v>34.97217594</v>
      </c>
      <c r="I101" s="114">
        <v>177.58011757</v>
      </c>
      <c r="J101" s="114">
        <v>28.780627129999999</v>
      </c>
      <c r="K101" s="114">
        <v>10.341436099999999</v>
      </c>
      <c r="L101" s="114">
        <v>25.915324630000004</v>
      </c>
      <c r="M101" s="166" t="s">
        <v>186</v>
      </c>
      <c r="N101" s="114">
        <v>54.024444959999997</v>
      </c>
      <c r="O101" s="114">
        <v>68.825544600000001</v>
      </c>
      <c r="P101" s="114">
        <v>23.627943839999997</v>
      </c>
      <c r="Q101" s="114">
        <v>8.3880274099999994</v>
      </c>
      <c r="R101" s="114">
        <v>12.38633793</v>
      </c>
      <c r="S101" s="114">
        <v>4.2882975999999999</v>
      </c>
      <c r="T101" s="114">
        <v>3.8276045000000001</v>
      </c>
      <c r="U101" s="114"/>
      <c r="V101" s="114"/>
    </row>
    <row r="102" spans="1:22" hidden="1" outlineLevel="1">
      <c r="A102" s="8">
        <v>43313</v>
      </c>
      <c r="B102" s="114">
        <v>924.56709089000015</v>
      </c>
      <c r="C102" s="114">
        <v>105.81429065</v>
      </c>
      <c r="D102" s="114">
        <v>2.2592145999999995</v>
      </c>
      <c r="E102" s="114">
        <v>286.82058654999997</v>
      </c>
      <c r="F102" s="114">
        <v>72.238388499999999</v>
      </c>
      <c r="G102" s="114">
        <v>18.65914446</v>
      </c>
      <c r="H102" s="114">
        <v>32.755057029999989</v>
      </c>
      <c r="I102" s="114">
        <v>178.36888579999999</v>
      </c>
      <c r="J102" s="114">
        <v>27.928298319999996</v>
      </c>
      <c r="K102" s="114">
        <v>1.54756738</v>
      </c>
      <c r="L102" s="114">
        <v>25.153009729999997</v>
      </c>
      <c r="M102" s="166" t="s">
        <v>186</v>
      </c>
      <c r="N102" s="114">
        <v>45.144025709999994</v>
      </c>
      <c r="O102" s="114">
        <v>70.488010519999989</v>
      </c>
      <c r="P102" s="114">
        <v>21.992615950000005</v>
      </c>
      <c r="Q102" s="114">
        <v>10.58402714</v>
      </c>
      <c r="R102" s="114">
        <v>15.3093047</v>
      </c>
      <c r="S102" s="114">
        <v>5.3841856300000002</v>
      </c>
      <c r="T102" s="114">
        <v>4.1204782199999999</v>
      </c>
      <c r="U102" s="114"/>
      <c r="V102" s="114"/>
    </row>
    <row r="103" spans="1:22" hidden="1" outlineLevel="1">
      <c r="A103" s="8">
        <v>43344</v>
      </c>
      <c r="B103" s="114">
        <v>923.7687334499999</v>
      </c>
      <c r="C103" s="114">
        <v>96.839479909999994</v>
      </c>
      <c r="D103" s="114">
        <v>2.0118481900000003</v>
      </c>
      <c r="E103" s="114">
        <v>283.82056183000003</v>
      </c>
      <c r="F103" s="114">
        <v>59.094788199999996</v>
      </c>
      <c r="G103" s="114">
        <v>21.771542640000003</v>
      </c>
      <c r="H103" s="114">
        <v>39.804422269999996</v>
      </c>
      <c r="I103" s="114">
        <v>175.31940322</v>
      </c>
      <c r="J103" s="114">
        <v>33.376312330000005</v>
      </c>
      <c r="K103" s="114">
        <v>10.204625159999999</v>
      </c>
      <c r="L103" s="114">
        <v>29.101929690000002</v>
      </c>
      <c r="M103" s="166" t="s">
        <v>186</v>
      </c>
      <c r="N103" s="114">
        <v>48.078088969999996</v>
      </c>
      <c r="O103" s="114">
        <v>70.104530150000002</v>
      </c>
      <c r="P103" s="114">
        <v>17.07166934</v>
      </c>
      <c r="Q103" s="114">
        <v>13.855892519999999</v>
      </c>
      <c r="R103" s="114">
        <v>14.118014369999999</v>
      </c>
      <c r="S103" s="114">
        <v>4.7974738099999996</v>
      </c>
      <c r="T103" s="114">
        <v>4.3981508499999995</v>
      </c>
      <c r="U103" s="114"/>
      <c r="V103" s="114"/>
    </row>
    <row r="104" spans="1:22" hidden="1" outlineLevel="1">
      <c r="A104" s="8">
        <v>43374</v>
      </c>
      <c r="B104" s="114">
        <v>943.06397123000011</v>
      </c>
      <c r="C104" s="114">
        <v>109.70775996</v>
      </c>
      <c r="D104" s="114">
        <v>1.3418677999999999</v>
      </c>
      <c r="E104" s="114">
        <v>273.73858911000002</v>
      </c>
      <c r="F104" s="114">
        <v>44.36670256</v>
      </c>
      <c r="G104" s="114">
        <v>21.733420779999996</v>
      </c>
      <c r="H104" s="114">
        <v>45.038914360000014</v>
      </c>
      <c r="I104" s="114">
        <v>194.19146277999997</v>
      </c>
      <c r="J104" s="114">
        <v>40.466082219999997</v>
      </c>
      <c r="K104" s="114">
        <v>10.749046590000001</v>
      </c>
      <c r="L104" s="114">
        <v>28.353289239999999</v>
      </c>
      <c r="M104" s="166" t="s">
        <v>186</v>
      </c>
      <c r="N104" s="114">
        <v>44.648477669999998</v>
      </c>
      <c r="O104" s="114">
        <v>68.910115399999995</v>
      </c>
      <c r="P104" s="114">
        <v>14.46118864</v>
      </c>
      <c r="Q104" s="114">
        <v>13.495901510000001</v>
      </c>
      <c r="R104" s="114">
        <v>22.281746020000003</v>
      </c>
      <c r="S104" s="114">
        <v>4.94705247</v>
      </c>
      <c r="T104" s="114">
        <v>4.6323541199999996</v>
      </c>
      <c r="U104" s="114"/>
      <c r="V104" s="114"/>
    </row>
    <row r="105" spans="1:22" hidden="1" outlineLevel="1">
      <c r="A105" s="8">
        <v>43405</v>
      </c>
      <c r="B105" s="114">
        <v>882.73002833999999</v>
      </c>
      <c r="C105" s="114">
        <v>95.415479439999999</v>
      </c>
      <c r="D105" s="114">
        <v>0.78938587999999998</v>
      </c>
      <c r="E105" s="114">
        <v>249.49072073999997</v>
      </c>
      <c r="F105" s="114">
        <v>31.572813870000001</v>
      </c>
      <c r="G105" s="114">
        <v>22.757013589999996</v>
      </c>
      <c r="H105" s="114">
        <v>49.903012989999986</v>
      </c>
      <c r="I105" s="114">
        <v>167.12883934999999</v>
      </c>
      <c r="J105" s="114">
        <v>46.060809850000005</v>
      </c>
      <c r="K105" s="114">
        <v>10.885296610000001</v>
      </c>
      <c r="L105" s="114">
        <v>28.572290290000002</v>
      </c>
      <c r="M105" s="166" t="s">
        <v>186</v>
      </c>
      <c r="N105" s="114">
        <v>47.921631640000001</v>
      </c>
      <c r="O105" s="114">
        <v>67.861412740000006</v>
      </c>
      <c r="P105" s="114">
        <v>12.730168980000002</v>
      </c>
      <c r="Q105" s="114">
        <v>12.534800489999999</v>
      </c>
      <c r="R105" s="114">
        <v>30.351757839999998</v>
      </c>
      <c r="S105" s="114">
        <v>4.4180262399999997</v>
      </c>
      <c r="T105" s="114">
        <v>4.3365678000000001</v>
      </c>
      <c r="U105" s="114"/>
      <c r="V105" s="114"/>
    </row>
    <row r="106" spans="1:22" hidden="1" outlineLevel="1">
      <c r="A106" s="8">
        <v>43435</v>
      </c>
      <c r="B106" s="114">
        <v>961.54447738999988</v>
      </c>
      <c r="C106" s="114">
        <v>77.048911329999996</v>
      </c>
      <c r="D106" s="114">
        <v>0.96906325000000026</v>
      </c>
      <c r="E106" s="114">
        <v>217.85297937000001</v>
      </c>
      <c r="F106" s="114">
        <v>66.396171569999993</v>
      </c>
      <c r="G106" s="114">
        <v>29.444885500000002</v>
      </c>
      <c r="H106" s="114">
        <v>73.055635869999989</v>
      </c>
      <c r="I106" s="114">
        <v>191.45081954</v>
      </c>
      <c r="J106" s="114">
        <v>97.117512809999994</v>
      </c>
      <c r="K106" s="114">
        <v>3.1184231199999997</v>
      </c>
      <c r="L106" s="114">
        <v>31.557180300000006</v>
      </c>
      <c r="M106" s="166" t="s">
        <v>186</v>
      </c>
      <c r="N106" s="114">
        <v>39.341000269999995</v>
      </c>
      <c r="O106" s="114">
        <v>70.966580050000005</v>
      </c>
      <c r="P106" s="114">
        <v>16.645742579999997</v>
      </c>
      <c r="Q106" s="114">
        <v>11.82001386</v>
      </c>
      <c r="R106" s="114">
        <v>26.361598000000001</v>
      </c>
      <c r="S106" s="114">
        <v>4.5339693800000003</v>
      </c>
      <c r="T106" s="114">
        <v>3.8639905899999998</v>
      </c>
      <c r="U106" s="114"/>
      <c r="V106" s="114"/>
    </row>
    <row r="107" spans="1:22" hidden="1" outlineLevel="1">
      <c r="A107" s="8">
        <v>43466</v>
      </c>
      <c r="B107" s="114">
        <v>962.84566623000023</v>
      </c>
      <c r="C107" s="114">
        <v>77.875961899999993</v>
      </c>
      <c r="D107" s="114">
        <v>0.73846344999999991</v>
      </c>
      <c r="E107" s="114">
        <v>227.90654096999998</v>
      </c>
      <c r="F107" s="114">
        <v>116.53842066999999</v>
      </c>
      <c r="G107" s="114">
        <v>19.587121119999999</v>
      </c>
      <c r="H107" s="114">
        <v>48.071174930000005</v>
      </c>
      <c r="I107" s="114">
        <v>167.14003088000001</v>
      </c>
      <c r="J107" s="114">
        <v>83.557930329999991</v>
      </c>
      <c r="K107" s="114">
        <v>1.9316042099999999</v>
      </c>
      <c r="L107" s="114">
        <v>38.347775259999999</v>
      </c>
      <c r="M107" s="166" t="s">
        <v>186</v>
      </c>
      <c r="N107" s="114">
        <v>38.133773880000007</v>
      </c>
      <c r="O107" s="114">
        <v>66.597488470000002</v>
      </c>
      <c r="P107" s="114">
        <v>15.514502240000001</v>
      </c>
      <c r="Q107" s="114">
        <v>13.846215230000002</v>
      </c>
      <c r="R107" s="114">
        <v>39.961181950000004</v>
      </c>
      <c r="S107" s="114">
        <v>3.92631219</v>
      </c>
      <c r="T107" s="114">
        <v>3.17116855</v>
      </c>
      <c r="U107" s="114"/>
      <c r="V107" s="114"/>
    </row>
    <row r="108" spans="1:22" hidden="1" outlineLevel="1">
      <c r="A108" s="8">
        <v>43497</v>
      </c>
      <c r="B108" s="114">
        <v>981.74338234999993</v>
      </c>
      <c r="C108" s="114">
        <v>104.95447230999999</v>
      </c>
      <c r="D108" s="114">
        <v>0.71608812999999993</v>
      </c>
      <c r="E108" s="114">
        <v>230.80521546</v>
      </c>
      <c r="F108" s="114">
        <v>95.726836450000008</v>
      </c>
      <c r="G108" s="114">
        <v>16.937869360000001</v>
      </c>
      <c r="H108" s="114">
        <v>41.495748219999996</v>
      </c>
      <c r="I108" s="114">
        <v>195.79652178999999</v>
      </c>
      <c r="J108" s="114">
        <v>68.344745849999995</v>
      </c>
      <c r="K108" s="114">
        <v>2.0747943300000005</v>
      </c>
      <c r="L108" s="114">
        <v>40.546640969999999</v>
      </c>
      <c r="M108" s="166" t="s">
        <v>186</v>
      </c>
      <c r="N108" s="114">
        <v>41.127628129999998</v>
      </c>
      <c r="O108" s="114">
        <v>64.323916960000005</v>
      </c>
      <c r="P108" s="114">
        <v>14.006796649999998</v>
      </c>
      <c r="Q108" s="114">
        <v>12.835385180000001</v>
      </c>
      <c r="R108" s="114">
        <v>44.528031950000006</v>
      </c>
      <c r="S108" s="114">
        <v>3.7141350599999998</v>
      </c>
      <c r="T108" s="114">
        <v>3.8085555499999995</v>
      </c>
      <c r="U108" s="114"/>
      <c r="V108" s="114"/>
    </row>
    <row r="109" spans="1:22" hidden="1" outlineLevel="1">
      <c r="A109" s="8">
        <v>43525</v>
      </c>
      <c r="B109" s="114">
        <v>871.06634069999996</v>
      </c>
      <c r="C109" s="114">
        <v>72.252533330000006</v>
      </c>
      <c r="D109" s="114">
        <v>1.3203928600000001</v>
      </c>
      <c r="E109" s="114">
        <v>208.24229217999999</v>
      </c>
      <c r="F109" s="114">
        <v>99.017325159999984</v>
      </c>
      <c r="G109" s="114">
        <v>18.449496700000001</v>
      </c>
      <c r="H109" s="114">
        <v>30.724565789999996</v>
      </c>
      <c r="I109" s="114">
        <v>162.74856309</v>
      </c>
      <c r="J109" s="114">
        <v>46.785564059999999</v>
      </c>
      <c r="K109" s="114">
        <v>1.9444367800000002</v>
      </c>
      <c r="L109" s="114">
        <v>44.296780210000001</v>
      </c>
      <c r="M109" s="166" t="s">
        <v>186</v>
      </c>
      <c r="N109" s="114">
        <v>41.576993260000002</v>
      </c>
      <c r="O109" s="114">
        <v>68.337998770000013</v>
      </c>
      <c r="P109" s="114">
        <v>12.259157029999999</v>
      </c>
      <c r="Q109" s="114">
        <v>13.273159490000001</v>
      </c>
      <c r="R109" s="114">
        <v>42.460570390000008</v>
      </c>
      <c r="S109" s="114">
        <v>3.4130704700000001</v>
      </c>
      <c r="T109" s="114">
        <v>3.9634411300000001</v>
      </c>
      <c r="U109" s="114"/>
      <c r="V109" s="114"/>
    </row>
    <row r="110" spans="1:22" hidden="1" outlineLevel="1">
      <c r="A110" s="8">
        <v>43556</v>
      </c>
      <c r="B110" s="114">
        <v>893.32919584000012</v>
      </c>
      <c r="C110" s="114">
        <v>68.314588909999998</v>
      </c>
      <c r="D110" s="114">
        <v>1.6948030600000001</v>
      </c>
      <c r="E110" s="114">
        <v>223.98805100000004</v>
      </c>
      <c r="F110" s="114">
        <v>97.104458899999997</v>
      </c>
      <c r="G110" s="114">
        <v>19.220215840000002</v>
      </c>
      <c r="H110" s="114">
        <v>27.80506025</v>
      </c>
      <c r="I110" s="114">
        <v>161.34883554000001</v>
      </c>
      <c r="J110" s="114">
        <v>48.097494789999999</v>
      </c>
      <c r="K110" s="114">
        <v>1.7485478700000001</v>
      </c>
      <c r="L110" s="114">
        <v>30.445280539999999</v>
      </c>
      <c r="M110" s="166" t="s">
        <v>186</v>
      </c>
      <c r="N110" s="114">
        <v>60.901674070000006</v>
      </c>
      <c r="O110" s="114">
        <v>74.063837860000007</v>
      </c>
      <c r="P110" s="114">
        <v>18.838280569999998</v>
      </c>
      <c r="Q110" s="114">
        <v>10.426875070000001</v>
      </c>
      <c r="R110" s="114">
        <v>42.153262039999994</v>
      </c>
      <c r="S110" s="114">
        <v>3.1895607900000003</v>
      </c>
      <c r="T110" s="114">
        <v>3.9883687399999999</v>
      </c>
      <c r="U110" s="114"/>
      <c r="V110" s="114"/>
    </row>
    <row r="111" spans="1:22" hidden="1" outlineLevel="1">
      <c r="A111" s="8">
        <v>43586</v>
      </c>
      <c r="B111" s="114">
        <v>964.58001994000006</v>
      </c>
      <c r="C111" s="114">
        <v>69.868357239999995</v>
      </c>
      <c r="D111" s="114">
        <v>1.6002916999999999</v>
      </c>
      <c r="E111" s="114">
        <v>211.03181989999999</v>
      </c>
      <c r="F111" s="114">
        <v>111.39563446999999</v>
      </c>
      <c r="G111" s="114">
        <v>19.287336200000002</v>
      </c>
      <c r="H111" s="114">
        <v>36.234201840000004</v>
      </c>
      <c r="I111" s="114">
        <v>217.90364569000002</v>
      </c>
      <c r="J111" s="114">
        <v>47.980500599999999</v>
      </c>
      <c r="K111" s="114">
        <v>1.8502633000000002</v>
      </c>
      <c r="L111" s="114">
        <v>30.822695360000001</v>
      </c>
      <c r="M111" s="166" t="s">
        <v>186</v>
      </c>
      <c r="N111" s="114">
        <v>64.186464310000005</v>
      </c>
      <c r="O111" s="114">
        <v>72.593158950000003</v>
      </c>
      <c r="P111" s="114">
        <v>14.613697700000001</v>
      </c>
      <c r="Q111" s="114">
        <v>10.54471002</v>
      </c>
      <c r="R111" s="114">
        <v>46.397823920000008</v>
      </c>
      <c r="S111" s="114">
        <v>3.9471636299999999</v>
      </c>
      <c r="T111" s="114">
        <v>4.3222551100000004</v>
      </c>
      <c r="U111" s="114"/>
      <c r="V111" s="114"/>
    </row>
    <row r="112" spans="1:22" hidden="1" outlineLevel="1">
      <c r="A112" s="8">
        <v>43617</v>
      </c>
      <c r="B112" s="114">
        <v>930.89604439999994</v>
      </c>
      <c r="C112" s="114">
        <v>69.968431549999991</v>
      </c>
      <c r="D112" s="114">
        <v>0.9718064500000001</v>
      </c>
      <c r="E112" s="114">
        <v>204.03616672999999</v>
      </c>
      <c r="F112" s="114">
        <v>118.90441663999999</v>
      </c>
      <c r="G112" s="114">
        <v>18.53375574</v>
      </c>
      <c r="H112" s="114">
        <v>25.164318340000001</v>
      </c>
      <c r="I112" s="114">
        <v>208.85024501000001</v>
      </c>
      <c r="J112" s="114">
        <v>47.992934550000001</v>
      </c>
      <c r="K112" s="114">
        <v>2.6736452700000002</v>
      </c>
      <c r="L112" s="114">
        <v>29.47606832</v>
      </c>
      <c r="M112" s="166" t="s">
        <v>186</v>
      </c>
      <c r="N112" s="114">
        <v>45.968494020000009</v>
      </c>
      <c r="O112" s="114">
        <v>83.020879789999995</v>
      </c>
      <c r="P112" s="114">
        <v>13.413815510000001</v>
      </c>
      <c r="Q112" s="114">
        <v>9.445670830000001</v>
      </c>
      <c r="R112" s="114">
        <v>44.733417320000001</v>
      </c>
      <c r="S112" s="114">
        <v>4.9077174000000001</v>
      </c>
      <c r="T112" s="114">
        <v>2.8342609299999997</v>
      </c>
      <c r="U112" s="114"/>
      <c r="V112" s="114"/>
    </row>
    <row r="113" spans="1:22" hidden="1" outlineLevel="1">
      <c r="A113" s="8">
        <v>43647</v>
      </c>
      <c r="B113" s="114">
        <v>1009.6588453000002</v>
      </c>
      <c r="C113" s="114">
        <v>76.063828580000006</v>
      </c>
      <c r="D113" s="114">
        <v>1.3130338999999998</v>
      </c>
      <c r="E113" s="114">
        <v>238.38783727999999</v>
      </c>
      <c r="F113" s="114">
        <v>171.91276310000001</v>
      </c>
      <c r="G113" s="114">
        <v>19.889360920000001</v>
      </c>
      <c r="H113" s="114">
        <v>26.246404039999998</v>
      </c>
      <c r="I113" s="114">
        <v>178.77067118000002</v>
      </c>
      <c r="J113" s="114">
        <v>48.370051990000007</v>
      </c>
      <c r="K113" s="114">
        <v>1.9988121799999998</v>
      </c>
      <c r="L113" s="114">
        <v>38.364123720000002</v>
      </c>
      <c r="M113" s="166" t="s">
        <v>186</v>
      </c>
      <c r="N113" s="114">
        <v>49.917768970000004</v>
      </c>
      <c r="O113" s="114">
        <v>76.663927919999992</v>
      </c>
      <c r="P113" s="114">
        <v>15.11014617</v>
      </c>
      <c r="Q113" s="114">
        <v>8.6445391399999991</v>
      </c>
      <c r="R113" s="114">
        <v>47.837669580000004</v>
      </c>
      <c r="S113" s="114">
        <v>6.0702992800000004</v>
      </c>
      <c r="T113" s="114">
        <v>4.0976073499999996</v>
      </c>
      <c r="U113" s="114"/>
      <c r="V113" s="114"/>
    </row>
    <row r="114" spans="1:22" hidden="1" outlineLevel="1">
      <c r="A114" s="8">
        <v>43678</v>
      </c>
      <c r="B114" s="114">
        <v>945.80493042000012</v>
      </c>
      <c r="C114" s="114">
        <v>58.536394699999995</v>
      </c>
      <c r="D114" s="114">
        <v>0.85070133000000003</v>
      </c>
      <c r="E114" s="114">
        <v>239.39282624000001</v>
      </c>
      <c r="F114" s="114">
        <v>94.632956430000007</v>
      </c>
      <c r="G114" s="114">
        <v>18.269577799999997</v>
      </c>
      <c r="H114" s="114">
        <v>38.043959020000003</v>
      </c>
      <c r="I114" s="114">
        <v>196.13730957999996</v>
      </c>
      <c r="J114" s="114">
        <v>49.823327280000001</v>
      </c>
      <c r="K114" s="114">
        <v>2.11211847</v>
      </c>
      <c r="L114" s="114">
        <v>35.733825580000001</v>
      </c>
      <c r="M114" s="166" t="s">
        <v>186</v>
      </c>
      <c r="N114" s="114">
        <v>52.600862390000003</v>
      </c>
      <c r="O114" s="114">
        <v>69.360458099999988</v>
      </c>
      <c r="P114" s="114">
        <v>14.857052850000002</v>
      </c>
      <c r="Q114" s="114">
        <v>11.594310139999999</v>
      </c>
      <c r="R114" s="114">
        <v>53.081934400000002</v>
      </c>
      <c r="S114" s="114">
        <v>6.5575926200000012</v>
      </c>
      <c r="T114" s="114">
        <v>4.2197234899999998</v>
      </c>
      <c r="U114" s="114"/>
      <c r="V114" s="114"/>
    </row>
    <row r="115" spans="1:22" hidden="1" outlineLevel="1">
      <c r="A115" s="8">
        <v>43709</v>
      </c>
      <c r="B115" s="114">
        <v>1017.6066531299999</v>
      </c>
      <c r="C115" s="114">
        <v>57.562348280000002</v>
      </c>
      <c r="D115" s="114">
        <v>1.46251847</v>
      </c>
      <c r="E115" s="114">
        <v>245.19297664999999</v>
      </c>
      <c r="F115" s="114">
        <v>108.42929466999999</v>
      </c>
      <c r="G115" s="114">
        <v>19.355038079999996</v>
      </c>
      <c r="H115" s="114">
        <v>41.767796569999994</v>
      </c>
      <c r="I115" s="114">
        <v>195.95900211999998</v>
      </c>
      <c r="J115" s="114">
        <v>36.798546610000002</v>
      </c>
      <c r="K115" s="114">
        <v>3.6509409700000002</v>
      </c>
      <c r="L115" s="114">
        <v>34.458307040000001</v>
      </c>
      <c r="M115" s="166" t="s">
        <v>186</v>
      </c>
      <c r="N115" s="114">
        <v>99.486640160000022</v>
      </c>
      <c r="O115" s="114">
        <v>73.442831999999996</v>
      </c>
      <c r="P115" s="114">
        <v>15.397178870000001</v>
      </c>
      <c r="Q115" s="114">
        <v>13.741141289999998</v>
      </c>
      <c r="R115" s="114">
        <v>60.969425039999997</v>
      </c>
      <c r="S115" s="114">
        <v>6.2264438699999998</v>
      </c>
      <c r="T115" s="114">
        <v>3.7062224399999995</v>
      </c>
      <c r="U115" s="114"/>
      <c r="V115" s="114"/>
    </row>
    <row r="116" spans="1:22" hidden="1" outlineLevel="1">
      <c r="A116" s="8">
        <v>43739</v>
      </c>
      <c r="B116" s="114">
        <v>1025.10957669</v>
      </c>
      <c r="C116" s="114">
        <v>66.561133070000011</v>
      </c>
      <c r="D116" s="114">
        <v>2.7604703400000004</v>
      </c>
      <c r="E116" s="114">
        <v>221.33490871999999</v>
      </c>
      <c r="F116" s="114">
        <v>109.95634942</v>
      </c>
      <c r="G116" s="114">
        <v>21.738577479999996</v>
      </c>
      <c r="H116" s="114">
        <v>43.502215829999997</v>
      </c>
      <c r="I116" s="114">
        <v>203.53022303</v>
      </c>
      <c r="J116" s="114">
        <v>38.421063059999994</v>
      </c>
      <c r="K116" s="114">
        <v>3.31661362</v>
      </c>
      <c r="L116" s="114">
        <v>33.861069109999995</v>
      </c>
      <c r="M116" s="166" t="s">
        <v>186</v>
      </c>
      <c r="N116" s="114">
        <v>53.63809852</v>
      </c>
      <c r="O116" s="114">
        <v>119.98320079999999</v>
      </c>
      <c r="P116" s="114">
        <v>15.13704993</v>
      </c>
      <c r="Q116" s="114">
        <v>13.326181610000001</v>
      </c>
      <c r="R116" s="114">
        <v>68.07724795</v>
      </c>
      <c r="S116" s="114">
        <v>5.88918812</v>
      </c>
      <c r="T116" s="114">
        <v>4.0759860799999998</v>
      </c>
      <c r="U116" s="114"/>
      <c r="V116" s="114"/>
    </row>
    <row r="117" spans="1:22" hidden="1" outlineLevel="1">
      <c r="A117" s="8">
        <v>43770</v>
      </c>
      <c r="B117" s="114">
        <v>1013.80437237</v>
      </c>
      <c r="C117" s="114">
        <v>55.490622550000005</v>
      </c>
      <c r="D117" s="114">
        <v>2.3787666599999997</v>
      </c>
      <c r="E117" s="114">
        <v>246.06755435000002</v>
      </c>
      <c r="F117" s="114">
        <v>79.931479870000004</v>
      </c>
      <c r="G117" s="114">
        <v>20.114984060000001</v>
      </c>
      <c r="H117" s="114">
        <v>53.437245109999999</v>
      </c>
      <c r="I117" s="114">
        <v>210.08750832000001</v>
      </c>
      <c r="J117" s="114">
        <v>34.179219869999997</v>
      </c>
      <c r="K117" s="114">
        <v>3.4560217300000002</v>
      </c>
      <c r="L117" s="114">
        <v>29.849944069999999</v>
      </c>
      <c r="M117" s="166" t="s">
        <v>186</v>
      </c>
      <c r="N117" s="114">
        <v>54.067638869999996</v>
      </c>
      <c r="O117" s="114">
        <v>120.21491724999998</v>
      </c>
      <c r="P117" s="114">
        <v>15.406185050000001</v>
      </c>
      <c r="Q117" s="114">
        <v>13.26958144</v>
      </c>
      <c r="R117" s="114">
        <v>66.023207010000007</v>
      </c>
      <c r="S117" s="114">
        <v>5.6672135500000005</v>
      </c>
      <c r="T117" s="114">
        <v>4.1622826100000001</v>
      </c>
      <c r="U117" s="114"/>
      <c r="V117" s="114"/>
    </row>
    <row r="118" spans="1:22" hidden="1" outlineLevel="1">
      <c r="A118" s="8">
        <v>43800</v>
      </c>
      <c r="B118" s="114">
        <v>1120.3330057800001</v>
      </c>
      <c r="C118" s="114">
        <v>63.08133153</v>
      </c>
      <c r="D118" s="114">
        <v>2.5894263400000002</v>
      </c>
      <c r="E118" s="114">
        <v>307.82942693999996</v>
      </c>
      <c r="F118" s="114">
        <v>103.13683454</v>
      </c>
      <c r="G118" s="114">
        <v>17.113694630000001</v>
      </c>
      <c r="H118" s="114">
        <v>112.69928114000001</v>
      </c>
      <c r="I118" s="114">
        <v>200.53301740000001</v>
      </c>
      <c r="J118" s="114">
        <v>75.873611879999999</v>
      </c>
      <c r="K118" s="114">
        <v>3.8762801599999999</v>
      </c>
      <c r="L118" s="114">
        <v>32.360706319999998</v>
      </c>
      <c r="M118" s="166" t="s">
        <v>186</v>
      </c>
      <c r="N118" s="114">
        <v>46.288175760000001</v>
      </c>
      <c r="O118" s="114">
        <v>70.292543350000003</v>
      </c>
      <c r="P118" s="114">
        <v>17.646762079999998</v>
      </c>
      <c r="Q118" s="114">
        <v>13.72719245</v>
      </c>
      <c r="R118" s="114">
        <v>44.285028480000001</v>
      </c>
      <c r="S118" s="114">
        <v>4.90324296</v>
      </c>
      <c r="T118" s="114">
        <v>4.0964498200000001</v>
      </c>
      <c r="U118" s="114"/>
      <c r="V118" s="114"/>
    </row>
    <row r="119" spans="1:22" hidden="1" outlineLevel="1">
      <c r="A119" s="8">
        <v>43831</v>
      </c>
      <c r="B119" s="114">
        <v>1078.82361431</v>
      </c>
      <c r="C119" s="114">
        <v>70.047688289999996</v>
      </c>
      <c r="D119" s="114">
        <v>2.9475658400000002</v>
      </c>
      <c r="E119" s="114">
        <v>260.70584898000004</v>
      </c>
      <c r="F119" s="114">
        <v>101.71110499000001</v>
      </c>
      <c r="G119" s="114">
        <v>12.547464939999999</v>
      </c>
      <c r="H119" s="114">
        <v>55.850562589999996</v>
      </c>
      <c r="I119" s="114">
        <v>196.81731735999998</v>
      </c>
      <c r="J119" s="114">
        <v>53.691118020000005</v>
      </c>
      <c r="K119" s="114">
        <v>2.4083740100000002</v>
      </c>
      <c r="L119" s="114">
        <v>38.689847090000001</v>
      </c>
      <c r="M119" s="114">
        <v>15.809754079999999</v>
      </c>
      <c r="N119" s="114">
        <v>46.781391530000001</v>
      </c>
      <c r="O119" s="114">
        <v>69.451302929999997</v>
      </c>
      <c r="P119" s="114">
        <v>70.143119660000011</v>
      </c>
      <c r="Q119" s="114">
        <v>14.954012910000001</v>
      </c>
      <c r="R119" s="114">
        <v>53.93652797</v>
      </c>
      <c r="S119" s="114">
        <v>5.2608810200000011</v>
      </c>
      <c r="T119" s="114">
        <v>7.0697320999999995</v>
      </c>
      <c r="U119" s="114"/>
      <c r="V119" s="114"/>
    </row>
    <row r="120" spans="1:22" hidden="1" outlineLevel="1">
      <c r="A120" s="8">
        <v>43862</v>
      </c>
      <c r="B120" s="114">
        <v>1039.94756166</v>
      </c>
      <c r="C120" s="114">
        <v>67.175892189999999</v>
      </c>
      <c r="D120" s="114">
        <v>1.7399712300000001</v>
      </c>
      <c r="E120" s="114">
        <v>308.56007990000001</v>
      </c>
      <c r="F120" s="114">
        <v>144.49368960999999</v>
      </c>
      <c r="G120" s="114">
        <v>14.0848066</v>
      </c>
      <c r="H120" s="114">
        <v>45.273577999999993</v>
      </c>
      <c r="I120" s="114">
        <v>154.38593902000002</v>
      </c>
      <c r="J120" s="114">
        <v>37.892354009999991</v>
      </c>
      <c r="K120" s="114">
        <v>2.7352899600000002</v>
      </c>
      <c r="L120" s="114">
        <v>36.586413069999999</v>
      </c>
      <c r="M120" s="114">
        <v>11.941558499999999</v>
      </c>
      <c r="N120" s="114">
        <v>49.278111209999999</v>
      </c>
      <c r="O120" s="114">
        <v>68.395934449999999</v>
      </c>
      <c r="P120" s="114">
        <v>15.000664090000001</v>
      </c>
      <c r="Q120" s="114">
        <v>13.045711259999999</v>
      </c>
      <c r="R120" s="114">
        <v>57.696400400000002</v>
      </c>
      <c r="S120" s="114">
        <v>4.7807415100000004</v>
      </c>
      <c r="T120" s="114">
        <v>6.8804266499999995</v>
      </c>
      <c r="U120" s="114"/>
      <c r="V120" s="114"/>
    </row>
    <row r="121" spans="1:22" hidden="1" outlineLevel="1">
      <c r="A121" s="8">
        <v>43891</v>
      </c>
      <c r="B121" s="114">
        <v>980.30394268000009</v>
      </c>
      <c r="C121" s="114">
        <v>83.075816919999994</v>
      </c>
      <c r="D121" s="114">
        <v>2.2956995099999999</v>
      </c>
      <c r="E121" s="114">
        <v>262.64783607999999</v>
      </c>
      <c r="F121" s="114">
        <v>106.58454646</v>
      </c>
      <c r="G121" s="114">
        <v>15.232030140000001</v>
      </c>
      <c r="H121" s="114">
        <v>40.627531829999995</v>
      </c>
      <c r="I121" s="114">
        <v>169.42409726</v>
      </c>
      <c r="J121" s="114">
        <v>53.24644215</v>
      </c>
      <c r="K121" s="114">
        <v>2.13906733</v>
      </c>
      <c r="L121" s="114">
        <v>37.221071379999998</v>
      </c>
      <c r="M121" s="114">
        <v>4.2882403499999997</v>
      </c>
      <c r="N121" s="114">
        <v>47.48648438</v>
      </c>
      <c r="O121" s="114">
        <v>69.928895819999994</v>
      </c>
      <c r="P121" s="114">
        <v>11.73192759</v>
      </c>
      <c r="Q121" s="114">
        <v>11.15213958</v>
      </c>
      <c r="R121" s="114">
        <v>52.818903859999999</v>
      </c>
      <c r="S121" s="114">
        <v>4.0816583300000007</v>
      </c>
      <c r="T121" s="114">
        <v>6.3215537099999999</v>
      </c>
      <c r="U121" s="114"/>
      <c r="V121" s="114"/>
    </row>
    <row r="122" spans="1:22" hidden="1" outlineLevel="1">
      <c r="A122" s="8">
        <v>43922</v>
      </c>
      <c r="B122" s="114">
        <v>1047.3065214200001</v>
      </c>
      <c r="C122" s="114">
        <v>114.02335380999999</v>
      </c>
      <c r="D122" s="114">
        <v>1.20840273</v>
      </c>
      <c r="E122" s="114">
        <v>237.01512979</v>
      </c>
      <c r="F122" s="114">
        <v>109.05095800000001</v>
      </c>
      <c r="G122" s="114">
        <v>13.653999839999999</v>
      </c>
      <c r="H122" s="114">
        <v>42.973954890000002</v>
      </c>
      <c r="I122" s="114">
        <v>191.41892524000002</v>
      </c>
      <c r="J122" s="114">
        <v>84.345951169999992</v>
      </c>
      <c r="K122" s="114">
        <v>1.79482108</v>
      </c>
      <c r="L122" s="114">
        <v>33.752469169999998</v>
      </c>
      <c r="M122" s="114">
        <v>0.20835334999999999</v>
      </c>
      <c r="N122" s="114">
        <v>46.686998039999999</v>
      </c>
      <c r="O122" s="114">
        <v>65.293161789999999</v>
      </c>
      <c r="P122" s="114">
        <v>11.156791760000001</v>
      </c>
      <c r="Q122" s="114">
        <v>9.6914671499999994</v>
      </c>
      <c r="R122" s="114">
        <v>75.480631889999998</v>
      </c>
      <c r="S122" s="114">
        <v>3.7330858499999997</v>
      </c>
      <c r="T122" s="114">
        <v>5.8180658699999999</v>
      </c>
      <c r="U122" s="114"/>
      <c r="V122" s="114"/>
    </row>
    <row r="123" spans="1:22" hidden="1" outlineLevel="1">
      <c r="A123" s="8">
        <v>43952</v>
      </c>
      <c r="B123" s="114">
        <v>1099.6956371800002</v>
      </c>
      <c r="C123" s="114">
        <v>98.93029679</v>
      </c>
      <c r="D123" s="114">
        <v>2.5558739699999999</v>
      </c>
      <c r="E123" s="114">
        <v>252.63639648000003</v>
      </c>
      <c r="F123" s="114">
        <v>121.02050794000002</v>
      </c>
      <c r="G123" s="114">
        <v>14.477772290000001</v>
      </c>
      <c r="H123" s="114">
        <v>40.876107859999998</v>
      </c>
      <c r="I123" s="114">
        <v>213.60325111</v>
      </c>
      <c r="J123" s="114">
        <v>37.672099709999998</v>
      </c>
      <c r="K123" s="114">
        <v>0.89913144</v>
      </c>
      <c r="L123" s="114">
        <v>37.280698129999998</v>
      </c>
      <c r="M123" s="114">
        <v>4.4767497199999999</v>
      </c>
      <c r="N123" s="114">
        <v>48.961019469999997</v>
      </c>
      <c r="O123" s="114">
        <v>70.050292010000007</v>
      </c>
      <c r="P123" s="114">
        <v>17.408177989999999</v>
      </c>
      <c r="Q123" s="114">
        <v>10.05227973</v>
      </c>
      <c r="R123" s="114">
        <v>120.11076257000001</v>
      </c>
      <c r="S123" s="114">
        <v>3.3947661</v>
      </c>
      <c r="T123" s="114">
        <v>5.28945387</v>
      </c>
      <c r="U123" s="114"/>
      <c r="V123" s="114"/>
    </row>
    <row r="124" spans="1:22" hidden="1" outlineLevel="1">
      <c r="A124" s="8">
        <v>43983</v>
      </c>
      <c r="B124" s="114">
        <v>1152.2481777400001</v>
      </c>
      <c r="C124" s="114">
        <v>98.093549469999999</v>
      </c>
      <c r="D124" s="114">
        <v>1.6700957299999999</v>
      </c>
      <c r="E124" s="114">
        <v>265.91851450999997</v>
      </c>
      <c r="F124" s="114">
        <v>126.68619625999999</v>
      </c>
      <c r="G124" s="114">
        <v>15.41632723</v>
      </c>
      <c r="H124" s="114">
        <v>40.459964120000002</v>
      </c>
      <c r="I124" s="114">
        <v>215.64580423000001</v>
      </c>
      <c r="J124" s="114">
        <v>39.25998603</v>
      </c>
      <c r="K124" s="114">
        <v>1.08442444</v>
      </c>
      <c r="L124" s="114">
        <v>40.71667703</v>
      </c>
      <c r="M124" s="114">
        <v>15.02963656</v>
      </c>
      <c r="N124" s="114">
        <v>50.857954429999999</v>
      </c>
      <c r="O124" s="114">
        <v>65.732396659999992</v>
      </c>
      <c r="P124" s="114">
        <v>16.70178121</v>
      </c>
      <c r="Q124" s="114">
        <v>10.909212220000001</v>
      </c>
      <c r="R124" s="114">
        <v>139.82062366999997</v>
      </c>
      <c r="S124" s="114">
        <v>3.35324665</v>
      </c>
      <c r="T124" s="114">
        <v>4.8917872899999999</v>
      </c>
      <c r="U124" s="114"/>
      <c r="V124" s="114"/>
    </row>
    <row r="125" spans="1:22" hidden="1" outlineLevel="1">
      <c r="A125" s="8">
        <v>44013</v>
      </c>
      <c r="B125" s="114">
        <v>1277.3883226999999</v>
      </c>
      <c r="C125" s="114">
        <v>112.48051218999998</v>
      </c>
      <c r="D125" s="114">
        <v>1.6910164700000001</v>
      </c>
      <c r="E125" s="114">
        <v>289.58770084000002</v>
      </c>
      <c r="F125" s="114">
        <v>147.78210344000001</v>
      </c>
      <c r="G125" s="114">
        <v>14.508560260000001</v>
      </c>
      <c r="H125" s="114">
        <v>46.089615299999998</v>
      </c>
      <c r="I125" s="114">
        <v>252.57487817000001</v>
      </c>
      <c r="J125" s="114">
        <v>49.739742980000003</v>
      </c>
      <c r="K125" s="114">
        <v>1.1043585299999998</v>
      </c>
      <c r="L125" s="114">
        <v>44.537740139999997</v>
      </c>
      <c r="M125" s="114">
        <v>14.4840558</v>
      </c>
      <c r="N125" s="114">
        <v>51.673349759999986</v>
      </c>
      <c r="O125" s="114">
        <v>69.400474489999993</v>
      </c>
      <c r="P125" s="114">
        <v>16.07281802</v>
      </c>
      <c r="Q125" s="114">
        <v>11.42604257</v>
      </c>
      <c r="R125" s="114">
        <v>145.50729421999998</v>
      </c>
      <c r="S125" s="114">
        <v>3.3641197900000002</v>
      </c>
      <c r="T125" s="114">
        <v>5.3639397300000002</v>
      </c>
      <c r="U125" s="114"/>
      <c r="V125" s="114"/>
    </row>
    <row r="126" spans="1:22" hidden="1" outlineLevel="1">
      <c r="A126" s="8">
        <v>44044</v>
      </c>
      <c r="B126" s="114">
        <v>1326.40459448</v>
      </c>
      <c r="C126" s="114">
        <v>91.216723460000011</v>
      </c>
      <c r="D126" s="114">
        <v>3.7007379499999997</v>
      </c>
      <c r="E126" s="114">
        <v>316.05872244</v>
      </c>
      <c r="F126" s="114">
        <v>142.37698475000002</v>
      </c>
      <c r="G126" s="114">
        <v>13.166910440000001</v>
      </c>
      <c r="H126" s="114">
        <v>56.082407109999991</v>
      </c>
      <c r="I126" s="114">
        <v>242.23140649999999</v>
      </c>
      <c r="J126" s="114">
        <v>52.383648199999996</v>
      </c>
      <c r="K126" s="114">
        <v>1.1509057299999998</v>
      </c>
      <c r="L126" s="114">
        <v>43.721773869999993</v>
      </c>
      <c r="M126" s="114">
        <v>11.484308710000001</v>
      </c>
      <c r="N126" s="114">
        <v>61.977230600000006</v>
      </c>
      <c r="O126" s="114">
        <v>67.659050430000008</v>
      </c>
      <c r="P126" s="114">
        <v>13.90796482</v>
      </c>
      <c r="Q126" s="114">
        <v>12.701244840000001</v>
      </c>
      <c r="R126" s="114">
        <v>186.93878646000002</v>
      </c>
      <c r="S126" s="114">
        <v>4.20540688</v>
      </c>
      <c r="T126" s="114">
        <v>5.4403812899999995</v>
      </c>
      <c r="U126" s="114"/>
      <c r="V126" s="114"/>
    </row>
    <row r="127" spans="1:22" hidden="1" outlineLevel="1">
      <c r="A127" s="8">
        <v>44075</v>
      </c>
      <c r="B127" s="114">
        <v>1366.7749894500002</v>
      </c>
      <c r="C127" s="114">
        <v>127.87926316000001</v>
      </c>
      <c r="D127" s="114">
        <v>7.6682061399999997</v>
      </c>
      <c r="E127" s="114">
        <v>293.96969605000004</v>
      </c>
      <c r="F127" s="114">
        <v>122.13710687000001</v>
      </c>
      <c r="G127" s="114">
        <v>15.20131993</v>
      </c>
      <c r="H127" s="114">
        <v>71.310102569999998</v>
      </c>
      <c r="I127" s="114">
        <v>241.07700315</v>
      </c>
      <c r="J127" s="114">
        <v>56.237589729999996</v>
      </c>
      <c r="K127" s="114">
        <v>3.0086246400000003</v>
      </c>
      <c r="L127" s="114">
        <v>45.457865890000001</v>
      </c>
      <c r="M127" s="114">
        <v>10.611049420000001</v>
      </c>
      <c r="N127" s="114">
        <v>56.431012860000003</v>
      </c>
      <c r="O127" s="114">
        <v>67.609981020000006</v>
      </c>
      <c r="P127" s="114">
        <v>14.69115684</v>
      </c>
      <c r="Q127" s="114">
        <v>12.95467073</v>
      </c>
      <c r="R127" s="114">
        <v>211.61712466</v>
      </c>
      <c r="S127" s="114">
        <v>3.8397710100000002</v>
      </c>
      <c r="T127" s="114">
        <v>5.0734447799999991</v>
      </c>
      <c r="U127" s="114"/>
      <c r="V127" s="114"/>
    </row>
    <row r="128" spans="1:22" hidden="1" outlineLevel="1">
      <c r="A128" s="8">
        <v>44105</v>
      </c>
      <c r="B128" s="114">
        <v>1357.59904987</v>
      </c>
      <c r="C128" s="114">
        <v>108.07052215</v>
      </c>
      <c r="D128" s="114">
        <v>6.2019372600000002</v>
      </c>
      <c r="E128" s="114">
        <v>305.81394225999998</v>
      </c>
      <c r="F128" s="114">
        <v>94.522606379999985</v>
      </c>
      <c r="G128" s="114">
        <v>12.09635688</v>
      </c>
      <c r="H128" s="114">
        <v>90.819183790000011</v>
      </c>
      <c r="I128" s="114">
        <v>246.62732033000003</v>
      </c>
      <c r="J128" s="114">
        <v>61.319731620000006</v>
      </c>
      <c r="K128" s="114">
        <v>1.2928315699999997</v>
      </c>
      <c r="L128" s="114">
        <v>47.200193769999998</v>
      </c>
      <c r="M128" s="114">
        <v>9.0984060800000002</v>
      </c>
      <c r="N128" s="114">
        <v>54.549811309999996</v>
      </c>
      <c r="O128" s="114">
        <v>68.691847170000003</v>
      </c>
      <c r="P128" s="114">
        <v>16.601032660000001</v>
      </c>
      <c r="Q128" s="114">
        <v>10.222529339999999</v>
      </c>
      <c r="R128" s="114">
        <v>215.55204989999999</v>
      </c>
      <c r="S128" s="114">
        <v>3.6751367699999999</v>
      </c>
      <c r="T128" s="114">
        <v>5.2436106299999992</v>
      </c>
      <c r="U128" s="114"/>
      <c r="V128" s="114"/>
    </row>
    <row r="129" spans="1:22" hidden="1" outlineLevel="1">
      <c r="A129" s="8">
        <v>44136</v>
      </c>
      <c r="B129" s="114">
        <v>1381.0705043999999</v>
      </c>
      <c r="C129" s="114">
        <v>120.60451716000001</v>
      </c>
      <c r="D129" s="114">
        <v>6.6428260100000003</v>
      </c>
      <c r="E129" s="114">
        <v>318.05248527999993</v>
      </c>
      <c r="F129" s="114">
        <v>68.194370269999979</v>
      </c>
      <c r="G129" s="114">
        <v>10.632281530000002</v>
      </c>
      <c r="H129" s="114">
        <v>105.53651785</v>
      </c>
      <c r="I129" s="114">
        <v>241.89040975000003</v>
      </c>
      <c r="J129" s="114">
        <v>65.608147150000008</v>
      </c>
      <c r="K129" s="114">
        <v>1.8224403899999999</v>
      </c>
      <c r="L129" s="114">
        <v>42.633966729999997</v>
      </c>
      <c r="M129" s="114">
        <v>9.8344136199999994</v>
      </c>
      <c r="N129" s="114">
        <v>84.187526319999989</v>
      </c>
      <c r="O129" s="114">
        <v>70.061978960000005</v>
      </c>
      <c r="P129" s="114">
        <v>20.718282370000001</v>
      </c>
      <c r="Q129" s="114">
        <v>11.717549289999999</v>
      </c>
      <c r="R129" s="114">
        <v>194.49866037000001</v>
      </c>
      <c r="S129" s="114">
        <v>3.1484702299999996</v>
      </c>
      <c r="T129" s="114">
        <v>5.2856611199999994</v>
      </c>
      <c r="U129" s="114"/>
      <c r="V129" s="114"/>
    </row>
    <row r="130" spans="1:22" hidden="1" outlineLevel="1">
      <c r="A130" s="8">
        <v>44166</v>
      </c>
      <c r="B130" s="114">
        <v>1530.6317567800002</v>
      </c>
      <c r="C130" s="114">
        <v>100.74002247000001</v>
      </c>
      <c r="D130" s="114">
        <v>9.8421381700000001</v>
      </c>
      <c r="E130" s="114">
        <v>312.82790819000002</v>
      </c>
      <c r="F130" s="114">
        <v>53.947347910000005</v>
      </c>
      <c r="G130" s="114">
        <v>11.422665690000001</v>
      </c>
      <c r="H130" s="114">
        <v>175.59848722000001</v>
      </c>
      <c r="I130" s="114">
        <v>287.53990678000002</v>
      </c>
      <c r="J130" s="114">
        <v>67.842966410000002</v>
      </c>
      <c r="K130" s="114">
        <v>1.7137278499999999</v>
      </c>
      <c r="L130" s="114">
        <v>42.793186660000003</v>
      </c>
      <c r="M130" s="114">
        <v>28.324198819999999</v>
      </c>
      <c r="N130" s="114">
        <v>57.54078956</v>
      </c>
      <c r="O130" s="114">
        <v>74.876818990000004</v>
      </c>
      <c r="P130" s="114">
        <v>34.186773549999998</v>
      </c>
      <c r="Q130" s="114">
        <v>13.517093650000001</v>
      </c>
      <c r="R130" s="114">
        <v>248.27742866000003</v>
      </c>
      <c r="S130" s="114">
        <v>3.2379152499999999</v>
      </c>
      <c r="T130" s="114">
        <v>6.4023809499999995</v>
      </c>
      <c r="U130" s="114"/>
      <c r="V130" s="114"/>
    </row>
    <row r="131" spans="1:22" hidden="1" outlineLevel="1">
      <c r="A131" s="8">
        <v>44197</v>
      </c>
      <c r="B131" s="114">
        <v>1413.37879628</v>
      </c>
      <c r="C131" s="114">
        <v>119.50896850999999</v>
      </c>
      <c r="D131" s="114">
        <v>7.9458266599999998</v>
      </c>
      <c r="E131" s="114">
        <v>323.21931674000001</v>
      </c>
      <c r="F131" s="114">
        <v>75.181780670000009</v>
      </c>
      <c r="G131" s="114">
        <v>10.000648350000001</v>
      </c>
      <c r="H131" s="114">
        <v>111.87447949999999</v>
      </c>
      <c r="I131" s="114">
        <v>228.24808209</v>
      </c>
      <c r="J131" s="114">
        <v>62.116318750000005</v>
      </c>
      <c r="K131" s="114">
        <v>1.9770212400000002</v>
      </c>
      <c r="L131" s="114">
        <v>52.654590830000004</v>
      </c>
      <c r="M131" s="114">
        <v>23.144332820000002</v>
      </c>
      <c r="N131" s="114">
        <v>57.210917610000003</v>
      </c>
      <c r="O131" s="114">
        <v>69.46384497999999</v>
      </c>
      <c r="P131" s="114">
        <v>22.8113609</v>
      </c>
      <c r="Q131" s="114">
        <v>13.692098739999999</v>
      </c>
      <c r="R131" s="114">
        <v>224.86063029000002</v>
      </c>
      <c r="S131" s="114">
        <v>2.84616471</v>
      </c>
      <c r="T131" s="114">
        <v>6.6224128900000006</v>
      </c>
      <c r="U131" s="114"/>
      <c r="V131" s="114"/>
    </row>
    <row r="132" spans="1:22" hidden="1" outlineLevel="1">
      <c r="A132" s="8">
        <v>44228</v>
      </c>
      <c r="B132" s="114">
        <v>1453.5940870099998</v>
      </c>
      <c r="C132" s="114">
        <v>127.18880737000001</v>
      </c>
      <c r="D132" s="114">
        <v>8.0680638099999999</v>
      </c>
      <c r="E132" s="114">
        <v>297.53431826999997</v>
      </c>
      <c r="F132" s="114">
        <v>101.25642592</v>
      </c>
      <c r="G132" s="114">
        <v>11.177959449999999</v>
      </c>
      <c r="H132" s="114">
        <v>73.206838669999996</v>
      </c>
      <c r="I132" s="114">
        <v>214.0061451</v>
      </c>
      <c r="J132" s="114">
        <v>59.41710861</v>
      </c>
      <c r="K132" s="114">
        <v>0.83887624999999999</v>
      </c>
      <c r="L132" s="114">
        <v>49.395661820000001</v>
      </c>
      <c r="M132" s="114">
        <v>32.634288579999996</v>
      </c>
      <c r="N132" s="114">
        <v>61.696492130000003</v>
      </c>
      <c r="O132" s="114">
        <v>63.001281569999996</v>
      </c>
      <c r="P132" s="114">
        <v>24.628180610000001</v>
      </c>
      <c r="Q132" s="114">
        <v>13.389642159999999</v>
      </c>
      <c r="R132" s="114">
        <v>298.22495418999995</v>
      </c>
      <c r="S132" s="114">
        <v>3.0253648000000002</v>
      </c>
      <c r="T132" s="114">
        <v>14.903677700000001</v>
      </c>
      <c r="U132" s="114"/>
      <c r="V132" s="114"/>
    </row>
    <row r="133" spans="1:22" hidden="1" outlineLevel="1">
      <c r="A133" s="8">
        <v>44256</v>
      </c>
      <c r="B133" s="114">
        <v>1373.2030243700001</v>
      </c>
      <c r="C133" s="114">
        <v>161.14332002</v>
      </c>
      <c r="D133" s="114">
        <v>6.0779048199999997</v>
      </c>
      <c r="E133" s="114">
        <v>271.24608674999996</v>
      </c>
      <c r="F133" s="114">
        <v>104.18978943</v>
      </c>
      <c r="G133" s="114">
        <v>12.14669164</v>
      </c>
      <c r="H133" s="114">
        <v>63.428087009999999</v>
      </c>
      <c r="I133" s="114">
        <v>223.31594989000001</v>
      </c>
      <c r="J133" s="114">
        <v>54.411667430000001</v>
      </c>
      <c r="K133" s="114">
        <v>0.83691863999999994</v>
      </c>
      <c r="L133" s="114">
        <v>48.630283039999995</v>
      </c>
      <c r="M133" s="114">
        <v>23.776780460000001</v>
      </c>
      <c r="N133" s="114">
        <v>53.735342759999995</v>
      </c>
      <c r="O133" s="114">
        <v>60.38998196</v>
      </c>
      <c r="P133" s="114">
        <v>21.630387379999998</v>
      </c>
      <c r="Q133" s="114">
        <v>12.75447759</v>
      </c>
      <c r="R133" s="114">
        <v>238.21378543</v>
      </c>
      <c r="S133" s="114">
        <v>2.5906096000000001</v>
      </c>
      <c r="T133" s="114">
        <v>14.684960520000001</v>
      </c>
      <c r="U133" s="114"/>
      <c r="V133" s="114"/>
    </row>
    <row r="134" spans="1:22" hidden="1" outlineLevel="1">
      <c r="A134" s="8">
        <v>44287</v>
      </c>
      <c r="B134" s="114">
        <v>1400.1011948500002</v>
      </c>
      <c r="C134" s="114">
        <v>187.93808736</v>
      </c>
      <c r="D134" s="114">
        <v>8.4656495800000009</v>
      </c>
      <c r="E134" s="114">
        <v>285.85514304999998</v>
      </c>
      <c r="F134" s="114">
        <v>132.83110404999999</v>
      </c>
      <c r="G134" s="114">
        <v>13.683366510000001</v>
      </c>
      <c r="H134" s="114">
        <v>56.41534849</v>
      </c>
      <c r="I134" s="114">
        <v>218.09072059000005</v>
      </c>
      <c r="J134" s="114">
        <v>79.191894090000005</v>
      </c>
      <c r="K134" s="114">
        <v>1.2583405600000002</v>
      </c>
      <c r="L134" s="114">
        <v>44.033391690000002</v>
      </c>
      <c r="M134" s="114">
        <v>24.246862080000003</v>
      </c>
      <c r="N134" s="114">
        <v>50.397928499999999</v>
      </c>
      <c r="O134" s="114">
        <v>53.987335430000002</v>
      </c>
      <c r="P134" s="114">
        <v>27.349638049999999</v>
      </c>
      <c r="Q134" s="114">
        <v>12.464273909999999</v>
      </c>
      <c r="R134" s="114">
        <v>195.82875099</v>
      </c>
      <c r="S134" s="114">
        <v>2.50205134</v>
      </c>
      <c r="T134" s="114">
        <v>5.5613085800000004</v>
      </c>
      <c r="U134" s="114"/>
      <c r="V134" s="114"/>
    </row>
    <row r="135" spans="1:22" hidden="1" outlineLevel="1">
      <c r="A135" s="8">
        <v>44317</v>
      </c>
      <c r="B135" s="114">
        <v>1498.1714010199998</v>
      </c>
      <c r="C135" s="114">
        <v>170.22422854999999</v>
      </c>
      <c r="D135" s="114">
        <v>8.6472629300000001</v>
      </c>
      <c r="E135" s="114">
        <v>294.76917156999997</v>
      </c>
      <c r="F135" s="114">
        <v>138.00558000000001</v>
      </c>
      <c r="G135" s="114">
        <v>13.027964869999998</v>
      </c>
      <c r="H135" s="114">
        <v>66.259796789999996</v>
      </c>
      <c r="I135" s="114">
        <v>237.14430668999998</v>
      </c>
      <c r="J135" s="114">
        <v>60.688941310000004</v>
      </c>
      <c r="K135" s="114">
        <v>2.5113729899999999</v>
      </c>
      <c r="L135" s="114">
        <v>50.049430439999995</v>
      </c>
      <c r="M135" s="114">
        <v>28.054714959999998</v>
      </c>
      <c r="N135" s="114">
        <v>58.242862169999995</v>
      </c>
      <c r="O135" s="114">
        <v>60.425263739999998</v>
      </c>
      <c r="P135" s="114">
        <v>18.921887220000002</v>
      </c>
      <c r="Q135" s="114">
        <v>13.013673480000001</v>
      </c>
      <c r="R135" s="114">
        <v>270.99618942000001</v>
      </c>
      <c r="S135" s="114">
        <v>3.30364456</v>
      </c>
      <c r="T135" s="114">
        <v>3.8851093299999997</v>
      </c>
      <c r="U135" s="114"/>
      <c r="V135" s="114"/>
    </row>
    <row r="136" spans="1:22" hidden="1" outlineLevel="1">
      <c r="A136" s="8">
        <v>44348</v>
      </c>
      <c r="B136" s="114">
        <v>1442.52214916</v>
      </c>
      <c r="C136" s="114">
        <v>145.98527805000001</v>
      </c>
      <c r="D136" s="114">
        <v>6.9337668900000002</v>
      </c>
      <c r="E136" s="114">
        <v>287.6782513</v>
      </c>
      <c r="F136" s="114">
        <v>129.46053717000001</v>
      </c>
      <c r="G136" s="114">
        <v>15.200498040000001</v>
      </c>
      <c r="H136" s="114">
        <v>59.025201499999994</v>
      </c>
      <c r="I136" s="114">
        <v>231.15269464999997</v>
      </c>
      <c r="J136" s="114">
        <v>63.870278329999998</v>
      </c>
      <c r="K136" s="114">
        <v>3.9503359599999999</v>
      </c>
      <c r="L136" s="114">
        <v>47.394552160000003</v>
      </c>
      <c r="M136" s="114">
        <v>29.706164780000002</v>
      </c>
      <c r="N136" s="114">
        <v>66.924634040000001</v>
      </c>
      <c r="O136" s="114">
        <v>57.057073429999996</v>
      </c>
      <c r="P136" s="114">
        <v>21.526672399999999</v>
      </c>
      <c r="Q136" s="114">
        <v>12.3490629</v>
      </c>
      <c r="R136" s="114">
        <v>256.86517375</v>
      </c>
      <c r="S136" s="114">
        <v>3.8165872700000003</v>
      </c>
      <c r="T136" s="114">
        <v>3.62538654</v>
      </c>
      <c r="U136" s="114"/>
      <c r="V136" s="114"/>
    </row>
    <row r="137" spans="1:22" hidden="1" outlineLevel="1">
      <c r="A137" s="8">
        <v>44378</v>
      </c>
      <c r="B137" s="114">
        <v>1491.9358626500002</v>
      </c>
      <c r="C137" s="114">
        <v>163.95840626</v>
      </c>
      <c r="D137" s="114">
        <v>7.6307035899999995</v>
      </c>
      <c r="E137" s="114">
        <v>290.54697960999999</v>
      </c>
      <c r="F137" s="114">
        <v>120.71587774999999</v>
      </c>
      <c r="G137" s="114">
        <v>13.088368570000002</v>
      </c>
      <c r="H137" s="114">
        <v>57.548575339999999</v>
      </c>
      <c r="I137" s="114">
        <v>267.50353675999997</v>
      </c>
      <c r="J137" s="114">
        <v>64.571454639999999</v>
      </c>
      <c r="K137" s="114">
        <v>5.4804993500000005</v>
      </c>
      <c r="L137" s="114">
        <v>56.229414830000003</v>
      </c>
      <c r="M137" s="114">
        <v>28.123130020000001</v>
      </c>
      <c r="N137" s="114">
        <v>64.581808570000007</v>
      </c>
      <c r="O137" s="114">
        <v>54.925580750000009</v>
      </c>
      <c r="P137" s="114">
        <v>23.107300540000001</v>
      </c>
      <c r="Q137" s="114">
        <v>11.66056322</v>
      </c>
      <c r="R137" s="114">
        <v>253.84560135000001</v>
      </c>
      <c r="S137" s="114">
        <v>4.7625070999999997</v>
      </c>
      <c r="T137" s="114">
        <v>3.6555543999999998</v>
      </c>
      <c r="U137" s="114"/>
      <c r="V137" s="114"/>
    </row>
    <row r="138" spans="1:22" hidden="1" outlineLevel="1">
      <c r="A138" s="8">
        <v>44409</v>
      </c>
      <c r="B138" s="114">
        <v>1525.9374452700001</v>
      </c>
      <c r="C138" s="114">
        <v>145.74840978000003</v>
      </c>
      <c r="D138" s="114">
        <v>7.5754699199999997</v>
      </c>
      <c r="E138" s="114">
        <v>279.51906534000005</v>
      </c>
      <c r="F138" s="114">
        <v>111.33129708999999</v>
      </c>
      <c r="G138" s="114">
        <v>13.411924439999996</v>
      </c>
      <c r="H138" s="114">
        <v>60.132315769999991</v>
      </c>
      <c r="I138" s="114">
        <v>255.89619097000002</v>
      </c>
      <c r="J138" s="114">
        <v>75.250130929999983</v>
      </c>
      <c r="K138" s="114">
        <v>1.9050833799999998</v>
      </c>
      <c r="L138" s="114">
        <v>57.074298880000001</v>
      </c>
      <c r="M138" s="114">
        <v>26.962080270000001</v>
      </c>
      <c r="N138" s="114">
        <v>67.521260859999984</v>
      </c>
      <c r="O138" s="114">
        <v>55.638943390000001</v>
      </c>
      <c r="P138" s="114">
        <v>22.083945540000002</v>
      </c>
      <c r="Q138" s="114">
        <v>12.649452050000001</v>
      </c>
      <c r="R138" s="114">
        <v>322.35219799000004</v>
      </c>
      <c r="S138" s="114">
        <v>7.376778279999999</v>
      </c>
      <c r="T138" s="114">
        <v>3.5086003899999998</v>
      </c>
      <c r="U138" s="114"/>
      <c r="V138" s="114"/>
    </row>
    <row r="139" spans="1:22" hidden="1" outlineLevel="1">
      <c r="A139" s="8">
        <v>44440</v>
      </c>
      <c r="B139" s="114">
        <v>1576.2689679200003</v>
      </c>
      <c r="C139" s="114">
        <v>157.95553089000001</v>
      </c>
      <c r="D139" s="114">
        <v>9.5387345899999989</v>
      </c>
      <c r="E139" s="114">
        <v>313.84089986999999</v>
      </c>
      <c r="F139" s="114">
        <v>111.76931553999999</v>
      </c>
      <c r="G139" s="114">
        <v>10.955394910000001</v>
      </c>
      <c r="H139" s="114">
        <v>62.796715309999996</v>
      </c>
      <c r="I139" s="114">
        <v>245.65511694000003</v>
      </c>
      <c r="J139" s="114">
        <v>78.362579409999995</v>
      </c>
      <c r="K139" s="114">
        <v>4.0250086300000003</v>
      </c>
      <c r="L139" s="114">
        <v>65.417033709999998</v>
      </c>
      <c r="M139" s="114">
        <v>25.130664509999999</v>
      </c>
      <c r="N139" s="114">
        <v>72.392820350000008</v>
      </c>
      <c r="O139" s="114">
        <v>56.254872699999993</v>
      </c>
      <c r="P139" s="114">
        <v>25.651669839999997</v>
      </c>
      <c r="Q139" s="114">
        <v>16.206194849999999</v>
      </c>
      <c r="R139" s="114">
        <v>309.90185208000003</v>
      </c>
      <c r="S139" s="114">
        <v>6.6465086400000004</v>
      </c>
      <c r="T139" s="114">
        <v>3.7680551499999995</v>
      </c>
      <c r="U139" s="114"/>
      <c r="V139" s="114"/>
    </row>
    <row r="140" spans="1:22" hidden="1" outlineLevel="1">
      <c r="A140" s="8">
        <v>44470</v>
      </c>
      <c r="B140" s="114">
        <v>1585.6110642899998</v>
      </c>
      <c r="C140" s="114">
        <v>156.09691555999999</v>
      </c>
      <c r="D140" s="114">
        <v>10.95146519</v>
      </c>
      <c r="E140" s="114">
        <v>315.21385394000004</v>
      </c>
      <c r="F140" s="114">
        <v>104.47225929999999</v>
      </c>
      <c r="G140" s="114">
        <v>12.974955400000002</v>
      </c>
      <c r="H140" s="114">
        <v>71.575768170000003</v>
      </c>
      <c r="I140" s="114">
        <v>257.61663857000002</v>
      </c>
      <c r="J140" s="114">
        <v>80.695710949999992</v>
      </c>
      <c r="K140" s="114">
        <v>2.5304655599999997</v>
      </c>
      <c r="L140" s="114">
        <v>60.924185030000004</v>
      </c>
      <c r="M140" s="114">
        <v>24.747605959999998</v>
      </c>
      <c r="N140" s="114">
        <v>76.040851600000011</v>
      </c>
      <c r="O140" s="114">
        <v>63.567431900000003</v>
      </c>
      <c r="P140" s="114">
        <v>23.93245198</v>
      </c>
      <c r="Q140" s="114">
        <v>14.882498269999999</v>
      </c>
      <c r="R140" s="114">
        <v>298.25036170999999</v>
      </c>
      <c r="S140" s="114">
        <v>6.7639537199999999</v>
      </c>
      <c r="T140" s="114">
        <v>4.3736914799999997</v>
      </c>
      <c r="U140" s="114"/>
      <c r="V140" s="114"/>
    </row>
    <row r="141" spans="1:22" hidden="1" outlineLevel="1">
      <c r="A141" s="8">
        <v>44501</v>
      </c>
      <c r="B141" s="114">
        <v>1594.3545366899998</v>
      </c>
      <c r="C141" s="114">
        <v>147.30545519999998</v>
      </c>
      <c r="D141" s="114">
        <v>12.852597319999999</v>
      </c>
      <c r="E141" s="114">
        <v>304.09394722000002</v>
      </c>
      <c r="F141" s="114">
        <v>101.61521144</v>
      </c>
      <c r="G141" s="114">
        <v>15.181326700000001</v>
      </c>
      <c r="H141" s="114">
        <v>61.518639929999999</v>
      </c>
      <c r="I141" s="114">
        <v>251.19425244000001</v>
      </c>
      <c r="J141" s="114">
        <v>63.7011641</v>
      </c>
      <c r="K141" s="114">
        <v>2.3227717399999999</v>
      </c>
      <c r="L141" s="114">
        <v>60.99421237</v>
      </c>
      <c r="M141" s="114">
        <v>16.997564749999999</v>
      </c>
      <c r="N141" s="114">
        <v>74.699768120000002</v>
      </c>
      <c r="O141" s="114">
        <v>75.837037219999999</v>
      </c>
      <c r="P141" s="114">
        <v>29.236957069999995</v>
      </c>
      <c r="Q141" s="114">
        <v>14.8352653</v>
      </c>
      <c r="R141" s="114">
        <v>351.50575384000007</v>
      </c>
      <c r="S141" s="114">
        <v>6.1224199400000003</v>
      </c>
      <c r="T141" s="114">
        <v>4.3401919899999992</v>
      </c>
      <c r="U141" s="114"/>
      <c r="V141" s="114"/>
    </row>
    <row r="142" spans="1:22" hidden="1" outlineLevel="1">
      <c r="A142" s="8">
        <v>44531</v>
      </c>
      <c r="B142" s="114">
        <v>1806.7635581099998</v>
      </c>
      <c r="C142" s="114">
        <v>150.36260915</v>
      </c>
      <c r="D142" s="114">
        <v>12.07864062</v>
      </c>
      <c r="E142" s="114">
        <v>327.25208816000003</v>
      </c>
      <c r="F142" s="114">
        <v>95.826260020000007</v>
      </c>
      <c r="G142" s="114">
        <v>21.89014779</v>
      </c>
      <c r="H142" s="114">
        <v>126.56064004</v>
      </c>
      <c r="I142" s="114">
        <v>332.84870662000003</v>
      </c>
      <c r="J142" s="114">
        <v>114.71742266999999</v>
      </c>
      <c r="K142" s="114">
        <v>2.7975609799999996</v>
      </c>
      <c r="L142" s="114">
        <v>43.937845330000002</v>
      </c>
      <c r="M142" s="114">
        <v>30.883553069999998</v>
      </c>
      <c r="N142" s="114">
        <v>72.825528700000007</v>
      </c>
      <c r="O142" s="114">
        <v>62.319443600000007</v>
      </c>
      <c r="P142" s="114">
        <v>36.970669700000002</v>
      </c>
      <c r="Q142" s="114">
        <v>15.72917513</v>
      </c>
      <c r="R142" s="114">
        <v>350.49429624999999</v>
      </c>
      <c r="S142" s="114">
        <v>5.3045842899999993</v>
      </c>
      <c r="T142" s="114">
        <v>3.9643859899999994</v>
      </c>
      <c r="U142" s="114"/>
      <c r="V142" s="114"/>
    </row>
    <row r="143" spans="1:22" hidden="1" outlineLevel="1">
      <c r="A143" s="8">
        <v>44562</v>
      </c>
      <c r="B143" s="114">
        <v>1656.3427751099998</v>
      </c>
      <c r="C143" s="114">
        <v>192.39572823</v>
      </c>
      <c r="D143" s="114">
        <v>10.180818589999999</v>
      </c>
      <c r="E143" s="114">
        <v>312.36026407999998</v>
      </c>
      <c r="F143" s="114">
        <v>93.258750269999993</v>
      </c>
      <c r="G143" s="114">
        <v>16.075610699999999</v>
      </c>
      <c r="H143" s="114">
        <v>69.170625900000005</v>
      </c>
      <c r="I143" s="114">
        <v>292.45209275000002</v>
      </c>
      <c r="J143" s="114">
        <v>68.333286020000003</v>
      </c>
      <c r="K143" s="114">
        <v>2.8131390999999999</v>
      </c>
      <c r="L143" s="114">
        <v>50.297760740000001</v>
      </c>
      <c r="M143" s="114">
        <v>45.646700610000003</v>
      </c>
      <c r="N143" s="114">
        <v>73.547425410000002</v>
      </c>
      <c r="O143" s="114">
        <v>56.695895010000001</v>
      </c>
      <c r="P143" s="114">
        <v>34.952156879999997</v>
      </c>
      <c r="Q143" s="114">
        <v>16.066716849999999</v>
      </c>
      <c r="R143" s="114">
        <v>312.09258084999999</v>
      </c>
      <c r="S143" s="114">
        <v>5.6476289099999999</v>
      </c>
      <c r="T143" s="114">
        <v>4.3555942100000005</v>
      </c>
      <c r="U143" s="114"/>
      <c r="V143" s="114"/>
    </row>
    <row r="144" spans="1:22" hidden="1" outlineLevel="1">
      <c r="A144" s="8">
        <v>44593</v>
      </c>
      <c r="B144" s="114">
        <v>1960.6490123200001</v>
      </c>
      <c r="C144" s="114">
        <v>213.34677473000002</v>
      </c>
      <c r="D144" s="114">
        <v>10.696100139999999</v>
      </c>
      <c r="E144" s="114">
        <v>269.91860924999997</v>
      </c>
      <c r="F144" s="114">
        <v>447.23034801999995</v>
      </c>
      <c r="G144" s="114">
        <v>14.04646423</v>
      </c>
      <c r="H144" s="114">
        <v>89.961991949999998</v>
      </c>
      <c r="I144" s="114">
        <v>252.44907832999999</v>
      </c>
      <c r="J144" s="114">
        <v>72.482425239999984</v>
      </c>
      <c r="K144" s="114">
        <v>3.6665401800000001</v>
      </c>
      <c r="L144" s="114">
        <v>42.516779980000003</v>
      </c>
      <c r="M144" s="114">
        <v>40.583051660000002</v>
      </c>
      <c r="N144" s="114">
        <v>65.039327730000011</v>
      </c>
      <c r="O144" s="114">
        <v>48.510911870000001</v>
      </c>
      <c r="P144" s="114">
        <v>21.989196329999999</v>
      </c>
      <c r="Q144" s="114">
        <v>13.46859731</v>
      </c>
      <c r="R144" s="114">
        <v>345.59131302000003</v>
      </c>
      <c r="S144" s="114">
        <v>4.84654411</v>
      </c>
      <c r="T144" s="114">
        <v>4.3049582400000004</v>
      </c>
      <c r="U144" s="114"/>
      <c r="V144" s="114"/>
    </row>
    <row r="145" spans="1:22" hidden="1" outlineLevel="1">
      <c r="A145" s="8">
        <v>44621</v>
      </c>
      <c r="B145" s="114">
        <v>1977.2251930699999</v>
      </c>
      <c r="C145" s="114">
        <v>207.22633189999999</v>
      </c>
      <c r="D145" s="114">
        <v>7.4717610099999998</v>
      </c>
      <c r="E145" s="114">
        <v>259.79696958</v>
      </c>
      <c r="F145" s="114">
        <v>350.81981064000001</v>
      </c>
      <c r="G145" s="114">
        <v>13.315359120000002</v>
      </c>
      <c r="H145" s="114">
        <v>80.836721349999991</v>
      </c>
      <c r="I145" s="114">
        <v>324.59845073999998</v>
      </c>
      <c r="J145" s="114">
        <v>78.114612480000005</v>
      </c>
      <c r="K145" s="114">
        <v>2.8121760500000001</v>
      </c>
      <c r="L145" s="114">
        <v>49.101849939999994</v>
      </c>
      <c r="M145" s="114">
        <v>88.428556510000007</v>
      </c>
      <c r="N145" s="114">
        <v>70.530281170000009</v>
      </c>
      <c r="O145" s="114">
        <v>43.622729</v>
      </c>
      <c r="P145" s="114">
        <v>18.269602350000003</v>
      </c>
      <c r="Q145" s="114">
        <v>12.71196428</v>
      </c>
      <c r="R145" s="114">
        <v>361.67828338999999</v>
      </c>
      <c r="S145" s="114">
        <v>3.7124902099999999</v>
      </c>
      <c r="T145" s="114">
        <v>4.1772433500000004</v>
      </c>
      <c r="U145" s="114"/>
      <c r="V145" s="114"/>
    </row>
    <row r="146" spans="1:22" hidden="1" outlineLevel="1">
      <c r="A146" s="8">
        <v>44652</v>
      </c>
      <c r="B146" s="114">
        <v>2939.44963499</v>
      </c>
      <c r="C146" s="114">
        <v>253.32820643999997</v>
      </c>
      <c r="D146" s="114">
        <v>7.5825250200000003</v>
      </c>
      <c r="E146" s="114">
        <v>1149.1827236599997</v>
      </c>
      <c r="F146" s="114">
        <v>296.45877107000001</v>
      </c>
      <c r="G146" s="114">
        <v>13.70186908</v>
      </c>
      <c r="H146" s="114">
        <v>42.325366060000007</v>
      </c>
      <c r="I146" s="114">
        <v>403.63323305999995</v>
      </c>
      <c r="J146" s="114">
        <v>101.86344484</v>
      </c>
      <c r="K146" s="114">
        <v>2.2605951000000002</v>
      </c>
      <c r="L146" s="114">
        <v>52.248512149999996</v>
      </c>
      <c r="M146" s="114">
        <v>46.209322110000002</v>
      </c>
      <c r="N146" s="114">
        <v>70.99490861000001</v>
      </c>
      <c r="O146" s="114">
        <v>42.172317870000001</v>
      </c>
      <c r="P146" s="114">
        <v>26.227820090000002</v>
      </c>
      <c r="Q146" s="114">
        <v>14.046007540000002</v>
      </c>
      <c r="R146" s="114">
        <v>408.02953220000006</v>
      </c>
      <c r="S146" s="114">
        <v>3.8124997</v>
      </c>
      <c r="T146" s="114">
        <v>5.37198039</v>
      </c>
      <c r="U146" s="114"/>
      <c r="V146" s="114"/>
    </row>
    <row r="147" spans="1:22" hidden="1" outlineLevel="1">
      <c r="A147" s="8">
        <v>44682</v>
      </c>
      <c r="B147" s="114">
        <v>3119.4478613499996</v>
      </c>
      <c r="C147" s="114">
        <v>304.35522686000002</v>
      </c>
      <c r="D147" s="114">
        <v>7.1978994199999997</v>
      </c>
      <c r="E147" s="114">
        <v>1078.62026223</v>
      </c>
      <c r="F147" s="114">
        <v>311.46319223999996</v>
      </c>
      <c r="G147" s="114">
        <v>14.113333419999998</v>
      </c>
      <c r="H147" s="114">
        <v>47.854372950000005</v>
      </c>
      <c r="I147" s="114">
        <v>511.98772077000001</v>
      </c>
      <c r="J147" s="114">
        <v>129.0918168</v>
      </c>
      <c r="K147" s="114">
        <v>3.5852021399999998</v>
      </c>
      <c r="L147" s="114">
        <v>63.866475600000001</v>
      </c>
      <c r="M147" s="114">
        <v>38.872569310000003</v>
      </c>
      <c r="N147" s="114">
        <v>94.049747949999997</v>
      </c>
      <c r="O147" s="114">
        <v>54.581347460000003</v>
      </c>
      <c r="P147" s="114">
        <v>53.708157500000006</v>
      </c>
      <c r="Q147" s="114">
        <v>15.530275549999999</v>
      </c>
      <c r="R147" s="114">
        <v>379.91798564000004</v>
      </c>
      <c r="S147" s="114">
        <v>5.28877927</v>
      </c>
      <c r="T147" s="114">
        <v>5.3634962399999999</v>
      </c>
      <c r="U147" s="114"/>
      <c r="V147" s="114"/>
    </row>
    <row r="148" spans="1:22" hidden="1" outlineLevel="1">
      <c r="A148" s="8">
        <v>44713</v>
      </c>
      <c r="B148" s="114">
        <v>3048.5198136900003</v>
      </c>
      <c r="C148" s="114">
        <v>330.18696645</v>
      </c>
      <c r="D148" s="114">
        <v>23.569175980000001</v>
      </c>
      <c r="E148" s="114">
        <v>909.36238462000006</v>
      </c>
      <c r="F148" s="114">
        <v>299.42417487</v>
      </c>
      <c r="G148" s="114">
        <v>12.803927810000001</v>
      </c>
      <c r="H148" s="114">
        <v>49.706688669999998</v>
      </c>
      <c r="I148" s="114">
        <v>544.32561663000001</v>
      </c>
      <c r="J148" s="114">
        <v>109.96079787000001</v>
      </c>
      <c r="K148" s="114">
        <v>2.9201721699999994</v>
      </c>
      <c r="L148" s="114">
        <v>70.878023100000007</v>
      </c>
      <c r="M148" s="114">
        <v>46.790180299999996</v>
      </c>
      <c r="N148" s="114">
        <v>93.644222020000001</v>
      </c>
      <c r="O148" s="114">
        <v>83.98474004000002</v>
      </c>
      <c r="P148" s="114">
        <v>66.876037949999997</v>
      </c>
      <c r="Q148" s="114">
        <v>15.190153689999999</v>
      </c>
      <c r="R148" s="114">
        <v>376.89209158000006</v>
      </c>
      <c r="S148" s="114">
        <v>6.5746969799999997</v>
      </c>
      <c r="T148" s="114">
        <v>5.4297629600000006</v>
      </c>
      <c r="U148" s="114"/>
      <c r="V148" s="114"/>
    </row>
    <row r="149" spans="1:22" hidden="1" outlineLevel="1">
      <c r="A149" s="8">
        <v>44743</v>
      </c>
      <c r="B149" s="114">
        <v>2676.1700526600002</v>
      </c>
      <c r="C149" s="114">
        <v>313.88017618999999</v>
      </c>
      <c r="D149" s="114">
        <v>5.0101569700000006</v>
      </c>
      <c r="E149" s="114">
        <v>678.71515331000001</v>
      </c>
      <c r="F149" s="114">
        <v>173.22956074000001</v>
      </c>
      <c r="G149" s="114">
        <v>11.060854150000001</v>
      </c>
      <c r="H149" s="114">
        <v>41.989750630000003</v>
      </c>
      <c r="I149" s="114">
        <v>564.0008739000001</v>
      </c>
      <c r="J149" s="114">
        <v>139.5465695</v>
      </c>
      <c r="K149" s="114">
        <v>4.5919313800000001</v>
      </c>
      <c r="L149" s="114">
        <v>85.907635710000008</v>
      </c>
      <c r="M149" s="114">
        <v>47.171695700000001</v>
      </c>
      <c r="N149" s="114">
        <v>76.38857007</v>
      </c>
      <c r="O149" s="114">
        <v>101.39518597</v>
      </c>
      <c r="P149" s="114">
        <v>61.689707110000001</v>
      </c>
      <c r="Q149" s="114">
        <v>15.95476259</v>
      </c>
      <c r="R149" s="114">
        <v>344.32342520999998</v>
      </c>
      <c r="S149" s="114">
        <v>5.9495273299999996</v>
      </c>
      <c r="T149" s="114">
        <v>5.3645161999999997</v>
      </c>
      <c r="U149" s="114"/>
      <c r="V149" s="114"/>
    </row>
    <row r="150" spans="1:22" hidden="1" outlineLevel="1">
      <c r="A150" s="8">
        <v>44774</v>
      </c>
      <c r="B150" s="114">
        <v>2804.0918150800007</v>
      </c>
      <c r="C150" s="114">
        <v>333.82559818999999</v>
      </c>
      <c r="D150" s="114">
        <v>6.5368506200000001</v>
      </c>
      <c r="E150" s="114">
        <v>806.44423843000015</v>
      </c>
      <c r="F150" s="114">
        <v>121.00868361000001</v>
      </c>
      <c r="G150" s="114">
        <v>16.40548119</v>
      </c>
      <c r="H150" s="114">
        <v>36.008635030000008</v>
      </c>
      <c r="I150" s="114">
        <v>587.14269560999992</v>
      </c>
      <c r="J150" s="114">
        <v>123.77820581</v>
      </c>
      <c r="K150" s="114">
        <v>5.8621833700000003</v>
      </c>
      <c r="L150" s="114">
        <v>85.674277669999995</v>
      </c>
      <c r="M150" s="114">
        <v>41.964334940000001</v>
      </c>
      <c r="N150" s="114">
        <v>78.652160690000002</v>
      </c>
      <c r="O150" s="114">
        <v>106.37240983</v>
      </c>
      <c r="P150" s="114">
        <v>55.232508879999997</v>
      </c>
      <c r="Q150" s="114">
        <v>18.575096479999999</v>
      </c>
      <c r="R150" s="114">
        <v>368.05431373000005</v>
      </c>
      <c r="S150" s="114">
        <v>6.9532957399999988</v>
      </c>
      <c r="T150" s="114">
        <v>5.6008452599999998</v>
      </c>
      <c r="U150" s="114"/>
      <c r="V150" s="114"/>
    </row>
    <row r="151" spans="1:22" hidden="1" outlineLevel="1">
      <c r="A151" s="8">
        <v>44805</v>
      </c>
      <c r="B151" s="114">
        <v>2567.9031964699998</v>
      </c>
      <c r="C151" s="114">
        <v>356.82471385999997</v>
      </c>
      <c r="D151" s="114">
        <v>10.636947229999997</v>
      </c>
      <c r="E151" s="114">
        <v>590.27127154999994</v>
      </c>
      <c r="F151" s="114">
        <v>128.32505778000001</v>
      </c>
      <c r="G151" s="114">
        <v>10.605581720000002</v>
      </c>
      <c r="H151" s="114">
        <v>49.653053610000001</v>
      </c>
      <c r="I151" s="114">
        <v>519.25302783999996</v>
      </c>
      <c r="J151" s="114">
        <v>128.56529111</v>
      </c>
      <c r="K151" s="114">
        <v>7.6635159100000001</v>
      </c>
      <c r="L151" s="114">
        <v>80.932195190000016</v>
      </c>
      <c r="M151" s="114">
        <v>43.72351793</v>
      </c>
      <c r="N151" s="114">
        <v>79.964186659999996</v>
      </c>
      <c r="O151" s="114">
        <v>108.19302088999999</v>
      </c>
      <c r="P151" s="114">
        <v>44.11647533</v>
      </c>
      <c r="Q151" s="114">
        <v>25.250087610000001</v>
      </c>
      <c r="R151" s="114">
        <v>370.86102519999997</v>
      </c>
      <c r="S151" s="114">
        <v>6.2100385500000002</v>
      </c>
      <c r="T151" s="114">
        <v>6.8541884999999994</v>
      </c>
      <c r="U151" s="114"/>
      <c r="V151" s="114"/>
    </row>
    <row r="152" spans="1:22" hidden="1" outlineLevel="1">
      <c r="A152" s="8">
        <v>44835</v>
      </c>
      <c r="B152" s="114">
        <v>2851.6360958000005</v>
      </c>
      <c r="C152" s="114">
        <v>378.38013423999996</v>
      </c>
      <c r="D152" s="114">
        <v>10.70756474</v>
      </c>
      <c r="E152" s="114">
        <v>610.59769505000008</v>
      </c>
      <c r="F152" s="114">
        <v>167.48329394000004</v>
      </c>
      <c r="G152" s="114">
        <v>12.892261889999999</v>
      </c>
      <c r="H152" s="114">
        <v>60.573269620000012</v>
      </c>
      <c r="I152" s="114">
        <v>585.88542821999999</v>
      </c>
      <c r="J152" s="114">
        <v>148.98027569999999</v>
      </c>
      <c r="K152" s="114">
        <v>9.1457769199999994</v>
      </c>
      <c r="L152" s="114">
        <v>89.584006340000002</v>
      </c>
      <c r="M152" s="114">
        <v>47.56656057</v>
      </c>
      <c r="N152" s="114">
        <v>96.477262789999997</v>
      </c>
      <c r="O152" s="114">
        <v>138.91149071000001</v>
      </c>
      <c r="P152" s="114">
        <v>63.981106670000003</v>
      </c>
      <c r="Q152" s="114">
        <v>25.576572899999999</v>
      </c>
      <c r="R152" s="114">
        <v>391.52710809000001</v>
      </c>
      <c r="S152" s="114">
        <v>6.1912011099999997</v>
      </c>
      <c r="T152" s="114">
        <v>7.1750862999999994</v>
      </c>
      <c r="U152" s="114"/>
      <c r="V152" s="114"/>
    </row>
    <row r="153" spans="1:22" hidden="1" outlineLevel="1">
      <c r="A153" s="8">
        <v>44866</v>
      </c>
      <c r="B153" s="114">
        <v>2904.2663594400005</v>
      </c>
      <c r="C153" s="114">
        <v>334.04687699999999</v>
      </c>
      <c r="D153" s="114">
        <v>9.5483721100000007</v>
      </c>
      <c r="E153" s="114">
        <v>667.85654957000008</v>
      </c>
      <c r="F153" s="114">
        <v>138.74671939000001</v>
      </c>
      <c r="G153" s="114">
        <v>10.04950614</v>
      </c>
      <c r="H153" s="114">
        <v>75.305393539999983</v>
      </c>
      <c r="I153" s="114">
        <v>613.68101288999992</v>
      </c>
      <c r="J153" s="114">
        <v>209.26851005999998</v>
      </c>
      <c r="K153" s="114">
        <v>8.1331589999999991</v>
      </c>
      <c r="L153" s="114">
        <v>85.427667130000003</v>
      </c>
      <c r="M153" s="114">
        <v>57.806010950000001</v>
      </c>
      <c r="N153" s="114">
        <v>95.288273259999997</v>
      </c>
      <c r="O153" s="114">
        <v>132.48700378000001</v>
      </c>
      <c r="P153" s="114">
        <v>102.54364458000001</v>
      </c>
      <c r="Q153" s="114">
        <v>25.74563685</v>
      </c>
      <c r="R153" s="114">
        <v>320.39280529000001</v>
      </c>
      <c r="S153" s="114">
        <v>5.4553819299999997</v>
      </c>
      <c r="T153" s="114">
        <v>12.483835969999999</v>
      </c>
      <c r="U153" s="114"/>
      <c r="V153" s="114"/>
    </row>
    <row r="154" spans="1:22" hidden="1" outlineLevel="1">
      <c r="A154" s="8">
        <v>44896</v>
      </c>
      <c r="B154" s="114">
        <v>2646.3174403699995</v>
      </c>
      <c r="C154" s="114">
        <v>325.87923591000003</v>
      </c>
      <c r="D154" s="114">
        <v>7.1270406799999995</v>
      </c>
      <c r="E154" s="114">
        <v>485.36042452999993</v>
      </c>
      <c r="F154" s="114">
        <v>128.11779516999999</v>
      </c>
      <c r="G154" s="114">
        <v>8.4889312499999985</v>
      </c>
      <c r="H154" s="114">
        <v>117.90358229</v>
      </c>
      <c r="I154" s="114">
        <v>610.09833405999984</v>
      </c>
      <c r="J154" s="114">
        <v>179.53785463000003</v>
      </c>
      <c r="K154" s="114">
        <v>8.28578948</v>
      </c>
      <c r="L154" s="114">
        <v>66.062517220000004</v>
      </c>
      <c r="M154" s="114">
        <v>49.434076990000008</v>
      </c>
      <c r="N154" s="114">
        <v>85.411256179999995</v>
      </c>
      <c r="O154" s="114">
        <v>88.468398219999997</v>
      </c>
      <c r="P154" s="114">
        <v>115.48025652</v>
      </c>
      <c r="Q154" s="114">
        <v>28.897145349999999</v>
      </c>
      <c r="R154" s="114">
        <v>329.43018883999997</v>
      </c>
      <c r="S154" s="114">
        <v>4.5510161500000006</v>
      </c>
      <c r="T154" s="114">
        <v>7.7835969000000009</v>
      </c>
      <c r="U154" s="114"/>
      <c r="V154" s="114"/>
    </row>
    <row r="155" spans="1:22" hidden="1" outlineLevel="1">
      <c r="A155" s="8">
        <v>44927</v>
      </c>
      <c r="B155" s="114">
        <v>2686.1587203099998</v>
      </c>
      <c r="C155" s="114">
        <v>323.39057953999998</v>
      </c>
      <c r="D155" s="114">
        <v>6.5960636999999993</v>
      </c>
      <c r="E155" s="114">
        <v>577.22706443000004</v>
      </c>
      <c r="F155" s="114">
        <v>104.06286689000001</v>
      </c>
      <c r="G155" s="114">
        <v>8.5167369500000003</v>
      </c>
      <c r="H155" s="114">
        <v>60.800641780000014</v>
      </c>
      <c r="I155" s="114">
        <v>692.39627194000002</v>
      </c>
      <c r="J155" s="114">
        <v>192.34829289000001</v>
      </c>
      <c r="K155" s="114">
        <v>9.0685003200000001</v>
      </c>
      <c r="L155" s="114">
        <v>75.357530760000003</v>
      </c>
      <c r="M155" s="114">
        <v>56.444459520000002</v>
      </c>
      <c r="N155" s="114">
        <v>95.551578479999989</v>
      </c>
      <c r="O155" s="114">
        <v>76.234553890000015</v>
      </c>
      <c r="P155" s="114">
        <v>63.712961459999995</v>
      </c>
      <c r="Q155" s="114">
        <v>31.368221119999998</v>
      </c>
      <c r="R155" s="114">
        <v>298.65867567000004</v>
      </c>
      <c r="S155" s="114">
        <v>5.9312089599999993</v>
      </c>
      <c r="T155" s="114">
        <v>8.4925120100000004</v>
      </c>
      <c r="U155" s="114"/>
      <c r="V155" s="114"/>
    </row>
    <row r="156" spans="1:22" hidden="1" outlineLevel="1">
      <c r="A156" s="8">
        <v>44958</v>
      </c>
      <c r="B156" s="114">
        <v>3063.8434597000005</v>
      </c>
      <c r="C156" s="114">
        <v>339.63651975000005</v>
      </c>
      <c r="D156" s="114">
        <v>6.4158649299999997</v>
      </c>
      <c r="E156" s="114">
        <v>793.49548322999999</v>
      </c>
      <c r="F156" s="114">
        <v>134.92267207</v>
      </c>
      <c r="G156" s="114">
        <v>8.7267049899999982</v>
      </c>
      <c r="H156" s="114">
        <v>43.839556400000006</v>
      </c>
      <c r="I156" s="114">
        <v>638.38777965999998</v>
      </c>
      <c r="J156" s="114">
        <v>186.22464810000002</v>
      </c>
      <c r="K156" s="114">
        <v>8.1328720800000003</v>
      </c>
      <c r="L156" s="114">
        <v>69.34307536</v>
      </c>
      <c r="M156" s="114">
        <v>52.051371369999998</v>
      </c>
      <c r="N156" s="114">
        <v>109.78583911000001</v>
      </c>
      <c r="O156" s="114">
        <v>69.871294279999987</v>
      </c>
      <c r="P156" s="114">
        <v>62.978676849999999</v>
      </c>
      <c r="Q156" s="114">
        <v>32.27558046</v>
      </c>
      <c r="R156" s="114">
        <v>494.27635215999999</v>
      </c>
      <c r="S156" s="114">
        <v>4.9983392099999993</v>
      </c>
      <c r="T156" s="114">
        <v>8.4808296900000002</v>
      </c>
      <c r="U156" s="114"/>
      <c r="V156" s="114"/>
    </row>
    <row r="157" spans="1:22" hidden="1" outlineLevel="1">
      <c r="A157" s="8">
        <v>44986</v>
      </c>
      <c r="B157" s="114">
        <v>2952.4186579800003</v>
      </c>
      <c r="C157" s="114">
        <v>334.99606510000001</v>
      </c>
      <c r="D157" s="114">
        <v>5.7917496899999996</v>
      </c>
      <c r="E157" s="114">
        <v>855.57853889000012</v>
      </c>
      <c r="F157" s="114">
        <v>105.50502612000001</v>
      </c>
      <c r="G157" s="114">
        <v>12.141815990000001</v>
      </c>
      <c r="H157" s="114">
        <v>46.196440830000007</v>
      </c>
      <c r="I157" s="114">
        <v>511.28063900000001</v>
      </c>
      <c r="J157" s="114">
        <v>177.54942870999997</v>
      </c>
      <c r="K157" s="114">
        <v>9.2033505499999997</v>
      </c>
      <c r="L157" s="114">
        <v>70.801076809999984</v>
      </c>
      <c r="M157" s="114">
        <v>50.172882649999998</v>
      </c>
      <c r="N157" s="114">
        <v>116.84018739</v>
      </c>
      <c r="O157" s="114">
        <v>72.815955119999998</v>
      </c>
      <c r="P157" s="114">
        <v>57.595586990000001</v>
      </c>
      <c r="Q157" s="114">
        <v>30.637033240000001</v>
      </c>
      <c r="R157" s="114">
        <v>482.18524803999998</v>
      </c>
      <c r="S157" s="114">
        <v>4.6360059600000003</v>
      </c>
      <c r="T157" s="114">
        <v>8.4916269</v>
      </c>
      <c r="U157" s="114"/>
      <c r="V157" s="114"/>
    </row>
    <row r="158" spans="1:22" hidden="1" outlineLevel="1">
      <c r="A158" s="8">
        <v>45017</v>
      </c>
      <c r="B158" s="114">
        <v>3012.42216891</v>
      </c>
      <c r="C158" s="114">
        <v>299.64647013000001</v>
      </c>
      <c r="D158" s="114">
        <v>6.0412812699999998</v>
      </c>
      <c r="E158" s="114">
        <v>847.87542036000002</v>
      </c>
      <c r="F158" s="114">
        <v>133.78647535999997</v>
      </c>
      <c r="G158" s="114">
        <v>17.55532273</v>
      </c>
      <c r="H158" s="114">
        <v>71.953039180000005</v>
      </c>
      <c r="I158" s="114">
        <v>532.62634183</v>
      </c>
      <c r="J158" s="114">
        <v>194.88050306999997</v>
      </c>
      <c r="K158" s="114">
        <v>10.539366100000001</v>
      </c>
      <c r="L158" s="114">
        <v>68.126988209999993</v>
      </c>
      <c r="M158" s="114">
        <v>52.173646140000002</v>
      </c>
      <c r="N158" s="114">
        <v>143.50313228999997</v>
      </c>
      <c r="O158" s="114">
        <v>67.315763880000006</v>
      </c>
      <c r="P158" s="114">
        <v>46.723213379999997</v>
      </c>
      <c r="Q158" s="114">
        <v>28.998660090000001</v>
      </c>
      <c r="R158" s="114">
        <v>477.22103964999997</v>
      </c>
      <c r="S158" s="114">
        <v>4.9943961899999998</v>
      </c>
      <c r="T158" s="114">
        <v>8.4611090499999992</v>
      </c>
      <c r="U158" s="114"/>
      <c r="V158" s="114"/>
    </row>
    <row r="159" spans="1:22" hidden="1" outlineLevel="1">
      <c r="A159" s="8">
        <v>45047</v>
      </c>
      <c r="B159" s="114">
        <v>3232.8869684800002</v>
      </c>
      <c r="C159" s="114">
        <v>365.70821921000004</v>
      </c>
      <c r="D159" s="114">
        <v>8.5457216799999998</v>
      </c>
      <c r="E159" s="114">
        <v>839.56218528000011</v>
      </c>
      <c r="F159" s="114">
        <v>160.99422507</v>
      </c>
      <c r="G159" s="114">
        <v>15.15856468</v>
      </c>
      <c r="H159" s="114">
        <v>69.990828239999999</v>
      </c>
      <c r="I159" s="114">
        <v>676.87627367999994</v>
      </c>
      <c r="J159" s="114">
        <v>186.46410846000001</v>
      </c>
      <c r="K159" s="114">
        <v>11.43141221</v>
      </c>
      <c r="L159" s="114">
        <v>68.172676609999996</v>
      </c>
      <c r="M159" s="114">
        <v>42.803594459999999</v>
      </c>
      <c r="N159" s="114">
        <v>155.51416641999998</v>
      </c>
      <c r="O159" s="114">
        <v>70.655812539999999</v>
      </c>
      <c r="P159" s="114">
        <v>50.907952670000007</v>
      </c>
      <c r="Q159" s="114">
        <v>33.348506159999999</v>
      </c>
      <c r="R159" s="114">
        <v>460.99076972999995</v>
      </c>
      <c r="S159" s="114">
        <v>6.8993707300000002</v>
      </c>
      <c r="T159" s="114">
        <v>8.8625806499999999</v>
      </c>
      <c r="U159" s="114"/>
      <c r="V159" s="114"/>
    </row>
    <row r="160" spans="1:22" hidden="1" outlineLevel="1">
      <c r="A160" s="8">
        <v>45078</v>
      </c>
      <c r="B160" s="114">
        <v>3253.7315070700001</v>
      </c>
      <c r="C160" s="114">
        <v>481.55513172999997</v>
      </c>
      <c r="D160" s="114">
        <v>8.4501860299999993</v>
      </c>
      <c r="E160" s="114">
        <v>772.46336860000008</v>
      </c>
      <c r="F160" s="114">
        <v>136.16156454</v>
      </c>
      <c r="G160" s="114">
        <v>16.274949719999999</v>
      </c>
      <c r="H160" s="114">
        <v>92.166703319999996</v>
      </c>
      <c r="I160" s="114">
        <v>641.23322347999999</v>
      </c>
      <c r="J160" s="114">
        <v>184.15072032</v>
      </c>
      <c r="K160" s="114">
        <v>9.871146640000001</v>
      </c>
      <c r="L160" s="114">
        <v>72.369140220000006</v>
      </c>
      <c r="M160" s="114">
        <v>44.138620860000003</v>
      </c>
      <c r="N160" s="114">
        <v>160.94354060999999</v>
      </c>
      <c r="O160" s="114">
        <v>66.626093310000002</v>
      </c>
      <c r="P160" s="114">
        <v>72.540369069999997</v>
      </c>
      <c r="Q160" s="114">
        <v>32.539593830000001</v>
      </c>
      <c r="R160" s="114">
        <v>440.81552332000001</v>
      </c>
      <c r="S160" s="114">
        <v>8.7330667900000005</v>
      </c>
      <c r="T160" s="114">
        <v>12.69856468</v>
      </c>
      <c r="U160" s="114"/>
      <c r="V160" s="114"/>
    </row>
    <row r="161" spans="1:22" hidden="1" outlineLevel="1">
      <c r="A161" s="8">
        <v>45108</v>
      </c>
      <c r="B161" s="114">
        <v>3458.2884744600005</v>
      </c>
      <c r="C161" s="114">
        <v>586.01290741999992</v>
      </c>
      <c r="D161" s="114">
        <v>11.19247099</v>
      </c>
      <c r="E161" s="114">
        <v>814.69654485000001</v>
      </c>
      <c r="F161" s="114">
        <v>98.864653190000013</v>
      </c>
      <c r="G161" s="114">
        <v>18.935102820000001</v>
      </c>
      <c r="H161" s="114">
        <v>124.84549446</v>
      </c>
      <c r="I161" s="114">
        <v>680.88086757999997</v>
      </c>
      <c r="J161" s="114">
        <v>183.70509336999999</v>
      </c>
      <c r="K161" s="114">
        <v>13.4898349</v>
      </c>
      <c r="L161" s="114">
        <v>73.935371450000005</v>
      </c>
      <c r="M161" s="114">
        <v>48.239884169999996</v>
      </c>
      <c r="N161" s="114">
        <v>165.54112476</v>
      </c>
      <c r="O161" s="114">
        <v>69.063091870000008</v>
      </c>
      <c r="P161" s="114">
        <v>92.079555630000016</v>
      </c>
      <c r="Q161" s="114">
        <v>32.518396809999999</v>
      </c>
      <c r="R161" s="114">
        <v>421.14926438999998</v>
      </c>
      <c r="S161" s="114">
        <v>11.294470459999999</v>
      </c>
      <c r="T161" s="114">
        <v>11.84434534</v>
      </c>
      <c r="U161" s="114"/>
      <c r="V161" s="114"/>
    </row>
    <row r="162" spans="1:22" hidden="1" outlineLevel="1">
      <c r="A162" s="8">
        <v>45139</v>
      </c>
      <c r="B162" s="114">
        <v>3705.5292734799996</v>
      </c>
      <c r="C162" s="114">
        <v>579.80351179000002</v>
      </c>
      <c r="D162" s="114">
        <v>8.1396685800000004</v>
      </c>
      <c r="E162" s="114">
        <v>945.38401206000015</v>
      </c>
      <c r="F162" s="114">
        <v>132.43824402999999</v>
      </c>
      <c r="G162" s="114">
        <v>17.359762329999999</v>
      </c>
      <c r="H162" s="114">
        <v>167.55353944000001</v>
      </c>
      <c r="I162" s="114">
        <v>668.69552228000009</v>
      </c>
      <c r="J162" s="114">
        <v>184.97545869999999</v>
      </c>
      <c r="K162" s="114">
        <v>12.168676749999999</v>
      </c>
      <c r="L162" s="114">
        <v>85.587041139999997</v>
      </c>
      <c r="M162" s="114">
        <v>53.295153030000002</v>
      </c>
      <c r="N162" s="114">
        <v>163.31942774999999</v>
      </c>
      <c r="O162" s="114">
        <v>79.143774230000005</v>
      </c>
      <c r="P162" s="114">
        <v>115.22529891999999</v>
      </c>
      <c r="Q162" s="114">
        <v>40.120245180000005</v>
      </c>
      <c r="R162" s="114">
        <v>425.17383202999997</v>
      </c>
      <c r="S162" s="114">
        <v>13.473683579999999</v>
      </c>
      <c r="T162" s="114">
        <v>13.672421659999998</v>
      </c>
      <c r="U162" s="114"/>
      <c r="V162" s="114"/>
    </row>
    <row r="163" spans="1:22" hidden="1" outlineLevel="1">
      <c r="A163" s="8">
        <v>45170</v>
      </c>
      <c r="B163" s="114">
        <v>3584.7543634200001</v>
      </c>
      <c r="C163" s="114">
        <v>651.13570212000002</v>
      </c>
      <c r="D163" s="114">
        <v>10.035268820000001</v>
      </c>
      <c r="E163" s="114">
        <v>837.70353417000001</v>
      </c>
      <c r="F163" s="114">
        <v>114.73753889000001</v>
      </c>
      <c r="G163" s="114">
        <v>17.129639009999998</v>
      </c>
      <c r="H163" s="114">
        <v>136.75587948</v>
      </c>
      <c r="I163" s="114">
        <v>631.50156313000002</v>
      </c>
      <c r="J163" s="114">
        <v>162.71325423000002</v>
      </c>
      <c r="K163" s="114">
        <v>10.094170889999999</v>
      </c>
      <c r="L163" s="114">
        <v>81.117917090000006</v>
      </c>
      <c r="M163" s="114">
        <v>57.0010598</v>
      </c>
      <c r="N163" s="114">
        <v>136.85742044999998</v>
      </c>
      <c r="O163" s="114">
        <v>88.921613150000013</v>
      </c>
      <c r="P163" s="114">
        <v>99.118407370000014</v>
      </c>
      <c r="Q163" s="114">
        <v>48.945295029999997</v>
      </c>
      <c r="R163" s="114">
        <v>462.47795718000009</v>
      </c>
      <c r="S163" s="114">
        <v>12.631003919999999</v>
      </c>
      <c r="T163" s="114">
        <v>25.877138689999999</v>
      </c>
      <c r="U163" s="114"/>
      <c r="V163" s="114"/>
    </row>
    <row r="164" spans="1:22" hidden="1" outlineLevel="1">
      <c r="A164" s="8">
        <v>45200</v>
      </c>
      <c r="B164" s="114">
        <v>3513.335637950001</v>
      </c>
      <c r="C164" s="114">
        <v>612.17578459000003</v>
      </c>
      <c r="D164" s="114">
        <v>14.23075058</v>
      </c>
      <c r="E164" s="114">
        <v>749.82711993999987</v>
      </c>
      <c r="F164" s="114">
        <v>88.723109870000016</v>
      </c>
      <c r="G164" s="114">
        <v>22.587022080000001</v>
      </c>
      <c r="H164" s="114">
        <v>117.54989503999998</v>
      </c>
      <c r="I164" s="114">
        <v>674.727124</v>
      </c>
      <c r="J164" s="114">
        <v>183.09450416999999</v>
      </c>
      <c r="K164" s="114">
        <v>5.9314946099999997</v>
      </c>
      <c r="L164" s="114">
        <v>83.907851739999984</v>
      </c>
      <c r="M164" s="114">
        <v>60.293028909999997</v>
      </c>
      <c r="N164" s="114">
        <v>140.53002881999998</v>
      </c>
      <c r="O164" s="114">
        <v>84.661702630000008</v>
      </c>
      <c r="P164" s="114">
        <v>81.378608139999997</v>
      </c>
      <c r="Q164" s="114">
        <v>49.846800409999993</v>
      </c>
      <c r="R164" s="114">
        <v>508.31647740000005</v>
      </c>
      <c r="S164" s="114">
        <v>12.071580540000001</v>
      </c>
      <c r="T164" s="114">
        <v>23.482754480000001</v>
      </c>
      <c r="U164" s="114"/>
      <c r="V164" s="114"/>
    </row>
    <row r="165" spans="1:22" hidden="1" outlineLevel="1">
      <c r="A165" s="8">
        <v>45231</v>
      </c>
      <c r="B165" s="114">
        <v>3454.0054342399999</v>
      </c>
      <c r="C165" s="114">
        <v>632.68477065000002</v>
      </c>
      <c r="D165" s="114">
        <v>12.082443979999999</v>
      </c>
      <c r="E165" s="114">
        <v>604.47464218999994</v>
      </c>
      <c r="F165" s="114">
        <v>57.546340250000007</v>
      </c>
      <c r="G165" s="114">
        <v>21.785553989999997</v>
      </c>
      <c r="H165" s="114">
        <v>134.29775238000002</v>
      </c>
      <c r="I165" s="114">
        <v>718.10281856999995</v>
      </c>
      <c r="J165" s="114">
        <v>173.71835338</v>
      </c>
      <c r="K165" s="114">
        <v>5.55360122</v>
      </c>
      <c r="L165" s="114">
        <v>73.611024280000009</v>
      </c>
      <c r="M165" s="114">
        <v>62.303044390000004</v>
      </c>
      <c r="N165" s="114">
        <v>154.29044082000001</v>
      </c>
      <c r="O165" s="114">
        <v>75.137523470000005</v>
      </c>
      <c r="P165" s="114">
        <v>59.334007360000001</v>
      </c>
      <c r="Q165" s="114">
        <v>51.295996760000001</v>
      </c>
      <c r="R165" s="114">
        <v>594.19495097000004</v>
      </c>
      <c r="S165" s="114">
        <v>8.7097955099999993</v>
      </c>
      <c r="T165" s="114">
        <v>14.882374069999999</v>
      </c>
      <c r="U165" s="114"/>
      <c r="V165" s="114"/>
    </row>
    <row r="166" spans="1:22" hidden="1" outlineLevel="1">
      <c r="A166" s="8">
        <v>45261</v>
      </c>
      <c r="B166" s="114">
        <v>3733.1254881599998</v>
      </c>
      <c r="C166" s="114">
        <v>603.61794312999996</v>
      </c>
      <c r="D166" s="114">
        <v>10.58131622</v>
      </c>
      <c r="E166" s="114">
        <v>759.15508743999999</v>
      </c>
      <c r="F166" s="114">
        <v>178.84583623</v>
      </c>
      <c r="G166" s="114">
        <v>27.310898009999999</v>
      </c>
      <c r="H166" s="114">
        <v>263.91187534000005</v>
      </c>
      <c r="I166" s="114">
        <v>807.45482484999991</v>
      </c>
      <c r="J166" s="114">
        <v>177.32746303999997</v>
      </c>
      <c r="K166" s="114">
        <v>6.0991535199999998</v>
      </c>
      <c r="L166" s="114">
        <v>69.18367778999999</v>
      </c>
      <c r="M166" s="114">
        <v>60.869188179999995</v>
      </c>
      <c r="N166" s="114">
        <v>162.87772931000001</v>
      </c>
      <c r="O166" s="114">
        <v>86.946978910000013</v>
      </c>
      <c r="P166" s="114">
        <v>66.930943819999996</v>
      </c>
      <c r="Q166" s="114">
        <v>53.004451760000002</v>
      </c>
      <c r="R166" s="114">
        <v>378.36032375999997</v>
      </c>
      <c r="S166" s="114">
        <v>7.81879919</v>
      </c>
      <c r="T166" s="114">
        <v>12.828997659999999</v>
      </c>
      <c r="U166" s="114"/>
      <c r="V166" s="114"/>
    </row>
    <row r="167" spans="1:22" hidden="1" outlineLevel="1">
      <c r="A167" s="8">
        <v>45292</v>
      </c>
      <c r="B167" s="114">
        <v>3382.3163550399995</v>
      </c>
      <c r="C167" s="114">
        <v>636.73426107</v>
      </c>
      <c r="D167" s="114">
        <v>10.62652724</v>
      </c>
      <c r="E167" s="114">
        <v>696.42523721999987</v>
      </c>
      <c r="F167" s="114">
        <v>185.24307057000001</v>
      </c>
      <c r="G167" s="114">
        <v>30.526692290000003</v>
      </c>
      <c r="H167" s="114">
        <v>154.50053116999999</v>
      </c>
      <c r="I167" s="114">
        <v>680.71464989999981</v>
      </c>
      <c r="J167" s="114">
        <v>202.74456685999999</v>
      </c>
      <c r="K167" s="114">
        <v>4.3960976399999998</v>
      </c>
      <c r="L167" s="114">
        <v>78.867577100000005</v>
      </c>
      <c r="M167" s="114">
        <v>63.511183180000003</v>
      </c>
      <c r="N167" s="114">
        <v>147.78108342000002</v>
      </c>
      <c r="O167" s="114">
        <v>74.32524334</v>
      </c>
      <c r="P167" s="114">
        <v>57.762176029999999</v>
      </c>
      <c r="Q167" s="114">
        <v>47.633894220000002</v>
      </c>
      <c r="R167" s="114">
        <v>289.31032845999999</v>
      </c>
      <c r="S167" s="114">
        <v>8.1632040099999994</v>
      </c>
      <c r="T167" s="114">
        <v>13.050031320000002</v>
      </c>
      <c r="U167" s="114"/>
      <c r="V167" s="114"/>
    </row>
    <row r="168" spans="1:22" hidden="1" outlineLevel="1">
      <c r="A168" s="8">
        <v>45323</v>
      </c>
      <c r="B168" s="114">
        <v>3378.6076715900003</v>
      </c>
      <c r="C168" s="114">
        <v>629.27036618</v>
      </c>
      <c r="D168" s="114">
        <v>10.143340650000001</v>
      </c>
      <c r="E168" s="114">
        <v>635.74112157000002</v>
      </c>
      <c r="F168" s="114">
        <v>203.22802064999999</v>
      </c>
      <c r="G168" s="114">
        <v>46.878813479999991</v>
      </c>
      <c r="H168" s="114">
        <v>129.27587108</v>
      </c>
      <c r="I168" s="114">
        <v>663.93010089999996</v>
      </c>
      <c r="J168" s="114">
        <v>190.29048597000002</v>
      </c>
      <c r="K168" s="114">
        <v>3.6039185000000002</v>
      </c>
      <c r="L168" s="114">
        <v>85.021241369999998</v>
      </c>
      <c r="M168" s="114">
        <v>61.720962460000003</v>
      </c>
      <c r="N168" s="114">
        <v>145.20661457</v>
      </c>
      <c r="O168" s="114">
        <v>69.042961450000007</v>
      </c>
      <c r="P168" s="114">
        <v>35.792926860000001</v>
      </c>
      <c r="Q168" s="114">
        <v>49.057665180000001</v>
      </c>
      <c r="R168" s="114">
        <v>399.40020841</v>
      </c>
      <c r="S168" s="114">
        <v>7.2176850299999993</v>
      </c>
      <c r="T168" s="114">
        <v>13.785367279999999</v>
      </c>
      <c r="U168" s="114"/>
      <c r="V168" s="114"/>
    </row>
    <row r="169" spans="1:22" hidden="1" outlineLevel="1">
      <c r="A169" s="8">
        <v>45352</v>
      </c>
      <c r="B169" s="114">
        <v>3228.8479039700005</v>
      </c>
      <c r="C169" s="114">
        <v>668.09497611000006</v>
      </c>
      <c r="D169" s="114">
        <v>9.4752303500000004</v>
      </c>
      <c r="E169" s="114">
        <v>613.08217695999997</v>
      </c>
      <c r="F169" s="114">
        <v>152.97671536000001</v>
      </c>
      <c r="G169" s="114">
        <v>46.975381439999992</v>
      </c>
      <c r="H169" s="114">
        <v>121.04775992</v>
      </c>
      <c r="I169" s="114">
        <v>577.21463003999986</v>
      </c>
      <c r="J169" s="114">
        <v>173.01322535</v>
      </c>
      <c r="K169" s="114">
        <v>4.1177972599999997</v>
      </c>
      <c r="L169" s="114">
        <v>78.122282290000001</v>
      </c>
      <c r="M169" s="114">
        <v>64.310567399999996</v>
      </c>
      <c r="N169" s="114">
        <v>149.35451066000002</v>
      </c>
      <c r="O169" s="114">
        <v>73.866990020000003</v>
      </c>
      <c r="P169" s="114">
        <v>37.785146400000002</v>
      </c>
      <c r="Q169" s="114">
        <v>47.811215680000004</v>
      </c>
      <c r="R169" s="114">
        <v>391.56808904000002</v>
      </c>
      <c r="S169" s="114">
        <v>6.7718658999999999</v>
      </c>
      <c r="T169" s="114">
        <v>13.259343789999999</v>
      </c>
      <c r="U169" s="114"/>
      <c r="V169" s="114"/>
    </row>
    <row r="170" spans="1:22" hidden="1" outlineLevel="1">
      <c r="A170" s="8">
        <v>45383</v>
      </c>
      <c r="B170" s="114">
        <v>3159.3767182399997</v>
      </c>
      <c r="C170" s="114">
        <v>692.96172353999998</v>
      </c>
      <c r="D170" s="114">
        <v>11.540983279999999</v>
      </c>
      <c r="E170" s="114">
        <v>539.59092610999983</v>
      </c>
      <c r="F170" s="114">
        <v>153.22339861999998</v>
      </c>
      <c r="G170" s="114">
        <v>43.631196559999992</v>
      </c>
      <c r="H170" s="114">
        <v>95.762853759999999</v>
      </c>
      <c r="I170" s="114">
        <v>611.11386958000003</v>
      </c>
      <c r="J170" s="114">
        <v>182.48314026000003</v>
      </c>
      <c r="K170" s="114">
        <v>2.8410993199999997</v>
      </c>
      <c r="L170" s="114">
        <v>78.907157819999995</v>
      </c>
      <c r="M170" s="114">
        <v>43.771343809999998</v>
      </c>
      <c r="N170" s="114">
        <v>152.09442723000001</v>
      </c>
      <c r="O170" s="114">
        <v>74.675774040000007</v>
      </c>
      <c r="P170" s="114">
        <v>34.200895410000001</v>
      </c>
      <c r="Q170" s="114">
        <v>45.036791209999997</v>
      </c>
      <c r="R170" s="114">
        <v>374.87950393</v>
      </c>
      <c r="S170" s="114">
        <v>9.3070437399999992</v>
      </c>
      <c r="T170" s="114">
        <v>13.35459002</v>
      </c>
      <c r="U170" s="114"/>
      <c r="V170" s="114"/>
    </row>
    <row r="171" spans="1:22" hidden="1" outlineLevel="1">
      <c r="A171" s="8">
        <v>45413</v>
      </c>
      <c r="B171" s="114">
        <v>3296.8898557400007</v>
      </c>
      <c r="C171" s="114">
        <v>753.71518723999998</v>
      </c>
      <c r="D171" s="114">
        <v>10.97514949</v>
      </c>
      <c r="E171" s="114">
        <v>558.75610993999999</v>
      </c>
      <c r="F171" s="114">
        <v>163.00550952999998</v>
      </c>
      <c r="G171" s="114">
        <v>43.01961301</v>
      </c>
      <c r="H171" s="114">
        <v>161.17744147000005</v>
      </c>
      <c r="I171" s="114">
        <v>537.10850825</v>
      </c>
      <c r="J171" s="114">
        <v>178.77272269999997</v>
      </c>
      <c r="K171" s="114">
        <v>4.3832318499999996</v>
      </c>
      <c r="L171" s="114">
        <v>79.425002070000005</v>
      </c>
      <c r="M171" s="114">
        <v>40.965917579999996</v>
      </c>
      <c r="N171" s="114">
        <v>164.47960463000004</v>
      </c>
      <c r="O171" s="114">
        <v>103.93514448000001</v>
      </c>
      <c r="P171" s="114">
        <v>34.609636389999999</v>
      </c>
      <c r="Q171" s="114">
        <v>44.678791709999992</v>
      </c>
      <c r="R171" s="114">
        <v>392.19950831</v>
      </c>
      <c r="S171" s="114">
        <v>10.53552329</v>
      </c>
      <c r="T171" s="114">
        <v>15.147253799999998</v>
      </c>
      <c r="U171" s="114"/>
      <c r="V171" s="114"/>
    </row>
    <row r="172" spans="1:22" hidden="1" outlineLevel="1">
      <c r="A172" s="8">
        <v>45444</v>
      </c>
      <c r="B172" s="114">
        <v>3274.7264408199999</v>
      </c>
      <c r="C172" s="114">
        <v>613.01123568000003</v>
      </c>
      <c r="D172" s="114">
        <v>11.1710821</v>
      </c>
      <c r="E172" s="114">
        <v>653.73435231999997</v>
      </c>
      <c r="F172" s="114">
        <v>152.21344575000001</v>
      </c>
      <c r="G172" s="114">
        <v>30.258555300000001</v>
      </c>
      <c r="H172" s="114">
        <v>125.89070691000001</v>
      </c>
      <c r="I172" s="114">
        <v>593.81625007000002</v>
      </c>
      <c r="J172" s="114">
        <v>187.28452204000001</v>
      </c>
      <c r="K172" s="114">
        <v>4.2931659199999999</v>
      </c>
      <c r="L172" s="114">
        <v>91.43625492999999</v>
      </c>
      <c r="M172" s="114">
        <v>37.552562340000001</v>
      </c>
      <c r="N172" s="114">
        <v>167.40039228000001</v>
      </c>
      <c r="O172" s="114">
        <v>74.821147320000009</v>
      </c>
      <c r="P172" s="114">
        <v>38.886361239999999</v>
      </c>
      <c r="Q172" s="114">
        <v>43.210655889999998</v>
      </c>
      <c r="R172" s="114">
        <v>418.16100221000005</v>
      </c>
      <c r="S172" s="114">
        <v>13.139787460000001</v>
      </c>
      <c r="T172" s="114">
        <v>18.444961060000001</v>
      </c>
      <c r="U172" s="114"/>
      <c r="V172" s="114"/>
    </row>
    <row r="173" spans="1:22" hidden="1" outlineLevel="1">
      <c r="A173" s="8">
        <v>45474</v>
      </c>
      <c r="B173" s="114">
        <v>3452.5698068900001</v>
      </c>
      <c r="C173" s="114">
        <v>665.21632132000002</v>
      </c>
      <c r="D173" s="114">
        <v>12.429131610000001</v>
      </c>
      <c r="E173" s="114">
        <v>687.76001305</v>
      </c>
      <c r="F173" s="114">
        <v>131.11678003</v>
      </c>
      <c r="G173" s="114">
        <v>30.911009889999999</v>
      </c>
      <c r="H173" s="114">
        <v>119.66723916000001</v>
      </c>
      <c r="I173" s="114">
        <v>669.19506567999997</v>
      </c>
      <c r="J173" s="114">
        <v>204.78899132000001</v>
      </c>
      <c r="K173" s="114">
        <v>9.126764099999999</v>
      </c>
      <c r="L173" s="114">
        <v>98.759391449999995</v>
      </c>
      <c r="M173" s="114">
        <v>30.51682697</v>
      </c>
      <c r="N173" s="114">
        <v>204.55323836000002</v>
      </c>
      <c r="O173" s="114">
        <v>69.075672040000001</v>
      </c>
      <c r="P173" s="114">
        <v>38.463724400000004</v>
      </c>
      <c r="Q173" s="114">
        <v>46.244624659999999</v>
      </c>
      <c r="R173" s="114">
        <v>405.80970338999992</v>
      </c>
      <c r="S173" s="114">
        <v>13.70208197</v>
      </c>
      <c r="T173" s="114">
        <v>15.233227490000001</v>
      </c>
      <c r="U173" s="114"/>
      <c r="V173" s="114"/>
    </row>
    <row r="174" spans="1:22" hidden="1" outlineLevel="1">
      <c r="A174" s="8">
        <v>45505</v>
      </c>
      <c r="B174" s="114">
        <v>3370.3963239200002</v>
      </c>
      <c r="C174" s="114">
        <v>639.55359917999999</v>
      </c>
      <c r="D174" s="114">
        <v>12.579343250000001</v>
      </c>
      <c r="E174" s="114">
        <v>721.21558174000006</v>
      </c>
      <c r="F174" s="114">
        <v>136.73167444999999</v>
      </c>
      <c r="G174" s="114">
        <v>27.325244550000001</v>
      </c>
      <c r="H174" s="114">
        <v>132.33529496999998</v>
      </c>
      <c r="I174" s="114">
        <v>601.18427775999999</v>
      </c>
      <c r="J174" s="114">
        <v>187.82252893</v>
      </c>
      <c r="K174" s="114">
        <v>6.463623000000001</v>
      </c>
      <c r="L174" s="114">
        <v>109.55780235</v>
      </c>
      <c r="M174" s="114">
        <v>22.77043712</v>
      </c>
      <c r="N174" s="114">
        <v>176.27072423000001</v>
      </c>
      <c r="O174" s="114">
        <v>65.977072030000002</v>
      </c>
      <c r="P174" s="114">
        <v>38.990343790000004</v>
      </c>
      <c r="Q174" s="114">
        <v>56.814797319999997</v>
      </c>
      <c r="R174" s="114">
        <v>402.48179641000007</v>
      </c>
      <c r="S174" s="114">
        <v>15.81877167</v>
      </c>
      <c r="T174" s="114">
        <v>16.50341117</v>
      </c>
      <c r="U174" s="114"/>
      <c r="V174" s="114"/>
    </row>
    <row r="175" spans="1:22" hidden="1" outlineLevel="1">
      <c r="A175" s="8">
        <v>45536</v>
      </c>
      <c r="B175" s="114">
        <v>3366.0304483499999</v>
      </c>
      <c r="C175" s="114">
        <v>597.64137161000008</v>
      </c>
      <c r="D175" s="114">
        <v>13.9421894</v>
      </c>
      <c r="E175" s="114">
        <v>798.54112512999984</v>
      </c>
      <c r="F175" s="114">
        <v>94.796043349999991</v>
      </c>
      <c r="G175" s="114">
        <v>30.265748439999999</v>
      </c>
      <c r="H175" s="114">
        <v>136.30765396000001</v>
      </c>
      <c r="I175" s="114">
        <v>618.78413667000007</v>
      </c>
      <c r="J175" s="114">
        <v>195.36184795000003</v>
      </c>
      <c r="K175" s="114">
        <v>7.3004294600000001</v>
      </c>
      <c r="L175" s="114">
        <v>106.50887437</v>
      </c>
      <c r="M175" s="114">
        <v>17.76752428</v>
      </c>
      <c r="N175" s="114">
        <v>173.13711526</v>
      </c>
      <c r="O175" s="114">
        <v>61.593562400000003</v>
      </c>
      <c r="P175" s="114">
        <v>28.941018750000001</v>
      </c>
      <c r="Q175" s="114">
        <v>69.83513481</v>
      </c>
      <c r="R175" s="114">
        <v>379.48549782999999</v>
      </c>
      <c r="S175" s="114">
        <v>16.875112489999999</v>
      </c>
      <c r="T175" s="114">
        <v>18.946062189999999</v>
      </c>
      <c r="U175" s="114"/>
      <c r="V175" s="114"/>
    </row>
    <row r="176" spans="1:22" hidden="1" outlineLevel="1">
      <c r="A176" s="8">
        <v>45566</v>
      </c>
      <c r="B176" s="114">
        <v>3471.4956448200001</v>
      </c>
      <c r="C176" s="114">
        <v>568.70512265000002</v>
      </c>
      <c r="D176" s="114">
        <v>16.237543930000001</v>
      </c>
      <c r="E176" s="114">
        <v>890.0788916099998</v>
      </c>
      <c r="F176" s="114">
        <v>112.25414018000001</v>
      </c>
      <c r="G176" s="114">
        <v>29.46453842</v>
      </c>
      <c r="H176" s="114">
        <v>124.00337461000001</v>
      </c>
      <c r="I176" s="114">
        <v>662.39009635999992</v>
      </c>
      <c r="J176" s="114">
        <v>207.07294760000002</v>
      </c>
      <c r="K176" s="114">
        <v>7.5042684799999995</v>
      </c>
      <c r="L176" s="114">
        <v>117.83461991</v>
      </c>
      <c r="M176" s="114">
        <v>9.9096278499999997</v>
      </c>
      <c r="N176" s="114">
        <v>174.45829803000001</v>
      </c>
      <c r="O176" s="114">
        <v>69.557226149999991</v>
      </c>
      <c r="P176" s="114">
        <v>36.658214030000003</v>
      </c>
      <c r="Q176" s="114">
        <v>67.553640560000005</v>
      </c>
      <c r="R176" s="114">
        <v>344.58379156000001</v>
      </c>
      <c r="S176" s="114">
        <v>16.785916649999997</v>
      </c>
      <c r="T176" s="114">
        <v>16.443386239999999</v>
      </c>
      <c r="U176" s="114"/>
      <c r="V176" s="114"/>
    </row>
    <row r="177" spans="1:22">
      <c r="A177" s="8">
        <v>45597</v>
      </c>
      <c r="B177" s="114">
        <v>3574.4351654700004</v>
      </c>
      <c r="C177" s="114">
        <v>656.59199755999998</v>
      </c>
      <c r="D177" s="114">
        <v>13.9778588</v>
      </c>
      <c r="E177" s="114">
        <v>844.01338784000006</v>
      </c>
      <c r="F177" s="114">
        <v>123.92695732</v>
      </c>
      <c r="G177" s="114">
        <v>32.87828219</v>
      </c>
      <c r="H177" s="114">
        <v>121.09705679999999</v>
      </c>
      <c r="I177" s="114">
        <v>740.41250722999996</v>
      </c>
      <c r="J177" s="114">
        <v>203.10486426</v>
      </c>
      <c r="K177" s="114">
        <v>4.6502887100000008</v>
      </c>
      <c r="L177" s="114">
        <v>101.88705633000001</v>
      </c>
      <c r="M177" s="114">
        <v>16.611893039999998</v>
      </c>
      <c r="N177" s="114">
        <v>167.71524086999997</v>
      </c>
      <c r="O177" s="114">
        <v>62.482922340000002</v>
      </c>
      <c r="P177" s="114">
        <v>35.464402819999989</v>
      </c>
      <c r="Q177" s="114">
        <v>68.715114310000004</v>
      </c>
      <c r="R177" s="114">
        <v>351.70953329999998</v>
      </c>
      <c r="S177" s="114">
        <v>13.523874419999999</v>
      </c>
      <c r="T177" s="114">
        <v>15.671927330000001</v>
      </c>
      <c r="U177" s="114"/>
      <c r="V177" s="114"/>
    </row>
    <row r="178" spans="1:22">
      <c r="A178" s="8">
        <v>45627</v>
      </c>
      <c r="B178" s="114">
        <v>3701.9783817199996</v>
      </c>
      <c r="C178" s="114">
        <v>619.4691914</v>
      </c>
      <c r="D178" s="114">
        <v>14.693308160000001</v>
      </c>
      <c r="E178" s="114">
        <v>886.1031203</v>
      </c>
      <c r="F178" s="114">
        <v>154.17956035999998</v>
      </c>
      <c r="G178" s="114">
        <v>76.345547570000008</v>
      </c>
      <c r="H178" s="114">
        <v>177.22321966000001</v>
      </c>
      <c r="I178" s="114">
        <v>718.07877092000001</v>
      </c>
      <c r="J178" s="114">
        <v>227.69705657999998</v>
      </c>
      <c r="K178" s="114">
        <v>4.8116382</v>
      </c>
      <c r="L178" s="114">
        <v>110.79121771000001</v>
      </c>
      <c r="M178" s="114">
        <v>9.6634917199999997</v>
      </c>
      <c r="N178" s="114">
        <v>170.33847291000001</v>
      </c>
      <c r="O178" s="114">
        <v>70.417164170000007</v>
      </c>
      <c r="P178" s="114">
        <v>50.655425889999997</v>
      </c>
      <c r="Q178" s="114">
        <v>74.719361739999997</v>
      </c>
      <c r="R178" s="114">
        <v>313.14517110000003</v>
      </c>
      <c r="S178" s="114">
        <v>9.95513023</v>
      </c>
      <c r="T178" s="114">
        <v>13.691533099999999</v>
      </c>
      <c r="U178" s="114"/>
      <c r="V178" s="114"/>
    </row>
    <row r="179" spans="1:22">
      <c r="A179" s="8">
        <v>45658</v>
      </c>
      <c r="B179" s="114">
        <v>3585.4892076299993</v>
      </c>
      <c r="C179" s="114">
        <v>637.21600771999999</v>
      </c>
      <c r="D179" s="114">
        <v>15.131902629999999</v>
      </c>
      <c r="E179" s="114">
        <v>1024.2793004599998</v>
      </c>
      <c r="F179" s="114">
        <v>120.98096741999998</v>
      </c>
      <c r="G179" s="114">
        <v>71.864105770000009</v>
      </c>
      <c r="H179" s="114">
        <v>148.31913057000003</v>
      </c>
      <c r="I179" s="114">
        <v>671.52619872000002</v>
      </c>
      <c r="J179" s="114">
        <v>204.18633196999997</v>
      </c>
      <c r="K179" s="114">
        <v>3.0109947199999998</v>
      </c>
      <c r="L179" s="114">
        <v>108.27408317000001</v>
      </c>
      <c r="M179" s="114">
        <v>18.683266209999999</v>
      </c>
      <c r="N179" s="114">
        <v>173.87522582000003</v>
      </c>
      <c r="O179" s="114">
        <v>56.980877550000002</v>
      </c>
      <c r="P179" s="114">
        <v>41.683095570000006</v>
      </c>
      <c r="Q179" s="114">
        <v>75.778047180000002</v>
      </c>
      <c r="R179" s="114">
        <v>188.39850569000001</v>
      </c>
      <c r="S179" s="114">
        <v>10.379571499999999</v>
      </c>
      <c r="T179" s="114">
        <v>14.92159496</v>
      </c>
      <c r="U179" s="114"/>
      <c r="V179" s="114"/>
    </row>
    <row r="180" spans="1:22">
      <c r="A180" s="8">
        <v>45689</v>
      </c>
      <c r="B180" s="114">
        <v>3694.6898384600013</v>
      </c>
      <c r="C180" s="114">
        <v>732.81741932</v>
      </c>
      <c r="D180" s="114">
        <v>14.711433189999999</v>
      </c>
      <c r="E180" s="114">
        <v>990.21675378999998</v>
      </c>
      <c r="F180" s="114">
        <v>143.03171656000001</v>
      </c>
      <c r="G180" s="114">
        <v>56.044562550000002</v>
      </c>
      <c r="H180" s="114">
        <v>127.85076341</v>
      </c>
      <c r="I180" s="114">
        <v>597.03457688000003</v>
      </c>
      <c r="J180" s="114">
        <v>164.69371627999999</v>
      </c>
      <c r="K180" s="114">
        <v>3.6322157800000001</v>
      </c>
      <c r="L180" s="114">
        <v>93.808914680000001</v>
      </c>
      <c r="M180" s="114">
        <v>24.912704819999998</v>
      </c>
      <c r="N180" s="114">
        <v>178.87257514000001</v>
      </c>
      <c r="O180" s="114">
        <v>57.499004119999995</v>
      </c>
      <c r="P180" s="114">
        <v>39.989442669999995</v>
      </c>
      <c r="Q180" s="114">
        <v>74.812125320000007</v>
      </c>
      <c r="R180" s="114">
        <v>370.90013791000007</v>
      </c>
      <c r="S180" s="114">
        <v>9.0547625499999995</v>
      </c>
      <c r="T180" s="114">
        <v>14.807013489999999</v>
      </c>
      <c r="U180" s="114"/>
      <c r="V180" s="114"/>
    </row>
    <row r="181" spans="1:22">
      <c r="A181" s="8">
        <v>45717</v>
      </c>
      <c r="B181" s="114">
        <v>3595.3497096399992</v>
      </c>
      <c r="C181" s="114">
        <v>803.95211963999998</v>
      </c>
      <c r="D181" s="114">
        <v>14.17235324</v>
      </c>
      <c r="E181" s="114">
        <v>859.23254940999982</v>
      </c>
      <c r="F181" s="114">
        <v>129.95141635000002</v>
      </c>
      <c r="G181" s="114">
        <v>54.89311570000001</v>
      </c>
      <c r="H181" s="114">
        <v>118.57465454000001</v>
      </c>
      <c r="I181" s="114">
        <v>600.84758441999998</v>
      </c>
      <c r="J181" s="114">
        <v>171.00443271</v>
      </c>
      <c r="K181" s="114">
        <v>5.6484931399999994</v>
      </c>
      <c r="L181" s="114">
        <v>100.74175588</v>
      </c>
      <c r="M181" s="114">
        <v>18.77597463</v>
      </c>
      <c r="N181" s="114">
        <v>207.72288459999996</v>
      </c>
      <c r="O181" s="114">
        <v>60.07125262000001</v>
      </c>
      <c r="P181" s="114">
        <v>41.205943820000009</v>
      </c>
      <c r="Q181" s="114">
        <v>68.502011699999997</v>
      </c>
      <c r="R181" s="114">
        <v>317.59679305000003</v>
      </c>
      <c r="S181" s="114">
        <v>7.5785350400000002</v>
      </c>
      <c r="T181" s="114">
        <v>14.87783915</v>
      </c>
      <c r="U181" s="114"/>
      <c r="V181" s="114"/>
    </row>
    <row r="182" spans="1:22">
      <c r="A182" s="8">
        <v>45748</v>
      </c>
      <c r="B182" s="114">
        <v>3657.7070641400005</v>
      </c>
      <c r="C182" s="114">
        <v>935.47723988000007</v>
      </c>
      <c r="D182" s="114">
        <v>14.125569410000001</v>
      </c>
      <c r="E182" s="114">
        <v>769.84968353999989</v>
      </c>
      <c r="F182" s="114">
        <v>138.17207741999999</v>
      </c>
      <c r="G182" s="114">
        <v>56.367336850000008</v>
      </c>
      <c r="H182" s="114">
        <v>100.40433669000001</v>
      </c>
      <c r="I182" s="114">
        <v>583.12905160999992</v>
      </c>
      <c r="J182" s="114">
        <v>180.14632913</v>
      </c>
      <c r="K182" s="114">
        <v>4.9837695399999999</v>
      </c>
      <c r="L182" s="114">
        <v>105.31596196</v>
      </c>
      <c r="M182" s="114">
        <v>12.035579369999999</v>
      </c>
      <c r="N182" s="114">
        <v>207.63141385999998</v>
      </c>
      <c r="O182" s="114">
        <v>77.760587219999991</v>
      </c>
      <c r="P182" s="114">
        <v>43.135117350000002</v>
      </c>
      <c r="Q182" s="114">
        <v>66.122760440000008</v>
      </c>
      <c r="R182" s="114">
        <v>340.72946991000003</v>
      </c>
      <c r="S182" s="114">
        <v>7.36923496</v>
      </c>
      <c r="T182" s="114">
        <v>14.951544999999999</v>
      </c>
      <c r="U182" s="114"/>
      <c r="V182" s="114"/>
    </row>
    <row r="183" spans="1:22">
      <c r="A183" s="8">
        <v>45778</v>
      </c>
      <c r="B183" s="114">
        <v>3736.4318508899996</v>
      </c>
      <c r="C183" s="114">
        <v>839.54417777000003</v>
      </c>
      <c r="D183" s="114">
        <v>16.450937900000003</v>
      </c>
      <c r="E183" s="114">
        <v>766.90591717000007</v>
      </c>
      <c r="F183" s="114">
        <v>215.17469932</v>
      </c>
      <c r="G183" s="114">
        <v>57.198370699999998</v>
      </c>
      <c r="H183" s="114">
        <v>107.10800791999998</v>
      </c>
      <c r="I183" s="114">
        <v>638.32161929999995</v>
      </c>
      <c r="J183" s="114">
        <v>183.73835295999999</v>
      </c>
      <c r="K183" s="114">
        <v>11.404101989999999</v>
      </c>
      <c r="L183" s="114">
        <v>107.2733733</v>
      </c>
      <c r="M183" s="114">
        <v>11.14363451</v>
      </c>
      <c r="N183" s="114">
        <v>221.70411808999998</v>
      </c>
      <c r="O183" s="114">
        <v>71.478829579999996</v>
      </c>
      <c r="P183" s="114">
        <v>47.805498759999999</v>
      </c>
      <c r="Q183" s="114">
        <v>69.115298769999995</v>
      </c>
      <c r="R183" s="114">
        <v>349.28606430999997</v>
      </c>
      <c r="S183" s="114">
        <v>8.1040903100000001</v>
      </c>
      <c r="T183" s="114">
        <v>14.67475823</v>
      </c>
      <c r="U183" s="114"/>
      <c r="V183" s="114"/>
    </row>
    <row r="184" spans="1:22">
      <c r="A184" s="8">
        <v>45809</v>
      </c>
      <c r="B184" s="114">
        <v>4357.8153331000003</v>
      </c>
      <c r="C184" s="114">
        <v>964.26026405999994</v>
      </c>
      <c r="D184" s="114">
        <v>18.09537645</v>
      </c>
      <c r="E184" s="114">
        <v>1138.3881740800002</v>
      </c>
      <c r="F184" s="114">
        <v>162.08937295000001</v>
      </c>
      <c r="G184" s="114">
        <v>60.073489359999996</v>
      </c>
      <c r="H184" s="114">
        <v>151.87668633999999</v>
      </c>
      <c r="I184" s="114">
        <v>660.65067857999998</v>
      </c>
      <c r="J184" s="114">
        <v>193.49805426</v>
      </c>
      <c r="K184" s="114">
        <v>16.470932390000002</v>
      </c>
      <c r="L184" s="114">
        <v>118.72014369000001</v>
      </c>
      <c r="M184" s="114">
        <v>21.824635730000001</v>
      </c>
      <c r="N184" s="114">
        <v>245.06197509999998</v>
      </c>
      <c r="O184" s="114">
        <v>107.45503563000001</v>
      </c>
      <c r="P184" s="114">
        <v>45.463356320000003</v>
      </c>
      <c r="Q184" s="114">
        <v>64.533546360000003</v>
      </c>
      <c r="R184" s="114">
        <v>354.98995469000005</v>
      </c>
      <c r="S184" s="114">
        <v>17.501088980000002</v>
      </c>
      <c r="T184" s="114">
        <v>16.86256813</v>
      </c>
      <c r="U184" s="114"/>
      <c r="V184" s="114"/>
    </row>
    <row r="185" spans="1:22">
      <c r="A185" s="8">
        <v>45839</v>
      </c>
      <c r="B185" s="114">
        <v>4274.0788672999988</v>
      </c>
      <c r="C185" s="114">
        <v>966.04068053000003</v>
      </c>
      <c r="D185" s="114">
        <v>18.80499506</v>
      </c>
      <c r="E185" s="114">
        <v>1104.1886686299999</v>
      </c>
      <c r="F185" s="114">
        <v>158.37525426000002</v>
      </c>
      <c r="G185" s="114">
        <v>50.273163390000008</v>
      </c>
      <c r="H185" s="114">
        <v>151.45795878999999</v>
      </c>
      <c r="I185" s="114">
        <v>595.40968850000002</v>
      </c>
      <c r="J185" s="114">
        <v>213.79023496000002</v>
      </c>
      <c r="K185" s="114">
        <v>11.3529588</v>
      </c>
      <c r="L185" s="114">
        <v>109.81502380999999</v>
      </c>
      <c r="M185" s="114">
        <v>17.383736280000001</v>
      </c>
      <c r="N185" s="114">
        <v>247.69892089000001</v>
      </c>
      <c r="O185" s="114">
        <v>100.21855923</v>
      </c>
      <c r="P185" s="114">
        <v>42.670842690000008</v>
      </c>
      <c r="Q185" s="114">
        <v>63.725735110000002</v>
      </c>
      <c r="R185" s="114">
        <v>386.80230206000005</v>
      </c>
      <c r="S185" s="114">
        <v>20.107089349999999</v>
      </c>
      <c r="T185" s="114">
        <v>15.963054959999999</v>
      </c>
      <c r="U185" s="114"/>
      <c r="V185" s="114"/>
    </row>
    <row r="186" spans="1:22">
      <c r="A186" s="8">
        <v>45870</v>
      </c>
      <c r="B186" s="114">
        <v>4803.1294440900001</v>
      </c>
      <c r="C186" s="114">
        <v>1033.90710236</v>
      </c>
      <c r="D186" s="114">
        <v>19.20879918</v>
      </c>
      <c r="E186" s="114">
        <v>1478.2929526299997</v>
      </c>
      <c r="F186" s="114">
        <v>145.52365464000002</v>
      </c>
      <c r="G186" s="114">
        <v>50.532558160000001</v>
      </c>
      <c r="H186" s="114">
        <v>176.2019148</v>
      </c>
      <c r="I186" s="114">
        <v>647.49336975000006</v>
      </c>
      <c r="J186" s="114">
        <v>203.12124720999998</v>
      </c>
      <c r="K186" s="114">
        <v>24.025471160000002</v>
      </c>
      <c r="L186" s="114">
        <v>109.81182727999999</v>
      </c>
      <c r="M186" s="114">
        <v>18.827391689999999</v>
      </c>
      <c r="N186" s="114">
        <v>248.52933946000002</v>
      </c>
      <c r="O186" s="114">
        <v>95.06324721</v>
      </c>
      <c r="P186" s="114">
        <v>49.285855189999999</v>
      </c>
      <c r="Q186" s="114">
        <v>72.912999400000004</v>
      </c>
      <c r="R186" s="114">
        <v>394.60552349999995</v>
      </c>
      <c r="S186" s="114">
        <v>20.205530830000001</v>
      </c>
      <c r="T186" s="114">
        <v>15.58065964</v>
      </c>
      <c r="U186" s="114"/>
      <c r="V186" s="114"/>
    </row>
    <row r="187" spans="1:22">
      <c r="A187" s="8">
        <v>45901</v>
      </c>
      <c r="B187" s="114">
        <v>4905.7257910500002</v>
      </c>
      <c r="C187" s="114">
        <v>1080.4211593800001</v>
      </c>
      <c r="D187" s="114">
        <v>20.930659349999999</v>
      </c>
      <c r="E187" s="114">
        <v>1517.1902403199999</v>
      </c>
      <c r="F187" s="114">
        <v>141.05548571000003</v>
      </c>
      <c r="G187" s="114">
        <v>60.82506320000001</v>
      </c>
      <c r="H187" s="114">
        <v>160.58220245000001</v>
      </c>
      <c r="I187" s="114">
        <v>696.02098201000001</v>
      </c>
      <c r="J187" s="114">
        <v>187.38454142000001</v>
      </c>
      <c r="K187" s="114">
        <v>12.153708080000001</v>
      </c>
      <c r="L187" s="114">
        <v>112.75742371</v>
      </c>
      <c r="M187" s="114">
        <v>19.14144005</v>
      </c>
      <c r="N187" s="114">
        <v>249.50118246000002</v>
      </c>
      <c r="O187" s="114">
        <v>119.10435220000001</v>
      </c>
      <c r="P187" s="114">
        <v>46.657922790000001</v>
      </c>
      <c r="Q187" s="114">
        <v>68.029383979999992</v>
      </c>
      <c r="R187" s="114">
        <v>378.38348883999998</v>
      </c>
      <c r="S187" s="114">
        <v>18.802873639999998</v>
      </c>
      <c r="T187" s="114">
        <v>16.78368146</v>
      </c>
      <c r="U187" s="114"/>
      <c r="V187" s="114"/>
    </row>
    <row r="188" spans="1:22">
      <c r="A188" s="8">
        <v>45931</v>
      </c>
      <c r="B188" s="114">
        <v>4863.1103378600001</v>
      </c>
      <c r="C188" s="114">
        <v>993.15329787000007</v>
      </c>
      <c r="D188" s="114">
        <v>20.313816840000001</v>
      </c>
      <c r="E188" s="114">
        <v>1577.9873785099999</v>
      </c>
      <c r="F188" s="114">
        <v>117.86677186999999</v>
      </c>
      <c r="G188" s="114">
        <v>68.321533729999985</v>
      </c>
      <c r="H188" s="114">
        <v>172.37425000000002</v>
      </c>
      <c r="I188" s="114">
        <v>625.72985451</v>
      </c>
      <c r="J188" s="114">
        <v>219.55033451</v>
      </c>
      <c r="K188" s="114">
        <v>8.8837640699999998</v>
      </c>
      <c r="L188" s="114">
        <v>106.39932777</v>
      </c>
      <c r="M188" s="114">
        <v>18.20391772</v>
      </c>
      <c r="N188" s="114">
        <v>249.10501761999998</v>
      </c>
      <c r="O188" s="114">
        <v>124.36626455000001</v>
      </c>
      <c r="P188" s="114">
        <v>51.637504220000011</v>
      </c>
      <c r="Q188" s="114">
        <v>63.835239789999996</v>
      </c>
      <c r="R188" s="114">
        <v>414.60335376999996</v>
      </c>
      <c r="S188" s="114">
        <v>16.170969890000002</v>
      </c>
      <c r="T188" s="114">
        <v>14.607740620000001</v>
      </c>
      <c r="U188" s="114"/>
      <c r="V188" s="114"/>
    </row>
    <row r="189" spans="1:22">
      <c r="A189" s="8">
        <v>45962</v>
      </c>
      <c r="B189" s="114">
        <v>4990.8373952699985</v>
      </c>
      <c r="C189" s="114">
        <v>954.46915380000007</v>
      </c>
      <c r="D189" s="114">
        <v>21.01231185</v>
      </c>
      <c r="E189" s="114">
        <v>1709.0122993699997</v>
      </c>
      <c r="F189" s="114">
        <v>119.04168951</v>
      </c>
      <c r="G189" s="114">
        <v>67.766920720000002</v>
      </c>
      <c r="H189" s="114">
        <v>216.93073956000003</v>
      </c>
      <c r="I189" s="114">
        <v>675.46468144999994</v>
      </c>
      <c r="J189" s="114">
        <v>172.26603559</v>
      </c>
      <c r="K189" s="114">
        <v>7.6678380200000005</v>
      </c>
      <c r="L189" s="114">
        <v>124.96523553999998</v>
      </c>
      <c r="M189" s="114">
        <v>16.057285929999999</v>
      </c>
      <c r="N189" s="114">
        <v>245.75331396999997</v>
      </c>
      <c r="O189" s="114">
        <v>110.6466053</v>
      </c>
      <c r="P189" s="114">
        <v>55.943519960000003</v>
      </c>
      <c r="Q189" s="114">
        <v>62.200298439999997</v>
      </c>
      <c r="R189" s="114">
        <v>399.90988076999997</v>
      </c>
      <c r="S189" s="114">
        <v>16.668888320000001</v>
      </c>
      <c r="T189" s="114">
        <v>15.060697170000001</v>
      </c>
      <c r="U189" s="114"/>
      <c r="V189" s="114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49" customWidth="1"/>
    <col min="32" max="16384" width="9.109375" style="19"/>
  </cols>
  <sheetData>
    <row r="1" spans="1:31">
      <c r="A1" s="17" t="s">
        <v>128</v>
      </c>
      <c r="B1" s="10"/>
    </row>
    <row r="2" spans="1:31" ht="5.25" customHeight="1"/>
    <row r="3" spans="1:31" ht="27.75" customHeight="1">
      <c r="A3" s="215" t="s">
        <v>104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31" ht="12.75" customHeight="1">
      <c r="A4" s="12" t="s">
        <v>127</v>
      </c>
    </row>
    <row r="5" spans="1:31" ht="12.75" customHeight="1">
      <c r="A5" s="13" t="s">
        <v>50</v>
      </c>
    </row>
    <row r="6" spans="1:31" s="20" customFormat="1" ht="12.75" customHeight="1">
      <c r="A6" s="192" t="s">
        <v>0</v>
      </c>
      <c r="B6" s="181" t="s">
        <v>15</v>
      </c>
      <c r="C6" s="195" t="s">
        <v>2</v>
      </c>
      <c r="D6" s="195"/>
      <c r="E6" s="195"/>
      <c r="F6" s="195"/>
      <c r="G6" s="195"/>
      <c r="H6" s="197" t="s">
        <v>3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</row>
    <row r="7" spans="1:31" s="20" customFormat="1" ht="12.75" customHeight="1">
      <c r="A7" s="193"/>
      <c r="B7" s="181"/>
      <c r="C7" s="226" t="s">
        <v>66</v>
      </c>
      <c r="D7" s="226" t="s">
        <v>6</v>
      </c>
      <c r="E7" s="195" t="s">
        <v>7</v>
      </c>
      <c r="F7" s="196"/>
      <c r="G7" s="196"/>
      <c r="H7" s="195" t="s">
        <v>8</v>
      </c>
      <c r="I7" s="195"/>
      <c r="J7" s="195"/>
      <c r="K7" s="196"/>
      <c r="L7" s="196"/>
      <c r="M7" s="196"/>
      <c r="N7" s="195" t="s">
        <v>9</v>
      </c>
      <c r="O7" s="195"/>
      <c r="P7" s="195"/>
      <c r="Q7" s="196"/>
      <c r="R7" s="196"/>
      <c r="S7" s="196"/>
      <c r="T7" s="195" t="s">
        <v>193</v>
      </c>
      <c r="U7" s="195"/>
      <c r="V7" s="195"/>
      <c r="W7" s="225"/>
      <c r="X7" s="225"/>
      <c r="Y7" s="225"/>
      <c r="Z7" s="195" t="s">
        <v>194</v>
      </c>
      <c r="AA7" s="195"/>
      <c r="AB7" s="195"/>
      <c r="AC7" s="225"/>
      <c r="AD7" s="225"/>
      <c r="AE7" s="225"/>
    </row>
    <row r="8" spans="1:31" s="20" customFormat="1" ht="88.5" customHeight="1">
      <c r="A8" s="194"/>
      <c r="B8" s="181"/>
      <c r="C8" s="226"/>
      <c r="D8" s="22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66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66</v>
      </c>
      <c r="P8" s="21" t="s">
        <v>6</v>
      </c>
      <c r="Q8" s="21" t="s">
        <v>10</v>
      </c>
      <c r="R8" s="21" t="s">
        <v>11</v>
      </c>
      <c r="S8" s="21" t="s">
        <v>12</v>
      </c>
      <c r="T8" s="147" t="s">
        <v>13</v>
      </c>
      <c r="U8" s="147" t="s">
        <v>66</v>
      </c>
      <c r="V8" s="147" t="s">
        <v>6</v>
      </c>
      <c r="W8" s="147" t="s">
        <v>10</v>
      </c>
      <c r="X8" s="147" t="s">
        <v>11</v>
      </c>
      <c r="Y8" s="147" t="s">
        <v>12</v>
      </c>
      <c r="Z8" s="147" t="s">
        <v>13</v>
      </c>
      <c r="AA8" s="147" t="s">
        <v>66</v>
      </c>
      <c r="AB8" s="147" t="s">
        <v>6</v>
      </c>
      <c r="AC8" s="147" t="s">
        <v>10</v>
      </c>
      <c r="AD8" s="147" t="s">
        <v>11</v>
      </c>
      <c r="AE8" s="147" t="s">
        <v>12</v>
      </c>
    </row>
    <row r="9" spans="1:31" s="20" customFormat="1" hidden="1">
      <c r="A9" s="122"/>
      <c r="B9" s="121"/>
      <c r="C9" s="129"/>
      <c r="D9" s="129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</row>
    <row r="10" spans="1:31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6">
        <v>20</v>
      </c>
      <c r="U10" s="148">
        <v>21</v>
      </c>
      <c r="V10" s="146">
        <v>22</v>
      </c>
      <c r="W10" s="148">
        <v>23</v>
      </c>
      <c r="X10" s="146">
        <v>24</v>
      </c>
      <c r="Y10" s="148">
        <v>25</v>
      </c>
      <c r="Z10" s="146">
        <v>20</v>
      </c>
      <c r="AA10" s="148">
        <v>21</v>
      </c>
      <c r="AB10" s="146">
        <v>22</v>
      </c>
      <c r="AC10" s="148">
        <v>23</v>
      </c>
      <c r="AD10" s="146">
        <v>24</v>
      </c>
      <c r="AE10" s="148">
        <v>25</v>
      </c>
    </row>
    <row r="11" spans="1:31" ht="15" hidden="1" customHeight="1" outlineLevel="1">
      <c r="A11" s="8">
        <v>40544</v>
      </c>
      <c r="B11" s="45">
        <v>18.167300000000001</v>
      </c>
      <c r="C11" s="45">
        <v>17.990300000000001</v>
      </c>
      <c r="D11" s="45">
        <v>18.228000000000002</v>
      </c>
      <c r="E11" s="45">
        <v>18.479900000000001</v>
      </c>
      <c r="F11" s="45">
        <v>19.458300000000001</v>
      </c>
      <c r="G11" s="45">
        <v>6.2443999999999997</v>
      </c>
      <c r="H11" s="45">
        <v>18.762899999999998</v>
      </c>
      <c r="I11" s="45">
        <v>17.990300000000001</v>
      </c>
      <c r="J11" s="45">
        <v>19.045999999999999</v>
      </c>
      <c r="K11" s="45">
        <v>18.5762</v>
      </c>
      <c r="L11" s="45">
        <v>19.458300000000001</v>
      </c>
      <c r="M11" s="45">
        <v>0</v>
      </c>
      <c r="N11" s="45">
        <v>6.4813999999999998</v>
      </c>
      <c r="O11" s="45">
        <v>0</v>
      </c>
      <c r="P11" s="45">
        <v>6.4813999999999998</v>
      </c>
      <c r="Q11" s="45">
        <v>9.5286000000000008</v>
      </c>
      <c r="R11" s="45">
        <v>0</v>
      </c>
      <c r="S11" s="45">
        <v>6.2443999999999997</v>
      </c>
      <c r="T11" s="151" t="s">
        <v>186</v>
      </c>
      <c r="U11" s="151" t="s">
        <v>186</v>
      </c>
      <c r="V11" s="151" t="s">
        <v>186</v>
      </c>
      <c r="W11" s="151" t="s">
        <v>186</v>
      </c>
      <c r="X11" s="151" t="s">
        <v>186</v>
      </c>
      <c r="Y11" s="151" t="s">
        <v>186</v>
      </c>
      <c r="Z11" s="151" t="s">
        <v>186</v>
      </c>
      <c r="AA11" s="151" t="s">
        <v>186</v>
      </c>
      <c r="AB11" s="151" t="s">
        <v>186</v>
      </c>
      <c r="AC11" s="151" t="s">
        <v>186</v>
      </c>
      <c r="AD11" s="151" t="s">
        <v>186</v>
      </c>
      <c r="AE11" s="151" t="s">
        <v>186</v>
      </c>
    </row>
    <row r="12" spans="1:31" hidden="1" outlineLevel="1">
      <c r="A12" s="8">
        <v>40575</v>
      </c>
      <c r="B12" s="45">
        <v>19.168299999999999</v>
      </c>
      <c r="C12" s="45">
        <v>18.5672</v>
      </c>
      <c r="D12" s="45">
        <v>19.5505</v>
      </c>
      <c r="E12" s="45">
        <v>19.2926</v>
      </c>
      <c r="F12" s="45">
        <v>20.267600000000002</v>
      </c>
      <c r="G12" s="45">
        <v>18</v>
      </c>
      <c r="H12" s="45">
        <v>19.168299999999999</v>
      </c>
      <c r="I12" s="45">
        <v>18.5672</v>
      </c>
      <c r="J12" s="45">
        <v>19.5505</v>
      </c>
      <c r="K12" s="45">
        <v>19.2926</v>
      </c>
      <c r="L12" s="45">
        <v>20.267600000000002</v>
      </c>
      <c r="M12" s="45">
        <v>18</v>
      </c>
      <c r="N12" s="45">
        <v>0</v>
      </c>
      <c r="O12" s="45">
        <v>0</v>
      </c>
      <c r="P12" s="45">
        <v>0</v>
      </c>
      <c r="Q12" s="45" t="s">
        <v>265</v>
      </c>
      <c r="R12" s="45">
        <v>0</v>
      </c>
      <c r="S12" s="45">
        <v>0</v>
      </c>
      <c r="T12" s="151" t="s">
        <v>186</v>
      </c>
      <c r="U12" s="151" t="s">
        <v>186</v>
      </c>
      <c r="V12" s="151" t="s">
        <v>186</v>
      </c>
      <c r="W12" s="151" t="s">
        <v>186</v>
      </c>
      <c r="X12" s="151" t="s">
        <v>186</v>
      </c>
      <c r="Y12" s="151" t="s">
        <v>186</v>
      </c>
      <c r="Z12" s="151" t="s">
        <v>186</v>
      </c>
      <c r="AA12" s="151" t="s">
        <v>186</v>
      </c>
      <c r="AB12" s="151" t="s">
        <v>186</v>
      </c>
      <c r="AC12" s="151" t="s">
        <v>186</v>
      </c>
      <c r="AD12" s="151" t="s">
        <v>186</v>
      </c>
      <c r="AE12" s="151" t="s">
        <v>186</v>
      </c>
    </row>
    <row r="13" spans="1:31" hidden="1" outlineLevel="1">
      <c r="A13" s="8">
        <v>40603</v>
      </c>
      <c r="B13" s="45">
        <v>18.638999999999999</v>
      </c>
      <c r="C13" s="45">
        <v>18.799499999999998</v>
      </c>
      <c r="D13" s="45">
        <v>18.495100000000001</v>
      </c>
      <c r="E13" s="45">
        <v>18.141999999999999</v>
      </c>
      <c r="F13" s="45">
        <v>19.9908</v>
      </c>
      <c r="G13" s="45">
        <v>0</v>
      </c>
      <c r="H13" s="45">
        <v>18.638999999999999</v>
      </c>
      <c r="I13" s="45">
        <v>18.799499999999998</v>
      </c>
      <c r="J13" s="45">
        <v>18.495100000000001</v>
      </c>
      <c r="K13" s="45">
        <v>18.141999999999999</v>
      </c>
      <c r="L13" s="45">
        <v>19.9908</v>
      </c>
      <c r="M13" s="45">
        <v>0</v>
      </c>
      <c r="N13" s="45">
        <v>0</v>
      </c>
      <c r="O13" s="45">
        <v>0</v>
      </c>
      <c r="P13" s="45">
        <v>0</v>
      </c>
      <c r="Q13" s="45" t="s">
        <v>265</v>
      </c>
      <c r="R13" s="45">
        <v>0</v>
      </c>
      <c r="S13" s="45">
        <v>0</v>
      </c>
      <c r="T13" s="151" t="s">
        <v>186</v>
      </c>
      <c r="U13" s="151" t="s">
        <v>186</v>
      </c>
      <c r="V13" s="151" t="s">
        <v>186</v>
      </c>
      <c r="W13" s="151" t="s">
        <v>186</v>
      </c>
      <c r="X13" s="151" t="s">
        <v>186</v>
      </c>
      <c r="Y13" s="151" t="s">
        <v>186</v>
      </c>
      <c r="Z13" s="151" t="s">
        <v>186</v>
      </c>
      <c r="AA13" s="151" t="s">
        <v>186</v>
      </c>
      <c r="AB13" s="151" t="s">
        <v>186</v>
      </c>
      <c r="AC13" s="151" t="s">
        <v>186</v>
      </c>
      <c r="AD13" s="151" t="s">
        <v>186</v>
      </c>
      <c r="AE13" s="151" t="s">
        <v>186</v>
      </c>
    </row>
    <row r="14" spans="1:31" hidden="1" outlineLevel="1">
      <c r="A14" s="8">
        <v>40634</v>
      </c>
      <c r="B14" s="45">
        <v>18.070799999999998</v>
      </c>
      <c r="C14" s="45">
        <v>18.762599999999999</v>
      </c>
      <c r="D14" s="45">
        <v>17.525400000000001</v>
      </c>
      <c r="E14" s="45">
        <v>17.221499999999999</v>
      </c>
      <c r="F14" s="45">
        <v>18.1342</v>
      </c>
      <c r="G14" s="45">
        <v>12.165800000000001</v>
      </c>
      <c r="H14" s="45">
        <v>18.167300000000001</v>
      </c>
      <c r="I14" s="45">
        <v>18.762599999999999</v>
      </c>
      <c r="J14" s="45">
        <v>17.686900000000001</v>
      </c>
      <c r="K14" s="45">
        <v>17.4359</v>
      </c>
      <c r="L14" s="45">
        <v>18.1342</v>
      </c>
      <c r="M14" s="45">
        <v>0</v>
      </c>
      <c r="N14" s="45">
        <v>10.618399999999999</v>
      </c>
      <c r="O14" s="45">
        <v>0</v>
      </c>
      <c r="P14" s="45">
        <v>10.618399999999999</v>
      </c>
      <c r="Q14" s="45">
        <v>10.3553</v>
      </c>
      <c r="R14" s="45">
        <v>0</v>
      </c>
      <c r="S14" s="45">
        <v>12.165800000000001</v>
      </c>
      <c r="T14" s="151" t="s">
        <v>186</v>
      </c>
      <c r="U14" s="151" t="s">
        <v>186</v>
      </c>
      <c r="V14" s="151" t="s">
        <v>186</v>
      </c>
      <c r="W14" s="151" t="s">
        <v>186</v>
      </c>
      <c r="X14" s="151" t="s">
        <v>186</v>
      </c>
      <c r="Y14" s="151" t="s">
        <v>186</v>
      </c>
      <c r="Z14" s="151" t="s">
        <v>186</v>
      </c>
      <c r="AA14" s="151" t="s">
        <v>186</v>
      </c>
      <c r="AB14" s="151" t="s">
        <v>186</v>
      </c>
      <c r="AC14" s="151" t="s">
        <v>186</v>
      </c>
      <c r="AD14" s="151" t="s">
        <v>186</v>
      </c>
      <c r="AE14" s="151" t="s">
        <v>186</v>
      </c>
    </row>
    <row r="15" spans="1:31" hidden="1" outlineLevel="1">
      <c r="A15" s="8">
        <v>40664</v>
      </c>
      <c r="B15" s="45">
        <v>18.418800000000001</v>
      </c>
      <c r="C15" s="45">
        <v>18.375900000000001</v>
      </c>
      <c r="D15" s="45">
        <v>18.457699999999999</v>
      </c>
      <c r="E15" s="45">
        <v>17.647400000000001</v>
      </c>
      <c r="F15" s="45">
        <v>19.814800000000002</v>
      </c>
      <c r="G15" s="45">
        <v>17</v>
      </c>
      <c r="H15" s="45">
        <v>18.515899999999998</v>
      </c>
      <c r="I15" s="45">
        <v>18.375900000000001</v>
      </c>
      <c r="J15" s="45">
        <v>18.6463</v>
      </c>
      <c r="K15" s="45">
        <v>17.849799999999998</v>
      </c>
      <c r="L15" s="45">
        <v>19.975100000000001</v>
      </c>
      <c r="M15" s="45">
        <v>17</v>
      </c>
      <c r="N15" s="45">
        <v>12.139900000000001</v>
      </c>
      <c r="O15" s="45">
        <v>0</v>
      </c>
      <c r="P15" s="45">
        <v>12.139900000000001</v>
      </c>
      <c r="Q15" s="45">
        <v>11.2994</v>
      </c>
      <c r="R15" s="45">
        <v>13.804</v>
      </c>
      <c r="S15" s="45">
        <v>0</v>
      </c>
      <c r="T15" s="151" t="s">
        <v>186</v>
      </c>
      <c r="U15" s="151" t="s">
        <v>186</v>
      </c>
      <c r="V15" s="151" t="s">
        <v>186</v>
      </c>
      <c r="W15" s="151" t="s">
        <v>186</v>
      </c>
      <c r="X15" s="151" t="s">
        <v>186</v>
      </c>
      <c r="Y15" s="151" t="s">
        <v>186</v>
      </c>
      <c r="Z15" s="151" t="s">
        <v>186</v>
      </c>
      <c r="AA15" s="151" t="s">
        <v>186</v>
      </c>
      <c r="AB15" s="151" t="s">
        <v>186</v>
      </c>
      <c r="AC15" s="151" t="s">
        <v>186</v>
      </c>
      <c r="AD15" s="151" t="s">
        <v>186</v>
      </c>
      <c r="AE15" s="151" t="s">
        <v>186</v>
      </c>
    </row>
    <row r="16" spans="1:31" hidden="1" outlineLevel="1">
      <c r="A16" s="8">
        <v>40695</v>
      </c>
      <c r="B16" s="45">
        <v>16.915900000000001</v>
      </c>
      <c r="C16" s="45">
        <v>17.8932</v>
      </c>
      <c r="D16" s="45">
        <v>16.173999999999999</v>
      </c>
      <c r="E16" s="45">
        <v>16.741099999999999</v>
      </c>
      <c r="F16" s="45">
        <v>15.0624</v>
      </c>
      <c r="G16" s="45">
        <v>0</v>
      </c>
      <c r="H16" s="45">
        <v>17.159400000000002</v>
      </c>
      <c r="I16" s="45">
        <v>17.8932</v>
      </c>
      <c r="J16" s="45">
        <v>16.567699999999999</v>
      </c>
      <c r="K16" s="45">
        <v>16.784300000000002</v>
      </c>
      <c r="L16" s="45">
        <v>16.0685</v>
      </c>
      <c r="M16" s="45">
        <v>0</v>
      </c>
      <c r="N16" s="45">
        <v>9.8611000000000004</v>
      </c>
      <c r="O16" s="45">
        <v>0</v>
      </c>
      <c r="P16" s="45">
        <v>9.8611000000000004</v>
      </c>
      <c r="Q16" s="45">
        <v>11.8</v>
      </c>
      <c r="R16" s="45">
        <v>9.6509999999999998</v>
      </c>
      <c r="S16" s="45">
        <v>0</v>
      </c>
      <c r="T16" s="151" t="s">
        <v>186</v>
      </c>
      <c r="U16" s="151" t="s">
        <v>186</v>
      </c>
      <c r="V16" s="151" t="s">
        <v>186</v>
      </c>
      <c r="W16" s="151" t="s">
        <v>186</v>
      </c>
      <c r="X16" s="151" t="s">
        <v>186</v>
      </c>
      <c r="Y16" s="151" t="s">
        <v>186</v>
      </c>
      <c r="Z16" s="151" t="s">
        <v>186</v>
      </c>
      <c r="AA16" s="151" t="s">
        <v>186</v>
      </c>
      <c r="AB16" s="151" t="s">
        <v>186</v>
      </c>
      <c r="AC16" s="151" t="s">
        <v>186</v>
      </c>
      <c r="AD16" s="151" t="s">
        <v>186</v>
      </c>
      <c r="AE16" s="151" t="s">
        <v>186</v>
      </c>
    </row>
    <row r="17" spans="1:31" hidden="1" outlineLevel="1">
      <c r="A17" s="8">
        <v>40725</v>
      </c>
      <c r="B17" s="45">
        <v>16.363299999999999</v>
      </c>
      <c r="C17" s="45">
        <v>16.965499999999999</v>
      </c>
      <c r="D17" s="45">
        <v>15.9597</v>
      </c>
      <c r="E17" s="45">
        <v>16.1128</v>
      </c>
      <c r="F17" s="45">
        <v>17.648599999999998</v>
      </c>
      <c r="G17" s="45">
        <v>6.8453999999999997</v>
      </c>
      <c r="H17" s="45">
        <v>16.784500000000001</v>
      </c>
      <c r="I17" s="45">
        <v>16.965499999999999</v>
      </c>
      <c r="J17" s="45">
        <v>16.652899999999999</v>
      </c>
      <c r="K17" s="45">
        <v>16.246700000000001</v>
      </c>
      <c r="L17" s="45">
        <v>17.999500000000001</v>
      </c>
      <c r="M17" s="45">
        <v>0</v>
      </c>
      <c r="N17" s="45">
        <v>7.8330000000000002</v>
      </c>
      <c r="O17" s="45">
        <v>0</v>
      </c>
      <c r="P17" s="45">
        <v>7.8330000000000002</v>
      </c>
      <c r="Q17" s="45">
        <v>9.5632000000000001</v>
      </c>
      <c r="R17" s="45">
        <v>10.500400000000001</v>
      </c>
      <c r="S17" s="45">
        <v>6.8453999999999997</v>
      </c>
      <c r="T17" s="151" t="s">
        <v>186</v>
      </c>
      <c r="U17" s="151" t="s">
        <v>186</v>
      </c>
      <c r="V17" s="151" t="s">
        <v>186</v>
      </c>
      <c r="W17" s="151" t="s">
        <v>186</v>
      </c>
      <c r="X17" s="151" t="s">
        <v>186</v>
      </c>
      <c r="Y17" s="151" t="s">
        <v>186</v>
      </c>
      <c r="Z17" s="151" t="s">
        <v>186</v>
      </c>
      <c r="AA17" s="151" t="s">
        <v>186</v>
      </c>
      <c r="AB17" s="151" t="s">
        <v>186</v>
      </c>
      <c r="AC17" s="151" t="s">
        <v>186</v>
      </c>
      <c r="AD17" s="151" t="s">
        <v>186</v>
      </c>
      <c r="AE17" s="151" t="s">
        <v>186</v>
      </c>
    </row>
    <row r="18" spans="1:31" hidden="1" outlineLevel="1">
      <c r="A18" s="8">
        <v>40756</v>
      </c>
      <c r="B18" s="45">
        <v>15.787800000000001</v>
      </c>
      <c r="C18" s="45">
        <v>16.778400000000001</v>
      </c>
      <c r="D18" s="45">
        <v>15.3248</v>
      </c>
      <c r="E18" s="45">
        <v>14.2323</v>
      </c>
      <c r="F18" s="45">
        <v>16.8142</v>
      </c>
      <c r="G18" s="45">
        <v>19</v>
      </c>
      <c r="H18" s="45">
        <v>16.8962</v>
      </c>
      <c r="I18" s="45">
        <v>16.778400000000001</v>
      </c>
      <c r="J18" s="45">
        <v>16.9665</v>
      </c>
      <c r="K18" s="45">
        <v>16.564299999999999</v>
      </c>
      <c r="L18" s="45">
        <v>17.208500000000001</v>
      </c>
      <c r="M18" s="45">
        <v>19</v>
      </c>
      <c r="N18" s="45">
        <v>9.3628999999999998</v>
      </c>
      <c r="O18" s="45">
        <v>0</v>
      </c>
      <c r="P18" s="45">
        <v>9.3628999999999998</v>
      </c>
      <c r="Q18" s="45">
        <v>9.2696000000000005</v>
      </c>
      <c r="R18" s="45">
        <v>10.303900000000001</v>
      </c>
      <c r="S18" s="45">
        <v>0</v>
      </c>
      <c r="T18" s="151" t="s">
        <v>186</v>
      </c>
      <c r="U18" s="151" t="s">
        <v>186</v>
      </c>
      <c r="V18" s="151" t="s">
        <v>186</v>
      </c>
      <c r="W18" s="151" t="s">
        <v>186</v>
      </c>
      <c r="X18" s="151" t="s">
        <v>186</v>
      </c>
      <c r="Y18" s="151" t="s">
        <v>186</v>
      </c>
      <c r="Z18" s="151" t="s">
        <v>186</v>
      </c>
      <c r="AA18" s="151" t="s">
        <v>186</v>
      </c>
      <c r="AB18" s="151" t="s">
        <v>186</v>
      </c>
      <c r="AC18" s="151" t="s">
        <v>186</v>
      </c>
      <c r="AD18" s="151" t="s">
        <v>186</v>
      </c>
      <c r="AE18" s="151" t="s">
        <v>186</v>
      </c>
    </row>
    <row r="19" spans="1:31" hidden="1" outlineLevel="1">
      <c r="A19" s="8">
        <v>40787</v>
      </c>
      <c r="B19" s="45">
        <v>16.3675</v>
      </c>
      <c r="C19" s="45">
        <v>16.851800000000001</v>
      </c>
      <c r="D19" s="45">
        <v>16.107700000000001</v>
      </c>
      <c r="E19" s="45">
        <v>15.514200000000001</v>
      </c>
      <c r="F19" s="45">
        <v>16.916399999999999</v>
      </c>
      <c r="G19" s="45">
        <v>19</v>
      </c>
      <c r="H19" s="45">
        <v>16.6355</v>
      </c>
      <c r="I19" s="45">
        <v>16.851800000000001</v>
      </c>
      <c r="J19" s="45">
        <v>16.512799999999999</v>
      </c>
      <c r="K19" s="45">
        <v>16.050799999999999</v>
      </c>
      <c r="L19" s="45">
        <v>16.916399999999999</v>
      </c>
      <c r="M19" s="45">
        <v>19</v>
      </c>
      <c r="N19" s="45">
        <v>9.1004000000000005</v>
      </c>
      <c r="O19" s="45">
        <v>0</v>
      </c>
      <c r="P19" s="45">
        <v>9.1004000000000005</v>
      </c>
      <c r="Q19" s="45">
        <v>9.1004000000000005</v>
      </c>
      <c r="R19" s="45">
        <v>0</v>
      </c>
      <c r="S19" s="45">
        <v>0</v>
      </c>
      <c r="T19" s="151" t="s">
        <v>186</v>
      </c>
      <c r="U19" s="151" t="s">
        <v>186</v>
      </c>
      <c r="V19" s="151" t="s">
        <v>186</v>
      </c>
      <c r="W19" s="151" t="s">
        <v>186</v>
      </c>
      <c r="X19" s="151" t="s">
        <v>186</v>
      </c>
      <c r="Y19" s="151" t="s">
        <v>186</v>
      </c>
      <c r="Z19" s="151" t="s">
        <v>186</v>
      </c>
      <c r="AA19" s="151" t="s">
        <v>186</v>
      </c>
      <c r="AB19" s="151" t="s">
        <v>186</v>
      </c>
      <c r="AC19" s="151" t="s">
        <v>186</v>
      </c>
      <c r="AD19" s="151" t="s">
        <v>186</v>
      </c>
      <c r="AE19" s="151" t="s">
        <v>186</v>
      </c>
    </row>
    <row r="20" spans="1:31" hidden="1" outlineLevel="1">
      <c r="A20" s="8">
        <v>40817</v>
      </c>
      <c r="B20" s="45">
        <v>16.198399999999999</v>
      </c>
      <c r="C20" s="45">
        <v>16.677</v>
      </c>
      <c r="D20" s="45">
        <v>15.9085</v>
      </c>
      <c r="E20" s="45">
        <v>16.0808</v>
      </c>
      <c r="F20" s="45">
        <v>15.6134</v>
      </c>
      <c r="G20" s="45">
        <v>19</v>
      </c>
      <c r="H20" s="45">
        <v>16.3108</v>
      </c>
      <c r="I20" s="45">
        <v>16.677</v>
      </c>
      <c r="J20" s="45">
        <v>16.0717</v>
      </c>
      <c r="K20" s="45">
        <v>16.0808</v>
      </c>
      <c r="L20" s="45">
        <v>15.8675</v>
      </c>
      <c r="M20" s="45">
        <v>19</v>
      </c>
      <c r="N20" s="45">
        <v>13.830500000000001</v>
      </c>
      <c r="O20" s="45">
        <v>0</v>
      </c>
      <c r="P20" s="45">
        <v>13.830500000000001</v>
      </c>
      <c r="Q20" s="45">
        <v>0</v>
      </c>
      <c r="R20" s="45">
        <v>13.830500000000001</v>
      </c>
      <c r="S20" s="45">
        <v>0</v>
      </c>
      <c r="T20" s="151" t="s">
        <v>186</v>
      </c>
      <c r="U20" s="151" t="s">
        <v>186</v>
      </c>
      <c r="V20" s="151" t="s">
        <v>186</v>
      </c>
      <c r="W20" s="151" t="s">
        <v>186</v>
      </c>
      <c r="X20" s="151" t="s">
        <v>186</v>
      </c>
      <c r="Y20" s="151" t="s">
        <v>186</v>
      </c>
      <c r="Z20" s="151" t="s">
        <v>186</v>
      </c>
      <c r="AA20" s="151" t="s">
        <v>186</v>
      </c>
      <c r="AB20" s="151" t="s">
        <v>186</v>
      </c>
      <c r="AC20" s="151" t="s">
        <v>186</v>
      </c>
      <c r="AD20" s="151" t="s">
        <v>186</v>
      </c>
      <c r="AE20" s="151" t="s">
        <v>186</v>
      </c>
    </row>
    <row r="21" spans="1:31" hidden="1" outlineLevel="1">
      <c r="A21" s="8">
        <v>40848</v>
      </c>
      <c r="B21" s="45">
        <v>13.8695</v>
      </c>
      <c r="C21" s="45">
        <v>16.889399999999998</v>
      </c>
      <c r="D21" s="45">
        <v>11.7159</v>
      </c>
      <c r="E21" s="45">
        <v>16.912600000000001</v>
      </c>
      <c r="F21" s="45">
        <v>16.460100000000001</v>
      </c>
      <c r="G21" s="45">
        <v>6</v>
      </c>
      <c r="H21" s="45">
        <v>13.9223</v>
      </c>
      <c r="I21" s="45">
        <v>16.889399999999998</v>
      </c>
      <c r="J21" s="45">
        <v>11.7509</v>
      </c>
      <c r="K21" s="45">
        <v>17.069099999999999</v>
      </c>
      <c r="L21" s="45">
        <v>17.784500000000001</v>
      </c>
      <c r="M21" s="45">
        <v>6</v>
      </c>
      <c r="N21" s="45">
        <v>10.3797</v>
      </c>
      <c r="O21" s="45">
        <v>0</v>
      </c>
      <c r="P21" s="45">
        <v>10.3797</v>
      </c>
      <c r="Q21" s="45">
        <v>10.4877</v>
      </c>
      <c r="R21" s="45">
        <v>10.304</v>
      </c>
      <c r="S21" s="45">
        <v>0</v>
      </c>
      <c r="T21" s="151" t="s">
        <v>186</v>
      </c>
      <c r="U21" s="151" t="s">
        <v>186</v>
      </c>
      <c r="V21" s="151" t="s">
        <v>186</v>
      </c>
      <c r="W21" s="151" t="s">
        <v>186</v>
      </c>
      <c r="X21" s="151" t="s">
        <v>186</v>
      </c>
      <c r="Y21" s="151" t="s">
        <v>186</v>
      </c>
      <c r="Z21" s="151" t="s">
        <v>186</v>
      </c>
      <c r="AA21" s="151" t="s">
        <v>186</v>
      </c>
      <c r="AB21" s="151" t="s">
        <v>186</v>
      </c>
      <c r="AC21" s="151" t="s">
        <v>186</v>
      </c>
      <c r="AD21" s="151" t="s">
        <v>186</v>
      </c>
      <c r="AE21" s="151" t="s">
        <v>186</v>
      </c>
    </row>
    <row r="22" spans="1:31" hidden="1" outlineLevel="1">
      <c r="A22" s="8">
        <v>40878</v>
      </c>
      <c r="B22" s="45">
        <v>17.482800000000001</v>
      </c>
      <c r="C22" s="45">
        <v>17.121099999999998</v>
      </c>
      <c r="D22" s="45">
        <v>17.847000000000001</v>
      </c>
      <c r="E22" s="45">
        <v>17.221499999999999</v>
      </c>
      <c r="F22" s="45">
        <v>19.320699999999999</v>
      </c>
      <c r="G22" s="45">
        <v>19</v>
      </c>
      <c r="H22" s="45">
        <v>18.2437</v>
      </c>
      <c r="I22" s="45">
        <v>17.121099999999998</v>
      </c>
      <c r="J22" s="45">
        <v>19.5533</v>
      </c>
      <c r="K22" s="45">
        <v>19.693200000000001</v>
      </c>
      <c r="L22" s="45">
        <v>19.332000000000001</v>
      </c>
      <c r="M22" s="45">
        <v>19</v>
      </c>
      <c r="N22" s="45">
        <v>7.1020000000000003</v>
      </c>
      <c r="O22" s="45">
        <v>0</v>
      </c>
      <c r="P22" s="45">
        <v>7.1020000000000003</v>
      </c>
      <c r="Q22" s="45">
        <v>7.0749000000000004</v>
      </c>
      <c r="R22" s="45">
        <v>13.804</v>
      </c>
      <c r="S22" s="45">
        <v>0</v>
      </c>
      <c r="T22" s="151" t="s">
        <v>186</v>
      </c>
      <c r="U22" s="151" t="s">
        <v>186</v>
      </c>
      <c r="V22" s="151" t="s">
        <v>186</v>
      </c>
      <c r="W22" s="151" t="s">
        <v>186</v>
      </c>
      <c r="X22" s="151" t="s">
        <v>186</v>
      </c>
      <c r="Y22" s="151" t="s">
        <v>186</v>
      </c>
      <c r="Z22" s="151" t="s">
        <v>186</v>
      </c>
      <c r="AA22" s="151" t="s">
        <v>186</v>
      </c>
      <c r="AB22" s="151" t="s">
        <v>186</v>
      </c>
      <c r="AC22" s="151" t="s">
        <v>186</v>
      </c>
      <c r="AD22" s="151" t="s">
        <v>186</v>
      </c>
      <c r="AE22" s="151" t="s">
        <v>186</v>
      </c>
    </row>
    <row r="23" spans="1:31" hidden="1" outlineLevel="1">
      <c r="A23" s="8">
        <v>40909</v>
      </c>
      <c r="B23" s="45">
        <v>17.8645</v>
      </c>
      <c r="C23" s="45">
        <v>18.268699999999999</v>
      </c>
      <c r="D23" s="45">
        <v>17.162500000000001</v>
      </c>
      <c r="E23" s="45">
        <v>16.952000000000002</v>
      </c>
      <c r="F23" s="45">
        <v>21.2651</v>
      </c>
      <c r="G23" s="45">
        <v>6.5484999999999998</v>
      </c>
      <c r="H23" s="45">
        <v>18.841100000000001</v>
      </c>
      <c r="I23" s="45">
        <v>18.268699999999999</v>
      </c>
      <c r="J23" s="45">
        <v>20.2028</v>
      </c>
      <c r="K23" s="45">
        <v>19.500800000000002</v>
      </c>
      <c r="L23" s="45">
        <v>21.2651</v>
      </c>
      <c r="M23" s="45">
        <v>0</v>
      </c>
      <c r="N23" s="45">
        <v>8.9349000000000007</v>
      </c>
      <c r="O23" s="45">
        <v>0</v>
      </c>
      <c r="P23" s="45">
        <v>8.9350000000000005</v>
      </c>
      <c r="Q23" s="45">
        <v>10.344900000000001</v>
      </c>
      <c r="R23" s="45">
        <v>0</v>
      </c>
      <c r="S23" s="45">
        <v>6.5484999999999998</v>
      </c>
      <c r="T23" s="151" t="s">
        <v>186</v>
      </c>
      <c r="U23" s="151" t="s">
        <v>186</v>
      </c>
      <c r="V23" s="151" t="s">
        <v>186</v>
      </c>
      <c r="W23" s="151" t="s">
        <v>186</v>
      </c>
      <c r="X23" s="151" t="s">
        <v>186</v>
      </c>
      <c r="Y23" s="151" t="s">
        <v>186</v>
      </c>
      <c r="Z23" s="151" t="s">
        <v>186</v>
      </c>
      <c r="AA23" s="151" t="s">
        <v>186</v>
      </c>
      <c r="AB23" s="151" t="s">
        <v>186</v>
      </c>
      <c r="AC23" s="151" t="s">
        <v>186</v>
      </c>
      <c r="AD23" s="151" t="s">
        <v>186</v>
      </c>
      <c r="AE23" s="151" t="s">
        <v>186</v>
      </c>
    </row>
    <row r="24" spans="1:31" hidden="1" outlineLevel="1">
      <c r="A24" s="8">
        <v>40940</v>
      </c>
      <c r="B24" s="45">
        <v>18.6205</v>
      </c>
      <c r="C24" s="45">
        <v>19.397200000000002</v>
      </c>
      <c r="D24" s="45">
        <v>17.626200000000001</v>
      </c>
      <c r="E24" s="45">
        <v>17.439699999999998</v>
      </c>
      <c r="F24" s="45">
        <v>19.026599999999998</v>
      </c>
      <c r="G24" s="45">
        <v>14.4071</v>
      </c>
      <c r="H24" s="45">
        <v>19.2224</v>
      </c>
      <c r="I24" s="45">
        <v>19.397200000000002</v>
      </c>
      <c r="J24" s="45">
        <v>18.942599999999999</v>
      </c>
      <c r="K24" s="45">
        <v>18.901199999999999</v>
      </c>
      <c r="L24" s="45">
        <v>19.026599999999998</v>
      </c>
      <c r="M24" s="45">
        <v>0</v>
      </c>
      <c r="N24" s="45">
        <v>12.3543</v>
      </c>
      <c r="O24" s="45">
        <v>0</v>
      </c>
      <c r="P24" s="45">
        <v>12.3543</v>
      </c>
      <c r="Q24" s="45">
        <v>11.072900000000001</v>
      </c>
      <c r="R24" s="45">
        <v>0</v>
      </c>
      <c r="S24" s="45">
        <v>14.4071</v>
      </c>
      <c r="T24" s="151" t="s">
        <v>186</v>
      </c>
      <c r="U24" s="151" t="s">
        <v>186</v>
      </c>
      <c r="V24" s="151" t="s">
        <v>186</v>
      </c>
      <c r="W24" s="151" t="s">
        <v>186</v>
      </c>
      <c r="X24" s="151" t="s">
        <v>186</v>
      </c>
      <c r="Y24" s="151" t="s">
        <v>186</v>
      </c>
      <c r="Z24" s="151" t="s">
        <v>186</v>
      </c>
      <c r="AA24" s="151" t="s">
        <v>186</v>
      </c>
      <c r="AB24" s="151" t="s">
        <v>186</v>
      </c>
      <c r="AC24" s="151" t="s">
        <v>186</v>
      </c>
      <c r="AD24" s="151" t="s">
        <v>186</v>
      </c>
      <c r="AE24" s="151" t="s">
        <v>186</v>
      </c>
    </row>
    <row r="25" spans="1:31" hidden="1" outlineLevel="1">
      <c r="A25" s="8">
        <v>40969</v>
      </c>
      <c r="B25" s="45">
        <v>19.066700000000001</v>
      </c>
      <c r="C25" s="45">
        <v>20.266400000000001</v>
      </c>
      <c r="D25" s="45">
        <v>17.5318</v>
      </c>
      <c r="E25" s="45">
        <v>17.747699999999998</v>
      </c>
      <c r="F25" s="45">
        <v>17.299299999999999</v>
      </c>
      <c r="G25" s="45">
        <v>16.883500000000002</v>
      </c>
      <c r="H25" s="45">
        <v>19.485199999999999</v>
      </c>
      <c r="I25" s="45">
        <v>20.266400000000001</v>
      </c>
      <c r="J25" s="45">
        <v>18.357299999999999</v>
      </c>
      <c r="K25" s="45">
        <v>19.609100000000002</v>
      </c>
      <c r="L25" s="45">
        <v>17.299299999999999</v>
      </c>
      <c r="M25" s="45">
        <v>16.883500000000002</v>
      </c>
      <c r="N25" s="45">
        <v>11.0984</v>
      </c>
      <c r="O25" s="45">
        <v>0</v>
      </c>
      <c r="P25" s="45">
        <v>11.0984</v>
      </c>
      <c r="Q25" s="45">
        <v>11.0984</v>
      </c>
      <c r="R25" s="45">
        <v>0</v>
      </c>
      <c r="S25" s="45">
        <v>0</v>
      </c>
      <c r="T25" s="151" t="s">
        <v>186</v>
      </c>
      <c r="U25" s="151" t="s">
        <v>186</v>
      </c>
      <c r="V25" s="151" t="s">
        <v>186</v>
      </c>
      <c r="W25" s="151" t="s">
        <v>186</v>
      </c>
      <c r="X25" s="151" t="s">
        <v>186</v>
      </c>
      <c r="Y25" s="151" t="s">
        <v>186</v>
      </c>
      <c r="Z25" s="151" t="s">
        <v>186</v>
      </c>
      <c r="AA25" s="151" t="s">
        <v>186</v>
      </c>
      <c r="AB25" s="151" t="s">
        <v>186</v>
      </c>
      <c r="AC25" s="151" t="s">
        <v>186</v>
      </c>
      <c r="AD25" s="151" t="s">
        <v>186</v>
      </c>
      <c r="AE25" s="151" t="s">
        <v>186</v>
      </c>
    </row>
    <row r="26" spans="1:31" hidden="1" outlineLevel="1">
      <c r="A26" s="8">
        <v>41000</v>
      </c>
      <c r="B26" s="45">
        <v>19.273700000000002</v>
      </c>
      <c r="C26" s="45">
        <v>20.3276</v>
      </c>
      <c r="D26" s="45">
        <v>17.999500000000001</v>
      </c>
      <c r="E26" s="45">
        <v>18.401800000000001</v>
      </c>
      <c r="F26" s="45">
        <v>17.454899999999999</v>
      </c>
      <c r="G26" s="45">
        <v>0</v>
      </c>
      <c r="H26" s="45">
        <v>19.6998</v>
      </c>
      <c r="I26" s="45">
        <v>20.3276</v>
      </c>
      <c r="J26" s="45">
        <v>18.869700000000002</v>
      </c>
      <c r="K26" s="45">
        <v>18.521599999999999</v>
      </c>
      <c r="L26" s="45">
        <v>19.436</v>
      </c>
      <c r="M26" s="45">
        <v>0</v>
      </c>
      <c r="N26" s="45">
        <v>8.7180999999999997</v>
      </c>
      <c r="O26" s="45">
        <v>0</v>
      </c>
      <c r="P26" s="45">
        <v>8.7180999999999997</v>
      </c>
      <c r="Q26" s="45">
        <v>10.800599999999999</v>
      </c>
      <c r="R26" s="45">
        <v>8.4760000000000009</v>
      </c>
      <c r="S26" s="45">
        <v>0</v>
      </c>
      <c r="T26" s="151" t="s">
        <v>186</v>
      </c>
      <c r="U26" s="151" t="s">
        <v>186</v>
      </c>
      <c r="V26" s="151" t="s">
        <v>186</v>
      </c>
      <c r="W26" s="151" t="s">
        <v>186</v>
      </c>
      <c r="X26" s="151" t="s">
        <v>186</v>
      </c>
      <c r="Y26" s="151" t="s">
        <v>186</v>
      </c>
      <c r="Z26" s="151" t="s">
        <v>186</v>
      </c>
      <c r="AA26" s="151" t="s">
        <v>186</v>
      </c>
      <c r="AB26" s="151" t="s">
        <v>186</v>
      </c>
      <c r="AC26" s="151" t="s">
        <v>186</v>
      </c>
      <c r="AD26" s="151" t="s">
        <v>186</v>
      </c>
      <c r="AE26" s="151" t="s">
        <v>186</v>
      </c>
    </row>
    <row r="27" spans="1:31" hidden="1" outlineLevel="1">
      <c r="A27" s="8">
        <v>41030</v>
      </c>
      <c r="B27" s="45">
        <v>19.511399999999998</v>
      </c>
      <c r="C27" s="45">
        <v>19.741</v>
      </c>
      <c r="D27" s="45">
        <v>19.186699999999998</v>
      </c>
      <c r="E27" s="45">
        <v>19.358699999999999</v>
      </c>
      <c r="F27" s="45">
        <v>19.029499999999999</v>
      </c>
      <c r="G27" s="45">
        <v>0</v>
      </c>
      <c r="H27" s="45">
        <v>19.700399999999998</v>
      </c>
      <c r="I27" s="45">
        <v>19.741</v>
      </c>
      <c r="J27" s="45">
        <v>19.6388</v>
      </c>
      <c r="K27" s="45">
        <v>19.453199999999999</v>
      </c>
      <c r="L27" s="45">
        <v>19.828900000000001</v>
      </c>
      <c r="M27" s="45">
        <v>0</v>
      </c>
      <c r="N27" s="45">
        <v>12.8415</v>
      </c>
      <c r="O27" s="45">
        <v>0</v>
      </c>
      <c r="P27" s="45">
        <v>12.8415</v>
      </c>
      <c r="Q27" s="45">
        <v>11</v>
      </c>
      <c r="R27" s="45">
        <v>13.0022</v>
      </c>
      <c r="S27" s="45">
        <v>0</v>
      </c>
      <c r="T27" s="151" t="s">
        <v>186</v>
      </c>
      <c r="U27" s="151" t="s">
        <v>186</v>
      </c>
      <c r="V27" s="151" t="s">
        <v>186</v>
      </c>
      <c r="W27" s="151" t="s">
        <v>186</v>
      </c>
      <c r="X27" s="151" t="s">
        <v>186</v>
      </c>
      <c r="Y27" s="151" t="s">
        <v>186</v>
      </c>
      <c r="Z27" s="151" t="s">
        <v>186</v>
      </c>
      <c r="AA27" s="151" t="s">
        <v>186</v>
      </c>
      <c r="AB27" s="151" t="s">
        <v>186</v>
      </c>
      <c r="AC27" s="151" t="s">
        <v>186</v>
      </c>
      <c r="AD27" s="151" t="s">
        <v>186</v>
      </c>
      <c r="AE27" s="151" t="s">
        <v>186</v>
      </c>
    </row>
    <row r="28" spans="1:31" hidden="1" outlineLevel="1">
      <c r="A28" s="8">
        <v>41061</v>
      </c>
      <c r="B28" s="45">
        <v>19.745000000000001</v>
      </c>
      <c r="C28" s="45">
        <v>20.115600000000001</v>
      </c>
      <c r="D28" s="45">
        <v>19.416399999999999</v>
      </c>
      <c r="E28" s="45">
        <v>19.894200000000001</v>
      </c>
      <c r="F28" s="45">
        <v>18.192699999999999</v>
      </c>
      <c r="G28" s="45">
        <v>19</v>
      </c>
      <c r="H28" s="45">
        <v>19.831099999999999</v>
      </c>
      <c r="I28" s="45">
        <v>20.115600000000001</v>
      </c>
      <c r="J28" s="45">
        <v>19.5732</v>
      </c>
      <c r="K28" s="45">
        <v>19.9526</v>
      </c>
      <c r="L28" s="45">
        <v>18.721499999999999</v>
      </c>
      <c r="M28" s="45">
        <v>19</v>
      </c>
      <c r="N28" s="45">
        <v>12.2692</v>
      </c>
      <c r="O28" s="45">
        <v>0</v>
      </c>
      <c r="P28" s="45">
        <v>12.2692</v>
      </c>
      <c r="Q28" s="45">
        <v>8</v>
      </c>
      <c r="R28" s="45">
        <v>13.0022</v>
      </c>
      <c r="S28" s="45">
        <v>0</v>
      </c>
      <c r="T28" s="151" t="s">
        <v>186</v>
      </c>
      <c r="U28" s="151" t="s">
        <v>186</v>
      </c>
      <c r="V28" s="151" t="s">
        <v>186</v>
      </c>
      <c r="W28" s="151" t="s">
        <v>186</v>
      </c>
      <c r="X28" s="151" t="s">
        <v>186</v>
      </c>
      <c r="Y28" s="151" t="s">
        <v>186</v>
      </c>
      <c r="Z28" s="151" t="s">
        <v>186</v>
      </c>
      <c r="AA28" s="151" t="s">
        <v>186</v>
      </c>
      <c r="AB28" s="151" t="s">
        <v>186</v>
      </c>
      <c r="AC28" s="151" t="s">
        <v>186</v>
      </c>
      <c r="AD28" s="151" t="s">
        <v>186</v>
      </c>
      <c r="AE28" s="151" t="s">
        <v>186</v>
      </c>
    </row>
    <row r="29" spans="1:31" hidden="1" outlineLevel="1">
      <c r="A29" s="8">
        <v>41091</v>
      </c>
      <c r="B29" s="45">
        <v>16.735600000000002</v>
      </c>
      <c r="C29" s="45">
        <v>18.561499999999999</v>
      </c>
      <c r="D29" s="45">
        <v>15.7544</v>
      </c>
      <c r="E29" s="45">
        <v>18.891100000000002</v>
      </c>
      <c r="F29" s="45">
        <v>15.0679</v>
      </c>
      <c r="G29" s="45">
        <v>5.7851999999999997</v>
      </c>
      <c r="H29" s="45">
        <v>19.089300000000001</v>
      </c>
      <c r="I29" s="45">
        <v>18.561499999999999</v>
      </c>
      <c r="J29" s="45">
        <v>19.649799999999999</v>
      </c>
      <c r="K29" s="45">
        <v>20.134699999999999</v>
      </c>
      <c r="L29" s="45">
        <v>19.363900000000001</v>
      </c>
      <c r="M29" s="45">
        <v>0</v>
      </c>
      <c r="N29" s="45">
        <v>11.762499999999999</v>
      </c>
      <c r="O29" s="45">
        <v>0</v>
      </c>
      <c r="P29" s="45">
        <v>11.762499999999999</v>
      </c>
      <c r="Q29" s="45">
        <v>10.396800000000001</v>
      </c>
      <c r="R29" s="45">
        <v>12.04</v>
      </c>
      <c r="S29" s="45">
        <v>5.7851999999999997</v>
      </c>
      <c r="T29" s="151" t="s">
        <v>186</v>
      </c>
      <c r="U29" s="151" t="s">
        <v>186</v>
      </c>
      <c r="V29" s="151" t="s">
        <v>186</v>
      </c>
      <c r="W29" s="151" t="s">
        <v>186</v>
      </c>
      <c r="X29" s="151" t="s">
        <v>186</v>
      </c>
      <c r="Y29" s="151" t="s">
        <v>186</v>
      </c>
      <c r="Z29" s="151" t="s">
        <v>186</v>
      </c>
      <c r="AA29" s="151" t="s">
        <v>186</v>
      </c>
      <c r="AB29" s="151" t="s">
        <v>186</v>
      </c>
      <c r="AC29" s="151" t="s">
        <v>186</v>
      </c>
      <c r="AD29" s="151" t="s">
        <v>186</v>
      </c>
      <c r="AE29" s="151" t="s">
        <v>186</v>
      </c>
    </row>
    <row r="30" spans="1:31" hidden="1" outlineLevel="1">
      <c r="A30" s="8">
        <v>41122</v>
      </c>
      <c r="B30" s="45">
        <v>19.8416</v>
      </c>
      <c r="C30" s="45">
        <v>20.873100000000001</v>
      </c>
      <c r="D30" s="45">
        <v>19.404</v>
      </c>
      <c r="E30" s="45">
        <v>21.814299999999999</v>
      </c>
      <c r="F30" s="45">
        <v>21.727699999999999</v>
      </c>
      <c r="G30" s="45">
        <v>14.722799999999999</v>
      </c>
      <c r="H30" s="45">
        <v>19.903099999999998</v>
      </c>
      <c r="I30" s="45">
        <v>20.873100000000001</v>
      </c>
      <c r="J30" s="45">
        <v>19.487200000000001</v>
      </c>
      <c r="K30" s="45">
        <v>22.0501</v>
      </c>
      <c r="L30" s="45">
        <v>21.7974</v>
      </c>
      <c r="M30" s="45">
        <v>14.722799999999999</v>
      </c>
      <c r="N30" s="45">
        <v>11.5732</v>
      </c>
      <c r="O30" s="45">
        <v>0</v>
      </c>
      <c r="P30" s="45">
        <v>11.5732</v>
      </c>
      <c r="Q30" s="45">
        <v>10.401</v>
      </c>
      <c r="R30" s="45">
        <v>14.7788</v>
      </c>
      <c r="S30" s="45">
        <v>0</v>
      </c>
      <c r="T30" s="151" t="s">
        <v>186</v>
      </c>
      <c r="U30" s="151" t="s">
        <v>186</v>
      </c>
      <c r="V30" s="151" t="s">
        <v>186</v>
      </c>
      <c r="W30" s="151" t="s">
        <v>186</v>
      </c>
      <c r="X30" s="151" t="s">
        <v>186</v>
      </c>
      <c r="Y30" s="151" t="s">
        <v>186</v>
      </c>
      <c r="Z30" s="151" t="s">
        <v>186</v>
      </c>
      <c r="AA30" s="151" t="s">
        <v>186</v>
      </c>
      <c r="AB30" s="151" t="s">
        <v>186</v>
      </c>
      <c r="AC30" s="151" t="s">
        <v>186</v>
      </c>
      <c r="AD30" s="151" t="s">
        <v>186</v>
      </c>
      <c r="AE30" s="151" t="s">
        <v>186</v>
      </c>
    </row>
    <row r="31" spans="1:31" hidden="1" outlineLevel="1">
      <c r="A31" s="8">
        <v>41153</v>
      </c>
      <c r="B31" s="45">
        <v>19.904800000000002</v>
      </c>
      <c r="C31" s="45">
        <v>20.591699999999999</v>
      </c>
      <c r="D31" s="45">
        <v>19.181100000000001</v>
      </c>
      <c r="E31" s="45">
        <v>18.807099999999998</v>
      </c>
      <c r="F31" s="45">
        <v>20.180299999999999</v>
      </c>
      <c r="G31" s="45">
        <v>0</v>
      </c>
      <c r="H31" s="45">
        <v>20.035900000000002</v>
      </c>
      <c r="I31" s="45">
        <v>20.591699999999999</v>
      </c>
      <c r="J31" s="45">
        <v>19.433700000000002</v>
      </c>
      <c r="K31" s="45">
        <v>19.1265</v>
      </c>
      <c r="L31" s="45">
        <v>20.233899999999998</v>
      </c>
      <c r="M31" s="45">
        <v>0</v>
      </c>
      <c r="N31" s="45">
        <v>10.3186</v>
      </c>
      <c r="O31" s="45">
        <v>0</v>
      </c>
      <c r="P31" s="45">
        <v>10.3186</v>
      </c>
      <c r="Q31" s="45">
        <v>9.8397000000000006</v>
      </c>
      <c r="R31" s="45">
        <v>14.792400000000001</v>
      </c>
      <c r="S31" s="45">
        <v>0</v>
      </c>
      <c r="T31" s="151" t="s">
        <v>186</v>
      </c>
      <c r="U31" s="151" t="s">
        <v>186</v>
      </c>
      <c r="V31" s="151" t="s">
        <v>186</v>
      </c>
      <c r="W31" s="151" t="s">
        <v>186</v>
      </c>
      <c r="X31" s="151" t="s">
        <v>186</v>
      </c>
      <c r="Y31" s="151" t="s">
        <v>186</v>
      </c>
      <c r="Z31" s="151" t="s">
        <v>186</v>
      </c>
      <c r="AA31" s="151" t="s">
        <v>186</v>
      </c>
      <c r="AB31" s="151" t="s">
        <v>186</v>
      </c>
      <c r="AC31" s="151" t="s">
        <v>186</v>
      </c>
      <c r="AD31" s="151" t="s">
        <v>186</v>
      </c>
      <c r="AE31" s="151" t="s">
        <v>186</v>
      </c>
    </row>
    <row r="32" spans="1:31" hidden="1" outlineLevel="1">
      <c r="A32" s="8">
        <v>41183</v>
      </c>
      <c r="B32" s="45">
        <v>19.6206</v>
      </c>
      <c r="C32" s="45">
        <v>19.5855</v>
      </c>
      <c r="D32" s="45">
        <v>19.662400000000002</v>
      </c>
      <c r="E32" s="45">
        <v>20.613499999999998</v>
      </c>
      <c r="F32" s="45">
        <v>18.6419</v>
      </c>
      <c r="G32" s="45">
        <v>0</v>
      </c>
      <c r="H32" s="45">
        <v>19.7349</v>
      </c>
      <c r="I32" s="45">
        <v>19.5855</v>
      </c>
      <c r="J32" s="45">
        <v>19.917999999999999</v>
      </c>
      <c r="K32" s="45">
        <v>21.1769</v>
      </c>
      <c r="L32" s="45">
        <v>18.6419</v>
      </c>
      <c r="M32" s="45">
        <v>0</v>
      </c>
      <c r="N32" s="45">
        <v>11.0025</v>
      </c>
      <c r="O32" s="45">
        <v>0</v>
      </c>
      <c r="P32" s="45">
        <v>11.0025</v>
      </c>
      <c r="Q32" s="45">
        <v>11.0025</v>
      </c>
      <c r="R32" s="45">
        <v>0</v>
      </c>
      <c r="S32" s="45">
        <v>0</v>
      </c>
      <c r="T32" s="151" t="s">
        <v>186</v>
      </c>
      <c r="U32" s="151" t="s">
        <v>186</v>
      </c>
      <c r="V32" s="151" t="s">
        <v>186</v>
      </c>
      <c r="W32" s="151" t="s">
        <v>186</v>
      </c>
      <c r="X32" s="151" t="s">
        <v>186</v>
      </c>
      <c r="Y32" s="151" t="s">
        <v>186</v>
      </c>
      <c r="Z32" s="151" t="s">
        <v>186</v>
      </c>
      <c r="AA32" s="151" t="s">
        <v>186</v>
      </c>
      <c r="AB32" s="151" t="s">
        <v>186</v>
      </c>
      <c r="AC32" s="151" t="s">
        <v>186</v>
      </c>
      <c r="AD32" s="151" t="s">
        <v>186</v>
      </c>
      <c r="AE32" s="151" t="s">
        <v>186</v>
      </c>
    </row>
    <row r="33" spans="1:31" hidden="1" outlineLevel="1">
      <c r="A33" s="8">
        <v>41214</v>
      </c>
      <c r="B33" s="45">
        <v>20.016999999999999</v>
      </c>
      <c r="C33" s="45">
        <v>19.952400000000001</v>
      </c>
      <c r="D33" s="45">
        <v>20.110099999999999</v>
      </c>
      <c r="E33" s="45">
        <v>21.496700000000001</v>
      </c>
      <c r="F33" s="45">
        <v>19.531099999999999</v>
      </c>
      <c r="G33" s="45">
        <v>0</v>
      </c>
      <c r="H33" s="45">
        <v>20.216699999999999</v>
      </c>
      <c r="I33" s="45">
        <v>19.952400000000001</v>
      </c>
      <c r="J33" s="45">
        <v>20.616</v>
      </c>
      <c r="K33" s="45">
        <v>23.6496</v>
      </c>
      <c r="L33" s="45">
        <v>19.540700000000001</v>
      </c>
      <c r="M33" s="45">
        <v>0</v>
      </c>
      <c r="N33" s="45">
        <v>9.5132999999999992</v>
      </c>
      <c r="O33" s="45">
        <v>0</v>
      </c>
      <c r="P33" s="45">
        <v>9.5132999999999992</v>
      </c>
      <c r="Q33" s="45">
        <v>9.5</v>
      </c>
      <c r="R33" s="45">
        <v>10.3207</v>
      </c>
      <c r="S33" s="45">
        <v>0</v>
      </c>
      <c r="T33" s="151" t="s">
        <v>186</v>
      </c>
      <c r="U33" s="151" t="s">
        <v>186</v>
      </c>
      <c r="V33" s="151" t="s">
        <v>186</v>
      </c>
      <c r="W33" s="151" t="s">
        <v>186</v>
      </c>
      <c r="X33" s="151" t="s">
        <v>186</v>
      </c>
      <c r="Y33" s="151" t="s">
        <v>186</v>
      </c>
      <c r="Z33" s="151" t="s">
        <v>186</v>
      </c>
      <c r="AA33" s="151" t="s">
        <v>186</v>
      </c>
      <c r="AB33" s="151" t="s">
        <v>186</v>
      </c>
      <c r="AC33" s="151" t="s">
        <v>186</v>
      </c>
      <c r="AD33" s="151" t="s">
        <v>186</v>
      </c>
      <c r="AE33" s="151" t="s">
        <v>186</v>
      </c>
    </row>
    <row r="34" spans="1:31" hidden="1" outlineLevel="1">
      <c r="A34" s="8">
        <v>41244</v>
      </c>
      <c r="B34" s="45">
        <v>20.695699999999999</v>
      </c>
      <c r="C34" s="45">
        <v>20.2316</v>
      </c>
      <c r="D34" s="45">
        <v>21.084199999999999</v>
      </c>
      <c r="E34" s="45">
        <v>21.785900000000002</v>
      </c>
      <c r="F34" s="45">
        <v>20.014900000000001</v>
      </c>
      <c r="G34" s="45">
        <v>0</v>
      </c>
      <c r="H34" s="45">
        <v>21.070399999999999</v>
      </c>
      <c r="I34" s="45">
        <v>20.2316</v>
      </c>
      <c r="J34" s="45">
        <v>21.821300000000001</v>
      </c>
      <c r="K34" s="45">
        <v>23.0032</v>
      </c>
      <c r="L34" s="45">
        <v>20.155000000000001</v>
      </c>
      <c r="M34" s="45">
        <v>0</v>
      </c>
      <c r="N34" s="45">
        <v>10.452500000000001</v>
      </c>
      <c r="O34" s="45">
        <v>0</v>
      </c>
      <c r="P34" s="45">
        <v>10.452500000000001</v>
      </c>
      <c r="Q34" s="45">
        <v>10.0428</v>
      </c>
      <c r="R34" s="45">
        <v>13.3154</v>
      </c>
      <c r="S34" s="45">
        <v>0</v>
      </c>
      <c r="T34" s="151" t="s">
        <v>186</v>
      </c>
      <c r="U34" s="151" t="s">
        <v>186</v>
      </c>
      <c r="V34" s="151" t="s">
        <v>186</v>
      </c>
      <c r="W34" s="151" t="s">
        <v>186</v>
      </c>
      <c r="X34" s="151" t="s">
        <v>186</v>
      </c>
      <c r="Y34" s="151" t="s">
        <v>186</v>
      </c>
      <c r="Z34" s="151" t="s">
        <v>186</v>
      </c>
      <c r="AA34" s="151" t="s">
        <v>186</v>
      </c>
      <c r="AB34" s="151" t="s">
        <v>186</v>
      </c>
      <c r="AC34" s="151" t="s">
        <v>186</v>
      </c>
      <c r="AD34" s="151" t="s">
        <v>186</v>
      </c>
      <c r="AE34" s="151" t="s">
        <v>186</v>
      </c>
    </row>
    <row r="35" spans="1:31" ht="13.8" hidden="1" outlineLevel="1">
      <c r="A35" s="8">
        <v>41275</v>
      </c>
      <c r="B35" s="45">
        <v>18.8935</v>
      </c>
      <c r="C35" s="45">
        <v>18.809999999999999</v>
      </c>
      <c r="D35" s="45">
        <v>18.989999999999998</v>
      </c>
      <c r="E35" s="45">
        <v>18.809999999999999</v>
      </c>
      <c r="F35" s="45">
        <v>19.632000000000001</v>
      </c>
      <c r="G35" s="45">
        <v>5.3281000000000001</v>
      </c>
      <c r="H35" s="45">
        <v>19.252199999999998</v>
      </c>
      <c r="I35" s="45">
        <v>18.809999999999999</v>
      </c>
      <c r="J35" s="45">
        <v>19.8033</v>
      </c>
      <c r="K35" s="45">
        <v>20.097200000000001</v>
      </c>
      <c r="L35" s="45">
        <v>19.663799999999998</v>
      </c>
      <c r="M35" s="45">
        <v>0</v>
      </c>
      <c r="N35" s="45">
        <v>8.5100999999999996</v>
      </c>
      <c r="O35" s="45">
        <v>0</v>
      </c>
      <c r="P35" s="45">
        <v>8.5100999999999996</v>
      </c>
      <c r="Q35" s="45">
        <v>10</v>
      </c>
      <c r="R35" s="45">
        <v>13.3154</v>
      </c>
      <c r="S35" s="45">
        <v>5.3281000000000001</v>
      </c>
      <c r="T35" s="45">
        <v>12.862</v>
      </c>
      <c r="U35" s="45">
        <v>0</v>
      </c>
      <c r="V35" s="45">
        <v>12.862</v>
      </c>
      <c r="W35" s="45">
        <v>12.8504</v>
      </c>
      <c r="X35" s="45">
        <v>13.156700000000001</v>
      </c>
      <c r="Y35" s="45">
        <v>0</v>
      </c>
      <c r="Z35" s="45">
        <v>12.3405</v>
      </c>
      <c r="AA35" s="45">
        <v>0</v>
      </c>
      <c r="AB35" s="45">
        <v>12.3405</v>
      </c>
      <c r="AC35" s="45">
        <v>12.9536</v>
      </c>
      <c r="AD35" s="45">
        <v>11.5</v>
      </c>
      <c r="AE35" s="45">
        <v>0</v>
      </c>
    </row>
    <row r="36" spans="1:31" ht="13.8" hidden="1" outlineLevel="1">
      <c r="A36" s="8">
        <v>41306</v>
      </c>
      <c r="B36" s="45">
        <v>19.491499999999998</v>
      </c>
      <c r="C36" s="45">
        <v>20.146100000000001</v>
      </c>
      <c r="D36" s="45">
        <v>18.697299999999998</v>
      </c>
      <c r="E36" s="45">
        <v>21.800799999999999</v>
      </c>
      <c r="F36" s="45">
        <v>16.732199999999999</v>
      </c>
      <c r="G36" s="45">
        <v>0</v>
      </c>
      <c r="H36" s="45">
        <v>19.675599999999999</v>
      </c>
      <c r="I36" s="45">
        <v>20.146100000000001</v>
      </c>
      <c r="J36" s="45">
        <v>19.0792</v>
      </c>
      <c r="K36" s="45">
        <v>23.245100000000001</v>
      </c>
      <c r="L36" s="45">
        <v>16.732199999999999</v>
      </c>
      <c r="M36" s="45">
        <v>0</v>
      </c>
      <c r="N36" s="45">
        <v>10.1432</v>
      </c>
      <c r="O36" s="45">
        <v>0</v>
      </c>
      <c r="P36" s="45">
        <v>10.1432</v>
      </c>
      <c r="Q36" s="45">
        <v>10.1432</v>
      </c>
      <c r="R36" s="45" t="s">
        <v>265</v>
      </c>
      <c r="S36" s="45">
        <v>0</v>
      </c>
      <c r="T36" s="45">
        <v>12.123900000000001</v>
      </c>
      <c r="U36" s="45">
        <v>0</v>
      </c>
      <c r="V36" s="45">
        <v>12.123900000000001</v>
      </c>
      <c r="W36" s="45">
        <v>11.780200000000001</v>
      </c>
      <c r="X36" s="45">
        <v>12.7172</v>
      </c>
      <c r="Y36" s="45">
        <v>0</v>
      </c>
      <c r="Z36" s="45">
        <v>12.2744</v>
      </c>
      <c r="AA36" s="45">
        <v>0</v>
      </c>
      <c r="AB36" s="45">
        <v>12.2744</v>
      </c>
      <c r="AC36" s="45">
        <v>12.2744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20.542000000000002</v>
      </c>
      <c r="C37" s="45">
        <v>20.931699999999999</v>
      </c>
      <c r="D37" s="45">
        <v>20.0825</v>
      </c>
      <c r="E37" s="45">
        <v>17.416</v>
      </c>
      <c r="F37" s="45">
        <v>20.157900000000001</v>
      </c>
      <c r="G37" s="45">
        <v>24.384</v>
      </c>
      <c r="H37" s="45">
        <v>21.1874</v>
      </c>
      <c r="I37" s="45">
        <v>20.931699999999999</v>
      </c>
      <c r="J37" s="45">
        <v>21.527100000000001</v>
      </c>
      <c r="K37" s="45">
        <v>19.830100000000002</v>
      </c>
      <c r="L37" s="45">
        <v>20.771899999999999</v>
      </c>
      <c r="M37" s="45">
        <v>24.384</v>
      </c>
      <c r="N37" s="45">
        <v>8.7171000000000003</v>
      </c>
      <c r="O37" s="45">
        <v>0</v>
      </c>
      <c r="P37" s="45">
        <v>8.7171000000000003</v>
      </c>
      <c r="Q37" s="45">
        <v>8.5078999999999994</v>
      </c>
      <c r="R37" s="45">
        <v>10.0753</v>
      </c>
      <c r="S37" s="45">
        <v>0</v>
      </c>
      <c r="T37" s="45">
        <v>11.794700000000001</v>
      </c>
      <c r="U37" s="45">
        <v>0</v>
      </c>
      <c r="V37" s="45">
        <v>11.794700000000001</v>
      </c>
      <c r="W37" s="45">
        <v>12.7377</v>
      </c>
      <c r="X37" s="45">
        <v>9.7897999999999996</v>
      </c>
      <c r="Y37" s="45">
        <v>0</v>
      </c>
      <c r="Z37" s="45">
        <v>13.5</v>
      </c>
      <c r="AA37" s="45">
        <v>0</v>
      </c>
      <c r="AB37" s="45">
        <v>13.5</v>
      </c>
      <c r="AC37" s="45">
        <v>13.5</v>
      </c>
      <c r="AD37" s="45">
        <v>0</v>
      </c>
      <c r="AE37" s="45">
        <v>0</v>
      </c>
    </row>
    <row r="38" spans="1:31" ht="13.8" hidden="1" outlineLevel="1">
      <c r="A38" s="8">
        <v>41365</v>
      </c>
      <c r="B38" s="45">
        <v>19.5181</v>
      </c>
      <c r="C38" s="45">
        <v>20.961400000000001</v>
      </c>
      <c r="D38" s="45">
        <v>18.354399999999998</v>
      </c>
      <c r="E38" s="45">
        <v>15.914300000000001</v>
      </c>
      <c r="F38" s="45">
        <v>19.647200000000002</v>
      </c>
      <c r="G38" s="45">
        <v>24.384</v>
      </c>
      <c r="H38" s="45">
        <v>20.609100000000002</v>
      </c>
      <c r="I38" s="45">
        <v>20.961400000000001</v>
      </c>
      <c r="J38" s="45">
        <v>20.255800000000001</v>
      </c>
      <c r="K38" s="45">
        <v>18.3705</v>
      </c>
      <c r="L38" s="45">
        <v>20.204499999999999</v>
      </c>
      <c r="M38" s="45">
        <v>24.384</v>
      </c>
      <c r="N38" s="45">
        <v>10.5596</v>
      </c>
      <c r="O38" s="45">
        <v>0</v>
      </c>
      <c r="P38" s="45">
        <v>10.5596</v>
      </c>
      <c r="Q38" s="45">
        <v>10.5931</v>
      </c>
      <c r="R38" s="45">
        <v>10.089499999999999</v>
      </c>
      <c r="S38" s="45" t="s">
        <v>265</v>
      </c>
      <c r="T38" s="45">
        <v>12.867800000000001</v>
      </c>
      <c r="U38" s="45">
        <v>0</v>
      </c>
      <c r="V38" s="45">
        <v>12.867800000000001</v>
      </c>
      <c r="W38" s="45">
        <v>12.851800000000001</v>
      </c>
      <c r="X38" s="45">
        <v>13.242100000000001</v>
      </c>
      <c r="Y38" s="45">
        <v>0</v>
      </c>
      <c r="Z38" s="45">
        <v>10.0022</v>
      </c>
      <c r="AA38" s="45">
        <v>0</v>
      </c>
      <c r="AB38" s="45">
        <v>10.0022</v>
      </c>
      <c r="AC38" s="45">
        <v>10.0022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20.4069</v>
      </c>
      <c r="C39" s="45">
        <v>21.084900000000001</v>
      </c>
      <c r="D39" s="45">
        <v>19.9117</v>
      </c>
      <c r="E39" s="45">
        <v>15.014799999999999</v>
      </c>
      <c r="F39" s="45">
        <v>19.659800000000001</v>
      </c>
      <c r="G39" s="45">
        <v>24.384</v>
      </c>
      <c r="H39" s="45">
        <v>21.164400000000001</v>
      </c>
      <c r="I39" s="45">
        <v>21.084900000000001</v>
      </c>
      <c r="J39" s="45">
        <v>21.230399999999999</v>
      </c>
      <c r="K39" s="45">
        <v>16.613499999999998</v>
      </c>
      <c r="L39" s="45">
        <v>20.948399999999999</v>
      </c>
      <c r="M39" s="45">
        <v>24.384</v>
      </c>
      <c r="N39" s="45">
        <v>10.3492</v>
      </c>
      <c r="O39" s="45">
        <v>0</v>
      </c>
      <c r="P39" s="45">
        <v>10.3492</v>
      </c>
      <c r="Q39" s="45">
        <v>10.672800000000001</v>
      </c>
      <c r="R39" s="45">
        <v>9.6466999999999992</v>
      </c>
      <c r="S39" s="45" t="s">
        <v>265</v>
      </c>
      <c r="T39" s="45">
        <v>10.902200000000001</v>
      </c>
      <c r="U39" s="45">
        <v>0</v>
      </c>
      <c r="V39" s="45">
        <v>10.902200000000001</v>
      </c>
      <c r="W39" s="45">
        <v>0</v>
      </c>
      <c r="X39" s="45">
        <v>10.902200000000001</v>
      </c>
      <c r="Y39" s="45">
        <v>0</v>
      </c>
      <c r="Z39" s="45">
        <v>11.5036</v>
      </c>
      <c r="AA39" s="45">
        <v>0</v>
      </c>
      <c r="AB39" s="45">
        <v>11.5036</v>
      </c>
      <c r="AC39" s="45">
        <v>11.116300000000001</v>
      </c>
      <c r="AD39" s="45">
        <v>11.5427</v>
      </c>
      <c r="AE39" s="45">
        <v>0</v>
      </c>
    </row>
    <row r="40" spans="1:31" ht="13.8" hidden="1" outlineLevel="1">
      <c r="A40" s="8">
        <v>41426</v>
      </c>
      <c r="B40" s="45">
        <v>19.241900000000001</v>
      </c>
      <c r="C40" s="45">
        <v>20.388300000000001</v>
      </c>
      <c r="D40" s="45">
        <v>17.9254</v>
      </c>
      <c r="E40" s="45">
        <v>14.3301</v>
      </c>
      <c r="F40" s="45">
        <v>21.202999999999999</v>
      </c>
      <c r="G40" s="45">
        <v>0</v>
      </c>
      <c r="H40" s="45">
        <v>19.591699999999999</v>
      </c>
      <c r="I40" s="45">
        <v>20.388300000000001</v>
      </c>
      <c r="J40" s="45">
        <v>18.607299999999999</v>
      </c>
      <c r="K40" s="45">
        <v>15.242900000000001</v>
      </c>
      <c r="L40" s="45">
        <v>21.2346</v>
      </c>
      <c r="M40" s="45">
        <v>0</v>
      </c>
      <c r="N40" s="45">
        <v>8.9520999999999997</v>
      </c>
      <c r="O40" s="45">
        <v>0</v>
      </c>
      <c r="P40" s="45">
        <v>8.9520999999999997</v>
      </c>
      <c r="Q40" s="45">
        <v>8.968</v>
      </c>
      <c r="R40" s="45">
        <v>8.0751000000000008</v>
      </c>
      <c r="S40" s="45">
        <v>0</v>
      </c>
      <c r="T40" s="45">
        <v>12.693899999999999</v>
      </c>
      <c r="U40" s="45">
        <v>0</v>
      </c>
      <c r="V40" s="45">
        <v>12.693899999999999</v>
      </c>
      <c r="W40" s="45">
        <v>12.327199999999999</v>
      </c>
      <c r="X40" s="45">
        <v>13.064299999999999</v>
      </c>
      <c r="Y40" s="45">
        <v>12.5</v>
      </c>
      <c r="Z40" s="45">
        <v>11.273999999999999</v>
      </c>
      <c r="AA40" s="45">
        <v>0</v>
      </c>
      <c r="AB40" s="45">
        <v>11.273999999999999</v>
      </c>
      <c r="AC40" s="45">
        <v>11</v>
      </c>
      <c r="AD40" s="45">
        <v>12</v>
      </c>
      <c r="AE40" s="45">
        <v>0</v>
      </c>
    </row>
    <row r="41" spans="1:31" ht="13.8" hidden="1" outlineLevel="1">
      <c r="A41" s="8">
        <v>41456</v>
      </c>
      <c r="B41" s="45">
        <v>16.938099999999999</v>
      </c>
      <c r="C41" s="45">
        <v>21.2898</v>
      </c>
      <c r="D41" s="45">
        <v>15.0549</v>
      </c>
      <c r="E41" s="45">
        <v>14.7904</v>
      </c>
      <c r="F41" s="45">
        <v>15.5936</v>
      </c>
      <c r="G41" s="45">
        <v>0</v>
      </c>
      <c r="H41" s="45">
        <v>18.686800000000002</v>
      </c>
      <c r="I41" s="45">
        <v>21.2898</v>
      </c>
      <c r="J41" s="45">
        <v>16.843599999999999</v>
      </c>
      <c r="K41" s="45">
        <v>15.205500000000001</v>
      </c>
      <c r="L41" s="45">
        <v>19.7437</v>
      </c>
      <c r="M41" s="45">
        <v>0</v>
      </c>
      <c r="N41" s="45">
        <v>12.2432</v>
      </c>
      <c r="O41" s="45">
        <v>0</v>
      </c>
      <c r="P41" s="45">
        <v>12.2432</v>
      </c>
      <c r="Q41" s="45">
        <v>10.6187</v>
      </c>
      <c r="R41" s="45">
        <v>12.8812</v>
      </c>
      <c r="S41" s="45">
        <v>0</v>
      </c>
      <c r="T41" s="45">
        <v>12.3072</v>
      </c>
      <c r="U41" s="45">
        <v>0</v>
      </c>
      <c r="V41" s="45">
        <v>12.3072</v>
      </c>
      <c r="W41" s="45">
        <v>11.403499999999999</v>
      </c>
      <c r="X41" s="45">
        <v>12.433999999999999</v>
      </c>
      <c r="Y41" s="45">
        <v>0</v>
      </c>
      <c r="Z41" s="45">
        <v>11.4878</v>
      </c>
      <c r="AA41" s="45">
        <v>0</v>
      </c>
      <c r="AB41" s="45">
        <v>11.4878</v>
      </c>
      <c r="AC41" s="45">
        <v>11.446400000000001</v>
      </c>
      <c r="AD41" s="45">
        <v>12</v>
      </c>
      <c r="AE41" s="45">
        <v>0</v>
      </c>
    </row>
    <row r="42" spans="1:31" ht="13.8" hidden="1" outlineLevel="1">
      <c r="A42" s="8">
        <v>41487</v>
      </c>
      <c r="B42" s="45">
        <v>19.397400000000001</v>
      </c>
      <c r="C42" s="45">
        <v>20.8004</v>
      </c>
      <c r="D42" s="45">
        <v>18.681899999999999</v>
      </c>
      <c r="E42" s="45">
        <v>18.822600000000001</v>
      </c>
      <c r="F42" s="45">
        <v>18.017299999999999</v>
      </c>
      <c r="G42" s="45">
        <v>0</v>
      </c>
      <c r="H42" s="45">
        <v>20.132899999999999</v>
      </c>
      <c r="I42" s="45">
        <v>20.8004</v>
      </c>
      <c r="J42" s="45">
        <v>19.750599999999999</v>
      </c>
      <c r="K42" s="45">
        <v>19.681100000000001</v>
      </c>
      <c r="L42" s="45">
        <v>20.131499999999999</v>
      </c>
      <c r="M42" s="45">
        <v>0</v>
      </c>
      <c r="N42" s="45">
        <v>10.009</v>
      </c>
      <c r="O42" s="45">
        <v>0</v>
      </c>
      <c r="P42" s="45">
        <v>10.009</v>
      </c>
      <c r="Q42" s="45">
        <v>9.8676999999999992</v>
      </c>
      <c r="R42" s="45">
        <v>10.2811</v>
      </c>
      <c r="S42" s="45">
        <v>0</v>
      </c>
      <c r="T42" s="45">
        <v>10.966699999999999</v>
      </c>
      <c r="U42" s="45">
        <v>0</v>
      </c>
      <c r="V42" s="45">
        <v>10.966699999999999</v>
      </c>
      <c r="W42" s="45">
        <v>11.5101</v>
      </c>
      <c r="X42" s="45">
        <v>10.4756</v>
      </c>
      <c r="Y42" s="45">
        <v>0</v>
      </c>
      <c r="Z42" s="45">
        <v>11.6098</v>
      </c>
      <c r="AA42" s="45">
        <v>0</v>
      </c>
      <c r="AB42" s="45">
        <v>11.6098</v>
      </c>
      <c r="AC42" s="45">
        <v>11.7006</v>
      </c>
      <c r="AD42" s="45">
        <v>11.517799999999999</v>
      </c>
      <c r="AE42" s="45">
        <v>0</v>
      </c>
    </row>
    <row r="43" spans="1:31" ht="13.8" hidden="1" outlineLevel="1">
      <c r="A43" s="8">
        <v>41518</v>
      </c>
      <c r="B43" s="45">
        <v>17.463100000000001</v>
      </c>
      <c r="C43" s="45">
        <v>21.207799999999999</v>
      </c>
      <c r="D43" s="45">
        <v>15.8453</v>
      </c>
      <c r="E43" s="45">
        <v>15.6257</v>
      </c>
      <c r="F43" s="45">
        <v>16.553999999999998</v>
      </c>
      <c r="G43" s="45">
        <v>0</v>
      </c>
      <c r="H43" s="45">
        <v>17.944900000000001</v>
      </c>
      <c r="I43" s="45">
        <v>21.207799999999999</v>
      </c>
      <c r="J43" s="45">
        <v>16.398900000000001</v>
      </c>
      <c r="K43" s="45">
        <v>16.2546</v>
      </c>
      <c r="L43" s="45">
        <v>16.836600000000001</v>
      </c>
      <c r="M43" s="45">
        <v>0</v>
      </c>
      <c r="N43" s="45">
        <v>10.119199999999999</v>
      </c>
      <c r="O43" s="45">
        <v>0</v>
      </c>
      <c r="P43" s="45">
        <v>10.119199999999999</v>
      </c>
      <c r="Q43" s="45">
        <v>10.0852</v>
      </c>
      <c r="R43" s="45">
        <v>10.375299999999999</v>
      </c>
      <c r="S43" s="45">
        <v>0</v>
      </c>
      <c r="T43" s="45">
        <v>12.207100000000001</v>
      </c>
      <c r="U43" s="45">
        <v>0</v>
      </c>
      <c r="V43" s="45">
        <v>12.207100000000001</v>
      </c>
      <c r="W43" s="45">
        <v>11.2745</v>
      </c>
      <c r="X43" s="45">
        <v>13.0787</v>
      </c>
      <c r="Y43" s="45">
        <v>0</v>
      </c>
      <c r="Z43" s="45">
        <v>13.1945</v>
      </c>
      <c r="AA43" s="45">
        <v>0</v>
      </c>
      <c r="AB43" s="45">
        <v>13.1945</v>
      </c>
      <c r="AC43" s="45">
        <v>0</v>
      </c>
      <c r="AD43" s="45">
        <v>13.1945</v>
      </c>
      <c r="AE43" s="45">
        <v>0</v>
      </c>
    </row>
    <row r="44" spans="1:31" ht="13.8" hidden="1" outlineLevel="1">
      <c r="A44" s="8">
        <v>41548</v>
      </c>
      <c r="B44" s="45">
        <v>17.658899999999999</v>
      </c>
      <c r="C44" s="45">
        <v>19.578900000000001</v>
      </c>
      <c r="D44" s="45">
        <v>15.8523</v>
      </c>
      <c r="E44" s="45">
        <v>14.603300000000001</v>
      </c>
      <c r="F44" s="45">
        <v>17.668299999999999</v>
      </c>
      <c r="G44" s="45">
        <v>0</v>
      </c>
      <c r="H44" s="45">
        <v>18.054200000000002</v>
      </c>
      <c r="I44" s="45">
        <v>19.578900000000001</v>
      </c>
      <c r="J44" s="45">
        <v>16.458600000000001</v>
      </c>
      <c r="K44" s="45">
        <v>15.342599999999999</v>
      </c>
      <c r="L44" s="45">
        <v>17.880199999999999</v>
      </c>
      <c r="M44" s="45">
        <v>0</v>
      </c>
      <c r="N44" s="45">
        <v>10.447100000000001</v>
      </c>
      <c r="O44" s="45">
        <v>0</v>
      </c>
      <c r="P44" s="45">
        <v>10.447100000000001</v>
      </c>
      <c r="Q44" s="45">
        <v>10.408200000000001</v>
      </c>
      <c r="R44" s="45">
        <v>10.732799999999999</v>
      </c>
      <c r="S44" s="45">
        <v>0</v>
      </c>
      <c r="T44" s="45">
        <v>11.864699999999999</v>
      </c>
      <c r="U44" s="45">
        <v>0</v>
      </c>
      <c r="V44" s="45">
        <v>11.864699999999999</v>
      </c>
      <c r="W44" s="45">
        <v>11.811299999999999</v>
      </c>
      <c r="X44" s="45">
        <v>14.348699999999999</v>
      </c>
      <c r="Y44" s="45">
        <v>0</v>
      </c>
      <c r="Z44" s="45">
        <v>11.9999</v>
      </c>
      <c r="AA44" s="45">
        <v>0</v>
      </c>
      <c r="AB44" s="45">
        <v>11.9999</v>
      </c>
      <c r="AC44" s="45">
        <v>9.2083999999999993</v>
      </c>
      <c r="AD44" s="45">
        <v>12.719799999999999</v>
      </c>
      <c r="AE44" s="45">
        <v>0</v>
      </c>
    </row>
    <row r="45" spans="1:31" ht="13.8" hidden="1" outlineLevel="1">
      <c r="A45" s="8">
        <v>41579</v>
      </c>
      <c r="B45" s="45">
        <v>16.995100000000001</v>
      </c>
      <c r="C45" s="45">
        <v>19.414999999999999</v>
      </c>
      <c r="D45" s="45">
        <v>14.8285</v>
      </c>
      <c r="E45" s="45">
        <v>14.412699999999999</v>
      </c>
      <c r="F45" s="45">
        <v>15.816000000000001</v>
      </c>
      <c r="G45" s="45">
        <v>0</v>
      </c>
      <c r="H45" s="45">
        <v>17.664400000000001</v>
      </c>
      <c r="I45" s="45">
        <v>19.414999999999999</v>
      </c>
      <c r="J45" s="45">
        <v>15.803000000000001</v>
      </c>
      <c r="K45" s="45">
        <v>15.363899999999999</v>
      </c>
      <c r="L45" s="45">
        <v>16.8813</v>
      </c>
      <c r="M45" s="45">
        <v>0</v>
      </c>
      <c r="N45" s="45">
        <v>9.6329999999999991</v>
      </c>
      <c r="O45" s="45">
        <v>0</v>
      </c>
      <c r="P45" s="45">
        <v>9.6329999999999991</v>
      </c>
      <c r="Q45" s="45">
        <v>9.0092999999999996</v>
      </c>
      <c r="R45" s="45">
        <v>10.8817</v>
      </c>
      <c r="S45" s="45" t="s">
        <v>265</v>
      </c>
      <c r="T45" s="45">
        <v>10.854699999999999</v>
      </c>
      <c r="U45" s="45">
        <v>0</v>
      </c>
      <c r="V45" s="45">
        <v>10.854699999999999</v>
      </c>
      <c r="W45" s="45">
        <v>10.2623</v>
      </c>
      <c r="X45" s="45">
        <v>13.9595</v>
      </c>
      <c r="Y45" s="45">
        <v>0</v>
      </c>
      <c r="Z45" s="45">
        <v>12.1015</v>
      </c>
      <c r="AA45" s="45">
        <v>0</v>
      </c>
      <c r="AB45" s="45">
        <v>12.1015</v>
      </c>
      <c r="AC45" s="45">
        <v>9.2083999999999993</v>
      </c>
      <c r="AD45" s="45">
        <v>12.350300000000001</v>
      </c>
      <c r="AE45" s="45">
        <v>0</v>
      </c>
    </row>
    <row r="46" spans="1:31" ht="13.8" hidden="1" outlineLevel="1">
      <c r="A46" s="8">
        <v>41609</v>
      </c>
      <c r="B46" s="45">
        <v>18.273099999999999</v>
      </c>
      <c r="C46" s="45">
        <v>18.377099999999999</v>
      </c>
      <c r="D46" s="45">
        <v>18.206</v>
      </c>
      <c r="E46" s="45">
        <v>18.395600000000002</v>
      </c>
      <c r="F46" s="45">
        <v>20.8736</v>
      </c>
      <c r="G46" s="45">
        <v>12</v>
      </c>
      <c r="H46" s="45">
        <v>18.479700000000001</v>
      </c>
      <c r="I46" s="45">
        <v>18.377099999999999</v>
      </c>
      <c r="J46" s="45">
        <v>18.5486</v>
      </c>
      <c r="K46" s="45">
        <v>18.929099999999998</v>
      </c>
      <c r="L46" s="45">
        <v>21.0611</v>
      </c>
      <c r="M46" s="45">
        <v>12</v>
      </c>
      <c r="N46" s="45">
        <v>10.359</v>
      </c>
      <c r="O46" s="45">
        <v>0</v>
      </c>
      <c r="P46" s="45">
        <v>10.359</v>
      </c>
      <c r="Q46" s="45">
        <v>10.1953</v>
      </c>
      <c r="R46" s="45">
        <v>11.5</v>
      </c>
      <c r="S46" s="45">
        <v>0</v>
      </c>
      <c r="T46" s="45">
        <v>11.9672</v>
      </c>
      <c r="U46" s="45">
        <v>0</v>
      </c>
      <c r="V46" s="45">
        <v>11.9672</v>
      </c>
      <c r="W46" s="45">
        <v>11.4819</v>
      </c>
      <c r="X46" s="45">
        <v>12.435499999999999</v>
      </c>
      <c r="Y46" s="45">
        <v>0</v>
      </c>
      <c r="Z46" s="45">
        <v>11.508100000000001</v>
      </c>
      <c r="AA46" s="45">
        <v>0</v>
      </c>
      <c r="AB46" s="45">
        <v>11.508100000000001</v>
      </c>
      <c r="AC46" s="45">
        <v>11.494999999999999</v>
      </c>
      <c r="AD46" s="45">
        <v>12</v>
      </c>
      <c r="AE46" s="45">
        <v>0</v>
      </c>
    </row>
    <row r="47" spans="1:31" ht="13.8" hidden="1" outlineLevel="1">
      <c r="A47" s="8">
        <v>41640</v>
      </c>
      <c r="B47" s="45">
        <v>17.6128</v>
      </c>
      <c r="C47" s="45">
        <v>18.234999999999999</v>
      </c>
      <c r="D47" s="45">
        <v>16.600899999999999</v>
      </c>
      <c r="E47" s="45">
        <v>17.1995</v>
      </c>
      <c r="F47" s="45">
        <v>14.523400000000001</v>
      </c>
      <c r="G47" s="45">
        <v>0</v>
      </c>
      <c r="H47" s="45">
        <v>18.170100000000001</v>
      </c>
      <c r="I47" s="45">
        <v>18.234999999999999</v>
      </c>
      <c r="J47" s="45">
        <v>18.044899999999998</v>
      </c>
      <c r="K47" s="45">
        <v>17.972100000000001</v>
      </c>
      <c r="L47" s="45">
        <v>18.395600000000002</v>
      </c>
      <c r="M47" s="45">
        <v>0</v>
      </c>
      <c r="N47" s="45">
        <v>8.8423999999999996</v>
      </c>
      <c r="O47" s="45">
        <v>0</v>
      </c>
      <c r="P47" s="45">
        <v>8.8423999999999996</v>
      </c>
      <c r="Q47" s="45">
        <v>10.291399999999999</v>
      </c>
      <c r="R47" s="45">
        <v>7.407</v>
      </c>
      <c r="S47" s="45" t="s">
        <v>265</v>
      </c>
      <c r="T47" s="45">
        <v>15.055400000000001</v>
      </c>
      <c r="U47" s="45">
        <v>0</v>
      </c>
      <c r="V47" s="45">
        <v>15.055400000000001</v>
      </c>
      <c r="W47" s="45">
        <v>15.7567</v>
      </c>
      <c r="X47" s="45">
        <v>13.0076</v>
      </c>
      <c r="Y47" s="45">
        <v>0</v>
      </c>
      <c r="Z47" s="45">
        <v>11.033799999999999</v>
      </c>
      <c r="AA47" s="45">
        <v>0</v>
      </c>
      <c r="AB47" s="45">
        <v>11.033799999999999</v>
      </c>
      <c r="AC47" s="45">
        <v>9.8792000000000009</v>
      </c>
      <c r="AD47" s="45">
        <v>12</v>
      </c>
      <c r="AE47" s="45">
        <v>0</v>
      </c>
    </row>
    <row r="48" spans="1:31" ht="13.8" hidden="1" outlineLevel="1">
      <c r="A48" s="8">
        <v>41671</v>
      </c>
      <c r="B48" s="45">
        <v>19.2608</v>
      </c>
      <c r="C48" s="45">
        <v>17.501300000000001</v>
      </c>
      <c r="D48" s="45">
        <v>20.3047</v>
      </c>
      <c r="E48" s="45">
        <v>20.641500000000001</v>
      </c>
      <c r="F48" s="45">
        <v>18.7469</v>
      </c>
      <c r="G48" s="45">
        <v>0</v>
      </c>
      <c r="H48" s="45">
        <v>19.433499999999999</v>
      </c>
      <c r="I48" s="45">
        <v>17.501300000000001</v>
      </c>
      <c r="J48" s="45">
        <v>20.627700000000001</v>
      </c>
      <c r="K48" s="45">
        <v>21.0855</v>
      </c>
      <c r="L48" s="45">
        <v>18.475300000000001</v>
      </c>
      <c r="M48" s="45">
        <v>0</v>
      </c>
      <c r="N48" s="45">
        <v>12.559100000000001</v>
      </c>
      <c r="O48" s="45">
        <v>0</v>
      </c>
      <c r="P48" s="45">
        <v>12.559100000000001</v>
      </c>
      <c r="Q48" s="45">
        <v>9.1729000000000003</v>
      </c>
      <c r="R48" s="45">
        <v>23.622699999999998</v>
      </c>
      <c r="S48" s="45" t="s">
        <v>265</v>
      </c>
      <c r="T48" s="45">
        <v>14.914400000000001</v>
      </c>
      <c r="U48" s="45">
        <v>0</v>
      </c>
      <c r="V48" s="45">
        <v>14.914400000000001</v>
      </c>
      <c r="W48" s="45">
        <v>15.1015</v>
      </c>
      <c r="X48" s="45">
        <v>13.5</v>
      </c>
      <c r="Y48" s="45">
        <v>0</v>
      </c>
      <c r="Z48" s="45">
        <v>9.7017000000000007</v>
      </c>
      <c r="AA48" s="45">
        <v>0</v>
      </c>
      <c r="AB48" s="45">
        <v>9.7017000000000007</v>
      </c>
      <c r="AC48" s="45">
        <v>9.5</v>
      </c>
      <c r="AD48" s="45">
        <v>11.5</v>
      </c>
      <c r="AE48" s="45">
        <v>0</v>
      </c>
    </row>
    <row r="49" spans="1:31" ht="13.8" hidden="1" outlineLevel="1">
      <c r="A49" s="8">
        <v>41699</v>
      </c>
      <c r="B49" s="45">
        <v>20.139099999999999</v>
      </c>
      <c r="C49" s="45">
        <v>19.819400000000002</v>
      </c>
      <c r="D49" s="45">
        <v>20.577999999999999</v>
      </c>
      <c r="E49" s="45">
        <v>20.8264</v>
      </c>
      <c r="F49" s="45">
        <v>19.463799999999999</v>
      </c>
      <c r="G49" s="45">
        <v>0</v>
      </c>
      <c r="H49" s="45">
        <v>20.626899999999999</v>
      </c>
      <c r="I49" s="45">
        <v>19.819400000000002</v>
      </c>
      <c r="J49" s="45">
        <v>21.8948</v>
      </c>
      <c r="K49" s="45">
        <v>22.582799999999999</v>
      </c>
      <c r="L49" s="45">
        <v>18.964400000000001</v>
      </c>
      <c r="M49" s="45">
        <v>0</v>
      </c>
      <c r="N49" s="45">
        <v>11.4107</v>
      </c>
      <c r="O49" s="45">
        <v>0</v>
      </c>
      <c r="P49" s="45">
        <v>11.4107</v>
      </c>
      <c r="Q49" s="45">
        <v>9.4718999999999998</v>
      </c>
      <c r="R49" s="45">
        <v>24.632100000000001</v>
      </c>
      <c r="S49" s="45" t="s">
        <v>265</v>
      </c>
      <c r="T49" s="45">
        <v>12</v>
      </c>
      <c r="U49" s="45">
        <v>0</v>
      </c>
      <c r="V49" s="45">
        <v>12</v>
      </c>
      <c r="W49" s="45">
        <v>12.5</v>
      </c>
      <c r="X49" s="45">
        <v>11.9938</v>
      </c>
      <c r="Y49" s="45">
        <v>0</v>
      </c>
      <c r="Z49" s="45">
        <v>9.5</v>
      </c>
      <c r="AA49" s="45">
        <v>0</v>
      </c>
      <c r="AB49" s="45">
        <v>9.5</v>
      </c>
      <c r="AC49" s="45">
        <v>9.5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20.3203</v>
      </c>
      <c r="C50" s="45">
        <v>20.589400000000001</v>
      </c>
      <c r="D50" s="45">
        <v>20.004899999999999</v>
      </c>
      <c r="E50" s="45">
        <v>20.291599999999999</v>
      </c>
      <c r="F50" s="45">
        <v>18.959499999999998</v>
      </c>
      <c r="G50" s="45">
        <v>0</v>
      </c>
      <c r="H50" s="45">
        <v>20.557700000000001</v>
      </c>
      <c r="I50" s="45">
        <v>20.589400000000001</v>
      </c>
      <c r="J50" s="45">
        <v>20.518599999999999</v>
      </c>
      <c r="K50" s="45">
        <v>20.974</v>
      </c>
      <c r="L50" s="45">
        <v>18.959499999999998</v>
      </c>
      <c r="M50" s="45">
        <v>0</v>
      </c>
      <c r="N50" s="45">
        <v>9.8036999999999992</v>
      </c>
      <c r="O50" s="45">
        <v>0</v>
      </c>
      <c r="P50" s="45">
        <v>9.8036999999999992</v>
      </c>
      <c r="Q50" s="45">
        <v>9.8036999999999992</v>
      </c>
      <c r="R50" s="45" t="s">
        <v>265</v>
      </c>
      <c r="S50" s="45" t="s">
        <v>265</v>
      </c>
      <c r="T50" s="45">
        <v>13.4964</v>
      </c>
      <c r="U50" s="45">
        <v>0</v>
      </c>
      <c r="V50" s="45">
        <v>13.4964</v>
      </c>
      <c r="W50" s="45">
        <v>14</v>
      </c>
      <c r="X50" s="45">
        <v>13.4922</v>
      </c>
      <c r="Y50" s="45">
        <v>0</v>
      </c>
      <c r="Z50" s="45">
        <v>11.8827</v>
      </c>
      <c r="AA50" s="45">
        <v>0</v>
      </c>
      <c r="AB50" s="45">
        <v>11.8827</v>
      </c>
      <c r="AC50" s="45">
        <v>11.8827</v>
      </c>
      <c r="AD50" s="45">
        <v>0</v>
      </c>
      <c r="AE50" s="45">
        <v>0</v>
      </c>
    </row>
    <row r="51" spans="1:31" ht="13.8" hidden="1" outlineLevel="1">
      <c r="A51" s="8">
        <v>41760</v>
      </c>
      <c r="B51" s="45">
        <v>19.8398</v>
      </c>
      <c r="C51" s="45">
        <v>21.117000000000001</v>
      </c>
      <c r="D51" s="45">
        <v>19.454999999999998</v>
      </c>
      <c r="E51" s="45">
        <v>19.537700000000001</v>
      </c>
      <c r="F51" s="45">
        <v>18.603200000000001</v>
      </c>
      <c r="G51" s="45">
        <v>0</v>
      </c>
      <c r="H51" s="45">
        <v>20.041699999999999</v>
      </c>
      <c r="I51" s="45">
        <v>21.117000000000001</v>
      </c>
      <c r="J51" s="45">
        <v>19.709</v>
      </c>
      <c r="K51" s="45">
        <v>19.627600000000001</v>
      </c>
      <c r="L51" s="45">
        <v>20.750399999999999</v>
      </c>
      <c r="M51" s="45">
        <v>0</v>
      </c>
      <c r="N51" s="45">
        <v>10.1214</v>
      </c>
      <c r="O51" s="45">
        <v>0</v>
      </c>
      <c r="P51" s="45">
        <v>10.1214</v>
      </c>
      <c r="Q51" s="45">
        <v>10.0786</v>
      </c>
      <c r="R51" s="45">
        <v>10.1419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11.6</v>
      </c>
      <c r="AA51" s="45">
        <v>0</v>
      </c>
      <c r="AB51" s="45">
        <v>11.6</v>
      </c>
      <c r="AC51" s="45">
        <v>11.6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19.468900000000001</v>
      </c>
      <c r="C52" s="45">
        <v>20.871099999999998</v>
      </c>
      <c r="D52" s="45">
        <v>18.333600000000001</v>
      </c>
      <c r="E52" s="45">
        <v>18.145</v>
      </c>
      <c r="F52" s="45">
        <v>19.376100000000001</v>
      </c>
      <c r="G52" s="45">
        <v>0</v>
      </c>
      <c r="H52" s="45">
        <v>19.686900000000001</v>
      </c>
      <c r="I52" s="45">
        <v>20.871099999999998</v>
      </c>
      <c r="J52" s="45">
        <v>18.688300000000002</v>
      </c>
      <c r="K52" s="45">
        <v>18.557700000000001</v>
      </c>
      <c r="L52" s="45">
        <v>19.376100000000001</v>
      </c>
      <c r="M52" s="45">
        <v>0</v>
      </c>
      <c r="N52" s="45">
        <v>9.7937999999999992</v>
      </c>
      <c r="O52" s="45">
        <v>0</v>
      </c>
      <c r="P52" s="45">
        <v>9.7937999999999992</v>
      </c>
      <c r="Q52" s="45">
        <v>9.7937999999999992</v>
      </c>
      <c r="R52" s="45">
        <v>0</v>
      </c>
      <c r="S52" s="45" t="s">
        <v>265</v>
      </c>
      <c r="T52" s="45">
        <v>11.379799999999999</v>
      </c>
      <c r="U52" s="45">
        <v>0</v>
      </c>
      <c r="V52" s="45">
        <v>11.379799999999999</v>
      </c>
      <c r="W52" s="45">
        <v>14.254799999999999</v>
      </c>
      <c r="X52" s="45">
        <v>11.2944</v>
      </c>
      <c r="Y52" s="45">
        <v>0</v>
      </c>
      <c r="Z52" s="45">
        <v>11.6</v>
      </c>
      <c r="AA52" s="45">
        <v>0</v>
      </c>
      <c r="AB52" s="45">
        <v>11.6</v>
      </c>
      <c r="AC52" s="45">
        <v>11.6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19.834700000000002</v>
      </c>
      <c r="C53" s="45">
        <v>20.8156</v>
      </c>
      <c r="D53" s="45">
        <v>19.205300000000001</v>
      </c>
      <c r="E53" s="45">
        <v>18.9985</v>
      </c>
      <c r="F53" s="45">
        <v>20.229500000000002</v>
      </c>
      <c r="G53" s="45">
        <v>0</v>
      </c>
      <c r="H53" s="45">
        <v>19.9421</v>
      </c>
      <c r="I53" s="45">
        <v>20.8156</v>
      </c>
      <c r="J53" s="45">
        <v>19.370699999999999</v>
      </c>
      <c r="K53" s="45">
        <v>19.193200000000001</v>
      </c>
      <c r="L53" s="45">
        <v>20.229500000000002</v>
      </c>
      <c r="M53" s="45">
        <v>0</v>
      </c>
      <c r="N53" s="45">
        <v>10.7844</v>
      </c>
      <c r="O53" s="45">
        <v>0</v>
      </c>
      <c r="P53" s="45">
        <v>10.7844</v>
      </c>
      <c r="Q53" s="45">
        <v>10.7844</v>
      </c>
      <c r="R53" s="45" t="s">
        <v>265</v>
      </c>
      <c r="S53" s="45" t="s">
        <v>265</v>
      </c>
      <c r="T53" s="45">
        <v>12.9499</v>
      </c>
      <c r="U53" s="45">
        <v>0</v>
      </c>
      <c r="V53" s="45">
        <v>12.9499</v>
      </c>
      <c r="W53" s="45">
        <v>13</v>
      </c>
      <c r="X53" s="45">
        <v>12.5</v>
      </c>
      <c r="Y53" s="45">
        <v>0</v>
      </c>
      <c r="Z53" s="45">
        <v>11.630800000000001</v>
      </c>
      <c r="AA53" s="45">
        <v>0</v>
      </c>
      <c r="AB53" s="45">
        <v>11.630800000000001</v>
      </c>
      <c r="AC53" s="45">
        <v>11.6</v>
      </c>
      <c r="AD53" s="45">
        <v>12</v>
      </c>
      <c r="AE53" s="45">
        <v>0</v>
      </c>
    </row>
    <row r="54" spans="1:31" ht="13.8" hidden="1" outlineLevel="1">
      <c r="A54" s="8">
        <v>41852</v>
      </c>
      <c r="B54" s="45">
        <v>19.760400000000001</v>
      </c>
      <c r="C54" s="45">
        <v>20.009699999999999</v>
      </c>
      <c r="D54" s="45">
        <v>19.594200000000001</v>
      </c>
      <c r="E54" s="45">
        <v>19.778099999999998</v>
      </c>
      <c r="F54" s="45">
        <v>18.496500000000001</v>
      </c>
      <c r="G54" s="45">
        <v>0</v>
      </c>
      <c r="H54" s="45">
        <v>19.815200000000001</v>
      </c>
      <c r="I54" s="45">
        <v>20.009699999999999</v>
      </c>
      <c r="J54" s="45">
        <v>19.6844</v>
      </c>
      <c r="K54" s="45">
        <v>19.864599999999999</v>
      </c>
      <c r="L54" s="45">
        <v>18.607500000000002</v>
      </c>
      <c r="M54" s="45">
        <v>0</v>
      </c>
      <c r="N54" s="45">
        <v>9.9099000000000004</v>
      </c>
      <c r="O54" s="45">
        <v>0</v>
      </c>
      <c r="P54" s="45">
        <v>9.9099000000000004</v>
      </c>
      <c r="Q54" s="45">
        <v>10.2707</v>
      </c>
      <c r="R54" s="45">
        <v>8.0677000000000003</v>
      </c>
      <c r="S54" s="45" t="s">
        <v>265</v>
      </c>
      <c r="T54" s="45">
        <v>12.1046</v>
      </c>
      <c r="U54" s="45">
        <v>0</v>
      </c>
      <c r="V54" s="45">
        <v>12.1046</v>
      </c>
      <c r="W54" s="45">
        <v>12</v>
      </c>
      <c r="X54" s="45">
        <v>12.5</v>
      </c>
      <c r="Y54" s="45">
        <v>0</v>
      </c>
      <c r="Z54" s="45">
        <v>12.447900000000001</v>
      </c>
      <c r="AA54" s="45">
        <v>0</v>
      </c>
      <c r="AB54" s="45">
        <v>12.447900000000001</v>
      </c>
      <c r="AC54" s="45">
        <v>11.6</v>
      </c>
      <c r="AD54" s="45">
        <v>12.591100000000001</v>
      </c>
      <c r="AE54" s="45">
        <v>0</v>
      </c>
    </row>
    <row r="55" spans="1:31" ht="13.8" hidden="1" outlineLevel="1" collapsed="1">
      <c r="A55" s="8">
        <v>41883</v>
      </c>
      <c r="B55" s="45">
        <v>21.909099999999999</v>
      </c>
      <c r="C55" s="45">
        <v>20.2072</v>
      </c>
      <c r="D55" s="45">
        <v>23.4343</v>
      </c>
      <c r="E55" s="45">
        <v>19.423999999999999</v>
      </c>
      <c r="F55" s="45">
        <v>28.137599999999999</v>
      </c>
      <c r="G55" s="45">
        <v>0</v>
      </c>
      <c r="H55" s="45">
        <v>22.4847</v>
      </c>
      <c r="I55" s="45">
        <v>20.2072</v>
      </c>
      <c r="J55" s="45">
        <v>24.719799999999999</v>
      </c>
      <c r="K55" s="45">
        <v>21.247199999999999</v>
      </c>
      <c r="L55" s="45">
        <v>28.137599999999999</v>
      </c>
      <c r="M55" s="45">
        <v>0</v>
      </c>
      <c r="N55" s="45">
        <v>9.9095999999999993</v>
      </c>
      <c r="O55" s="45">
        <v>0</v>
      </c>
      <c r="P55" s="45">
        <v>9.9095999999999993</v>
      </c>
      <c r="Q55" s="45">
        <v>9.9095999999999993</v>
      </c>
      <c r="R55" s="45" t="s">
        <v>265</v>
      </c>
      <c r="S55" s="45" t="s">
        <v>265</v>
      </c>
      <c r="T55" s="45">
        <v>36.017099999999999</v>
      </c>
      <c r="U55" s="45">
        <v>36.017099999999999</v>
      </c>
      <c r="V55" s="45">
        <v>0</v>
      </c>
      <c r="W55" s="45">
        <v>0</v>
      </c>
      <c r="X55" s="45">
        <v>0</v>
      </c>
      <c r="Y55" s="45">
        <v>0</v>
      </c>
      <c r="Z55" s="45">
        <v>12.2</v>
      </c>
      <c r="AA55" s="45">
        <v>0</v>
      </c>
      <c r="AB55" s="45">
        <v>12.2</v>
      </c>
      <c r="AC55" s="45">
        <v>0</v>
      </c>
      <c r="AD55" s="45">
        <v>12.2</v>
      </c>
      <c r="AE55" s="45">
        <v>0</v>
      </c>
    </row>
    <row r="56" spans="1:31" ht="13.8" hidden="1" outlineLevel="1" collapsed="1">
      <c r="A56" s="8">
        <v>41913</v>
      </c>
      <c r="B56" s="45">
        <v>19.661000000000001</v>
      </c>
      <c r="C56" s="45">
        <v>19.652699999999999</v>
      </c>
      <c r="D56" s="45">
        <v>19.6693</v>
      </c>
      <c r="E56" s="45">
        <v>19.873200000000001</v>
      </c>
      <c r="F56" s="45">
        <v>19.351800000000001</v>
      </c>
      <c r="G56" s="45">
        <v>0</v>
      </c>
      <c r="H56" s="45">
        <v>20.447099999999999</v>
      </c>
      <c r="I56" s="45">
        <v>19.652699999999999</v>
      </c>
      <c r="J56" s="45">
        <v>21.375699999999998</v>
      </c>
      <c r="K56" s="45">
        <v>22.742000000000001</v>
      </c>
      <c r="L56" s="45">
        <v>19.665900000000001</v>
      </c>
      <c r="M56" s="45">
        <v>0</v>
      </c>
      <c r="N56" s="45">
        <v>9.9867000000000008</v>
      </c>
      <c r="O56" s="45">
        <v>0</v>
      </c>
      <c r="P56" s="45">
        <v>9.9867000000000008</v>
      </c>
      <c r="Q56" s="45">
        <v>9.9362999999999992</v>
      </c>
      <c r="R56" s="45">
        <v>10.5</v>
      </c>
      <c r="S56" s="45" t="s">
        <v>265</v>
      </c>
      <c r="T56" s="45">
        <v>11.890499999999999</v>
      </c>
      <c r="U56" s="45">
        <v>36</v>
      </c>
      <c r="V56" s="45">
        <v>11.890499999999999</v>
      </c>
      <c r="W56" s="45">
        <v>11.890499999999999</v>
      </c>
      <c r="X56" s="45">
        <v>0</v>
      </c>
      <c r="Y56" s="45">
        <v>0</v>
      </c>
      <c r="Z56" s="45">
        <v>11.6</v>
      </c>
      <c r="AA56" s="45">
        <v>0</v>
      </c>
      <c r="AB56" s="45">
        <v>11.6</v>
      </c>
      <c r="AC56" s="45">
        <v>11.6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19.703700000000001</v>
      </c>
      <c r="C57" s="45">
        <v>19.705500000000001</v>
      </c>
      <c r="D57" s="45">
        <v>19.701699999999999</v>
      </c>
      <c r="E57" s="45">
        <v>20.1295</v>
      </c>
      <c r="F57" s="45">
        <v>19.037299999999998</v>
      </c>
      <c r="G57" s="45">
        <v>0</v>
      </c>
      <c r="H57" s="45">
        <v>20.106300000000001</v>
      </c>
      <c r="I57" s="45">
        <v>19.705500000000001</v>
      </c>
      <c r="J57" s="45">
        <v>20.5961</v>
      </c>
      <c r="K57" s="45">
        <v>21.764199999999999</v>
      </c>
      <c r="L57" s="45">
        <v>19.037299999999998</v>
      </c>
      <c r="M57" s="45">
        <v>0</v>
      </c>
      <c r="N57" s="45">
        <v>10.1447</v>
      </c>
      <c r="O57" s="45">
        <v>0</v>
      </c>
      <c r="P57" s="45">
        <v>10.1447</v>
      </c>
      <c r="Q57" s="45">
        <v>10.1447</v>
      </c>
      <c r="R57" s="45" t="s">
        <v>265</v>
      </c>
      <c r="S57" s="45" t="s">
        <v>265</v>
      </c>
      <c r="T57" s="45">
        <v>14.3924</v>
      </c>
      <c r="U57" s="45">
        <v>36</v>
      </c>
      <c r="V57" s="45">
        <v>14.3924</v>
      </c>
      <c r="W57" s="45">
        <v>14.3924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</row>
    <row r="58" spans="1:31" ht="13.8" hidden="1" outlineLevel="1" collapsed="1">
      <c r="A58" s="8">
        <v>41974</v>
      </c>
      <c r="B58" s="45">
        <v>20.794899999999998</v>
      </c>
      <c r="C58" s="45">
        <v>20.106100000000001</v>
      </c>
      <c r="D58" s="45">
        <v>21.7105</v>
      </c>
      <c r="E58" s="45">
        <v>22.561699999999998</v>
      </c>
      <c r="F58" s="45">
        <v>18.6326</v>
      </c>
      <c r="G58" s="45">
        <v>0</v>
      </c>
      <c r="H58" s="45">
        <v>20.8505</v>
      </c>
      <c r="I58" s="45">
        <v>20.106100000000001</v>
      </c>
      <c r="J58" s="45">
        <v>21.853000000000002</v>
      </c>
      <c r="K58" s="45">
        <v>22.561699999999998</v>
      </c>
      <c r="L58" s="45">
        <v>19.125599999999999</v>
      </c>
      <c r="M58" s="45">
        <v>0</v>
      </c>
      <c r="N58" s="45">
        <v>10.970700000000001</v>
      </c>
      <c r="O58" s="45">
        <v>0</v>
      </c>
      <c r="P58" s="45">
        <v>10.970700000000001</v>
      </c>
      <c r="Q58" s="45" t="s">
        <v>265</v>
      </c>
      <c r="R58" s="45">
        <v>10.970700000000001</v>
      </c>
      <c r="S58" s="45" t="s">
        <v>265</v>
      </c>
      <c r="T58" s="45">
        <v>36</v>
      </c>
      <c r="U58" s="45">
        <v>36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20.5611</v>
      </c>
      <c r="C59" s="45">
        <v>20.477799999999998</v>
      </c>
      <c r="D59" s="45">
        <v>20.723800000000001</v>
      </c>
      <c r="E59" s="45">
        <v>21.391100000000002</v>
      </c>
      <c r="F59" s="45">
        <v>18.673999999999999</v>
      </c>
      <c r="G59" s="45">
        <v>0</v>
      </c>
      <c r="H59" s="45">
        <v>20.6738</v>
      </c>
      <c r="I59" s="45">
        <v>20.477799999999998</v>
      </c>
      <c r="J59" s="45">
        <v>21.069800000000001</v>
      </c>
      <c r="K59" s="45">
        <v>21.391100000000002</v>
      </c>
      <c r="L59" s="45">
        <v>19.9285</v>
      </c>
      <c r="M59" s="45">
        <v>0</v>
      </c>
      <c r="N59" s="45">
        <v>10.6427</v>
      </c>
      <c r="O59" s="45">
        <v>0</v>
      </c>
      <c r="P59" s="45">
        <v>10.6427</v>
      </c>
      <c r="Q59" s="45" t="s">
        <v>265</v>
      </c>
      <c r="R59" s="45">
        <v>10.6427</v>
      </c>
      <c r="S59" s="45" t="s">
        <v>265</v>
      </c>
      <c r="T59" s="45">
        <v>12.5001</v>
      </c>
      <c r="U59" s="45">
        <v>36</v>
      </c>
      <c r="V59" s="45">
        <v>12.5</v>
      </c>
      <c r="W59" s="45">
        <v>0</v>
      </c>
      <c r="X59" s="45">
        <v>12.5</v>
      </c>
      <c r="Y59" s="45">
        <v>0</v>
      </c>
      <c r="Z59" s="45">
        <v>11.8606</v>
      </c>
      <c r="AA59" s="45">
        <v>0</v>
      </c>
      <c r="AB59" s="45">
        <v>11.8606</v>
      </c>
      <c r="AC59" s="45">
        <v>11.8606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20.578199999999999</v>
      </c>
      <c r="C60" s="45">
        <v>21.089200000000002</v>
      </c>
      <c r="D60" s="45">
        <v>19.914999999999999</v>
      </c>
      <c r="E60" s="45">
        <v>21.630199999999999</v>
      </c>
      <c r="F60" s="45">
        <v>16.753699999999998</v>
      </c>
      <c r="G60" s="45">
        <v>0</v>
      </c>
      <c r="H60" s="45">
        <v>21.168099999999999</v>
      </c>
      <c r="I60" s="45">
        <v>21.089200000000002</v>
      </c>
      <c r="J60" s="45">
        <v>21.281600000000001</v>
      </c>
      <c r="K60" s="45">
        <v>22.124300000000002</v>
      </c>
      <c r="L60" s="45">
        <v>19.4147</v>
      </c>
      <c r="M60" s="45">
        <v>0</v>
      </c>
      <c r="N60" s="45">
        <v>7.2919999999999998</v>
      </c>
      <c r="O60" s="45">
        <v>0</v>
      </c>
      <c r="P60" s="45">
        <v>7.2919999999999998</v>
      </c>
      <c r="Q60" s="45">
        <v>10.0786</v>
      </c>
      <c r="R60" s="45">
        <v>6.2496999999999998</v>
      </c>
      <c r="S60" s="45">
        <v>0</v>
      </c>
      <c r="T60" s="45">
        <v>13.6814</v>
      </c>
      <c r="U60" s="45">
        <v>36</v>
      </c>
      <c r="V60" s="45">
        <v>13.6814</v>
      </c>
      <c r="W60" s="45">
        <v>15</v>
      </c>
      <c r="X60" s="45">
        <v>12.6395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18.160399999999999</v>
      </c>
      <c r="C61" s="45">
        <v>22.622499999999999</v>
      </c>
      <c r="D61" s="45">
        <v>17.307099999999998</v>
      </c>
      <c r="E61" s="45">
        <v>16.953299999999999</v>
      </c>
      <c r="F61" s="45">
        <v>24.293500000000002</v>
      </c>
      <c r="G61" s="45">
        <v>0</v>
      </c>
      <c r="H61" s="45">
        <v>18.160399999999999</v>
      </c>
      <c r="I61" s="45">
        <v>22.622499999999999</v>
      </c>
      <c r="J61" s="45">
        <v>17.307099999999998</v>
      </c>
      <c r="K61" s="45">
        <v>16.953299999999999</v>
      </c>
      <c r="L61" s="45">
        <v>24.293500000000002</v>
      </c>
      <c r="M61" s="45">
        <v>0</v>
      </c>
      <c r="N61" s="45">
        <v>0</v>
      </c>
      <c r="O61" s="45">
        <v>0</v>
      </c>
      <c r="P61" s="45">
        <v>0</v>
      </c>
      <c r="Q61" s="45" t="s">
        <v>265</v>
      </c>
      <c r="R61" s="45" t="s">
        <v>265</v>
      </c>
      <c r="S61" s="45">
        <v>0</v>
      </c>
      <c r="T61" s="45">
        <v>12.5</v>
      </c>
      <c r="U61" s="45">
        <v>36</v>
      </c>
      <c r="V61" s="45">
        <v>12.5</v>
      </c>
      <c r="W61" s="45">
        <v>0</v>
      </c>
      <c r="X61" s="45">
        <v>12.5</v>
      </c>
      <c r="Y61" s="45">
        <v>0</v>
      </c>
      <c r="Z61" s="45">
        <v>7</v>
      </c>
      <c r="AA61" s="45">
        <v>0</v>
      </c>
      <c r="AB61" s="45">
        <v>7</v>
      </c>
      <c r="AC61" s="45">
        <v>0</v>
      </c>
      <c r="AD61" s="45">
        <v>7</v>
      </c>
      <c r="AE61" s="45">
        <v>0</v>
      </c>
    </row>
    <row r="62" spans="1:31" ht="13.8" hidden="1" outlineLevel="1" collapsed="1">
      <c r="A62" s="8">
        <v>42095</v>
      </c>
      <c r="B62" s="45">
        <v>25.302499999999998</v>
      </c>
      <c r="C62" s="45">
        <v>24.548100000000002</v>
      </c>
      <c r="D62" s="45">
        <v>26.552800000000001</v>
      </c>
      <c r="E62" s="45">
        <v>28.117100000000001</v>
      </c>
      <c r="F62" s="45">
        <v>22.0456</v>
      </c>
      <c r="G62" s="45">
        <v>26</v>
      </c>
      <c r="H62" s="45">
        <v>25.619199999999999</v>
      </c>
      <c r="I62" s="45">
        <v>24.548100000000002</v>
      </c>
      <c r="J62" s="45">
        <v>27.497900000000001</v>
      </c>
      <c r="K62" s="45">
        <v>29.596499999999999</v>
      </c>
      <c r="L62" s="45">
        <v>22.0456</v>
      </c>
      <c r="M62" s="45">
        <v>26</v>
      </c>
      <c r="N62" s="45">
        <v>10.38</v>
      </c>
      <c r="O62" s="45">
        <v>0</v>
      </c>
      <c r="P62" s="45">
        <v>10.38</v>
      </c>
      <c r="Q62" s="45">
        <v>10.38</v>
      </c>
      <c r="R62" s="45" t="s">
        <v>265</v>
      </c>
      <c r="S62" s="45">
        <v>0</v>
      </c>
      <c r="T62" s="45">
        <v>12.535500000000001</v>
      </c>
      <c r="U62" s="45">
        <v>36</v>
      </c>
      <c r="V62" s="45">
        <v>12.535500000000001</v>
      </c>
      <c r="W62" s="45">
        <v>12.547499999999999</v>
      </c>
      <c r="X62" s="45">
        <v>12.5</v>
      </c>
      <c r="Y62" s="45">
        <v>0</v>
      </c>
      <c r="Z62" s="45">
        <v>6.6</v>
      </c>
      <c r="AA62" s="45">
        <v>0</v>
      </c>
      <c r="AB62" s="45">
        <v>6.6</v>
      </c>
      <c r="AC62" s="45">
        <v>6.6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26.3066</v>
      </c>
      <c r="C63" s="45">
        <v>25.487400000000001</v>
      </c>
      <c r="D63" s="45">
        <v>27.356000000000002</v>
      </c>
      <c r="E63" s="45">
        <v>27.5212</v>
      </c>
      <c r="F63" s="45">
        <v>24.438600000000001</v>
      </c>
      <c r="G63" s="45">
        <v>0</v>
      </c>
      <c r="H63" s="45">
        <v>26.416799999999999</v>
      </c>
      <c r="I63" s="45">
        <v>25.487400000000001</v>
      </c>
      <c r="J63" s="45">
        <v>27.626000000000001</v>
      </c>
      <c r="K63" s="45">
        <v>27.8095</v>
      </c>
      <c r="L63" s="45">
        <v>24.438600000000001</v>
      </c>
      <c r="M63" s="45">
        <v>0</v>
      </c>
      <c r="N63" s="45">
        <v>10.08</v>
      </c>
      <c r="O63" s="45">
        <v>0</v>
      </c>
      <c r="P63" s="45">
        <v>10.08</v>
      </c>
      <c r="Q63" s="45">
        <v>10.08</v>
      </c>
      <c r="R63" s="45" t="s">
        <v>265</v>
      </c>
      <c r="S63" s="45">
        <v>0</v>
      </c>
      <c r="T63" s="45">
        <v>12.829599999999999</v>
      </c>
      <c r="U63" s="45">
        <v>36</v>
      </c>
      <c r="V63" s="45">
        <v>12.829599999999999</v>
      </c>
      <c r="W63" s="45">
        <v>12.9055</v>
      </c>
      <c r="X63" s="45">
        <v>12.5</v>
      </c>
      <c r="Y63" s="45">
        <v>0</v>
      </c>
      <c r="Z63" s="45">
        <v>6.6</v>
      </c>
      <c r="AA63" s="45">
        <v>0</v>
      </c>
      <c r="AB63" s="45">
        <v>6.6</v>
      </c>
      <c r="AC63" s="45">
        <v>6.6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25.184799999999999</v>
      </c>
      <c r="C64" s="45">
        <v>26.3584</v>
      </c>
      <c r="D64" s="45">
        <v>24.172699999999999</v>
      </c>
      <c r="E64" s="45">
        <v>24.9572</v>
      </c>
      <c r="F64" s="45">
        <v>21.252700000000001</v>
      </c>
      <c r="G64" s="45">
        <v>0</v>
      </c>
      <c r="H64" s="45">
        <v>25.574200000000001</v>
      </c>
      <c r="I64" s="45">
        <v>26.3584</v>
      </c>
      <c r="J64" s="45">
        <v>24.864599999999999</v>
      </c>
      <c r="K64" s="45">
        <v>25.896599999999999</v>
      </c>
      <c r="L64" s="45">
        <v>21.252700000000001</v>
      </c>
      <c r="M64" s="45">
        <v>0</v>
      </c>
      <c r="N64" s="45">
        <v>10.1721</v>
      </c>
      <c r="O64" s="45">
        <v>0</v>
      </c>
      <c r="P64" s="45">
        <v>10.1721</v>
      </c>
      <c r="Q64" s="45">
        <v>10.1721</v>
      </c>
      <c r="R64" s="45" t="s">
        <v>265</v>
      </c>
      <c r="S64" s="45" t="s">
        <v>265</v>
      </c>
      <c r="T64" s="45">
        <v>12.547599999999999</v>
      </c>
      <c r="U64" s="45">
        <v>36</v>
      </c>
      <c r="V64" s="45">
        <v>12.547599999999999</v>
      </c>
      <c r="W64" s="45">
        <v>12.547599999999999</v>
      </c>
      <c r="X64" s="45">
        <v>0</v>
      </c>
      <c r="Y64" s="45">
        <v>0</v>
      </c>
      <c r="Z64" s="45">
        <v>11.0464</v>
      </c>
      <c r="AA64" s="45">
        <v>0</v>
      </c>
      <c r="AB64" s="45">
        <v>11.0464</v>
      </c>
      <c r="AC64" s="45">
        <v>11.6</v>
      </c>
      <c r="AD64" s="45">
        <v>11</v>
      </c>
      <c r="AE64" s="45">
        <v>0</v>
      </c>
    </row>
    <row r="65" spans="1:31" ht="13.8" hidden="1" outlineLevel="1" collapsed="1">
      <c r="A65" s="8">
        <v>42186</v>
      </c>
      <c r="B65" s="45">
        <v>24.680199999999999</v>
      </c>
      <c r="C65" s="45">
        <v>25.65</v>
      </c>
      <c r="D65" s="45">
        <v>23.418500000000002</v>
      </c>
      <c r="E65" s="45">
        <v>23.2849</v>
      </c>
      <c r="F65" s="45">
        <v>23.877800000000001</v>
      </c>
      <c r="G65" s="45">
        <v>0</v>
      </c>
      <c r="H65" s="45">
        <v>25.267600000000002</v>
      </c>
      <c r="I65" s="45">
        <v>25.65</v>
      </c>
      <c r="J65" s="45">
        <v>24.7212</v>
      </c>
      <c r="K65" s="45">
        <v>24.998699999999999</v>
      </c>
      <c r="L65" s="45">
        <v>23.877800000000001</v>
      </c>
      <c r="M65" s="45">
        <v>0</v>
      </c>
      <c r="N65" s="45">
        <v>10.193199999999999</v>
      </c>
      <c r="O65" s="45">
        <v>0</v>
      </c>
      <c r="P65" s="45">
        <v>10.193199999999999</v>
      </c>
      <c r="Q65" s="45">
        <v>10.193199999999999</v>
      </c>
      <c r="R65" s="45">
        <v>0</v>
      </c>
      <c r="S65" s="45" t="s">
        <v>265</v>
      </c>
      <c r="T65" s="45">
        <v>36</v>
      </c>
      <c r="U65" s="45">
        <v>36</v>
      </c>
      <c r="V65" s="45">
        <v>0</v>
      </c>
      <c r="W65" s="45">
        <v>0</v>
      </c>
      <c r="X65" s="45">
        <v>0</v>
      </c>
      <c r="Y65" s="45">
        <v>0</v>
      </c>
      <c r="Z65" s="45">
        <v>11.327500000000001</v>
      </c>
      <c r="AA65" s="45">
        <v>0</v>
      </c>
      <c r="AB65" s="45">
        <v>11.327500000000001</v>
      </c>
      <c r="AC65" s="45">
        <v>11.6</v>
      </c>
      <c r="AD65" s="45">
        <v>11</v>
      </c>
      <c r="AE65" s="45">
        <v>0</v>
      </c>
    </row>
    <row r="66" spans="1:31" ht="13.8" hidden="1" outlineLevel="1" collapsed="1">
      <c r="A66" s="8">
        <v>42217</v>
      </c>
      <c r="B66" s="45">
        <v>23.607600000000001</v>
      </c>
      <c r="C66" s="45">
        <v>26.381799999999998</v>
      </c>
      <c r="D66" s="45">
        <v>21.2761</v>
      </c>
      <c r="E66" s="45">
        <v>19.9697</v>
      </c>
      <c r="F66" s="45">
        <v>24.895499999999998</v>
      </c>
      <c r="G66" s="45">
        <v>0</v>
      </c>
      <c r="H66" s="45">
        <v>25.932099999999998</v>
      </c>
      <c r="I66" s="45">
        <v>26.381799999999998</v>
      </c>
      <c r="J66" s="45">
        <v>25.316299999999998</v>
      </c>
      <c r="K66" s="45">
        <v>25.636500000000002</v>
      </c>
      <c r="L66" s="45">
        <v>24.895499999999998</v>
      </c>
      <c r="M66" s="45">
        <v>0</v>
      </c>
      <c r="N66" s="45">
        <v>14.857900000000001</v>
      </c>
      <c r="O66" s="45">
        <v>0</v>
      </c>
      <c r="P66" s="45">
        <v>14.857900000000001</v>
      </c>
      <c r="Q66" s="45">
        <v>14.857900000000001</v>
      </c>
      <c r="R66" s="45" t="s">
        <v>265</v>
      </c>
      <c r="S66" s="45">
        <v>0</v>
      </c>
      <c r="T66" s="45">
        <v>12.7233</v>
      </c>
      <c r="U66" s="45">
        <v>36</v>
      </c>
      <c r="V66" s="45">
        <v>12.7233</v>
      </c>
      <c r="W66" s="45">
        <v>9.0184999999999995</v>
      </c>
      <c r="X66" s="45">
        <v>13.1897</v>
      </c>
      <c r="Y66" s="45">
        <v>0</v>
      </c>
      <c r="Z66" s="45">
        <v>12.0381</v>
      </c>
      <c r="AA66" s="45">
        <v>0</v>
      </c>
      <c r="AB66" s="45">
        <v>12.0381</v>
      </c>
      <c r="AC66" s="45">
        <v>11.6</v>
      </c>
      <c r="AD66" s="45">
        <v>12.0785</v>
      </c>
      <c r="AE66" s="45">
        <v>0</v>
      </c>
    </row>
    <row r="67" spans="1:31" ht="13.8" hidden="1" outlineLevel="1" collapsed="1">
      <c r="A67" s="8">
        <v>42248</v>
      </c>
      <c r="B67" s="45">
        <v>26.286000000000001</v>
      </c>
      <c r="C67" s="45">
        <v>27.028099999999998</v>
      </c>
      <c r="D67" s="45">
        <v>25.2867</v>
      </c>
      <c r="E67" s="45">
        <v>24.5002</v>
      </c>
      <c r="F67" s="45">
        <v>27.259699999999999</v>
      </c>
      <c r="G67" s="45">
        <v>0</v>
      </c>
      <c r="H67" s="45">
        <v>26.548300000000001</v>
      </c>
      <c r="I67" s="45">
        <v>27.028099999999998</v>
      </c>
      <c r="J67" s="45">
        <v>25.877099999999999</v>
      </c>
      <c r="K67" s="45">
        <v>25.2956</v>
      </c>
      <c r="L67" s="45">
        <v>27.259699999999999</v>
      </c>
      <c r="M67" s="45">
        <v>0</v>
      </c>
      <c r="N67" s="45">
        <v>10.08</v>
      </c>
      <c r="O67" s="45">
        <v>0</v>
      </c>
      <c r="P67" s="45">
        <v>10.08</v>
      </c>
      <c r="Q67" s="45">
        <v>10.08</v>
      </c>
      <c r="R67" s="45" t="s">
        <v>265</v>
      </c>
      <c r="S67" s="45" t="s">
        <v>265</v>
      </c>
      <c r="T67" s="45">
        <v>12.538600000000001</v>
      </c>
      <c r="U67" s="45">
        <v>36</v>
      </c>
      <c r="V67" s="45">
        <v>12.538600000000001</v>
      </c>
      <c r="W67" s="45">
        <v>12.5465</v>
      </c>
      <c r="X67" s="45">
        <v>12.5</v>
      </c>
      <c r="Y67" s="45">
        <v>0</v>
      </c>
      <c r="Z67" s="45">
        <v>11</v>
      </c>
      <c r="AA67" s="45">
        <v>0</v>
      </c>
      <c r="AB67" s="45">
        <v>11</v>
      </c>
      <c r="AC67" s="45">
        <v>0</v>
      </c>
      <c r="AD67" s="45">
        <v>11</v>
      </c>
      <c r="AE67" s="45">
        <v>0</v>
      </c>
    </row>
    <row r="68" spans="1:31" ht="13.8" hidden="1" outlineLevel="1" collapsed="1">
      <c r="A68" s="8">
        <v>42278</v>
      </c>
      <c r="B68" s="45">
        <v>25.0579</v>
      </c>
      <c r="C68" s="45">
        <v>26.9621</v>
      </c>
      <c r="D68" s="45">
        <v>23.101199999999999</v>
      </c>
      <c r="E68" s="45">
        <v>22.896999999999998</v>
      </c>
      <c r="F68" s="45">
        <v>23.6845</v>
      </c>
      <c r="G68" s="45">
        <v>0</v>
      </c>
      <c r="H68" s="45">
        <v>25.608799999999999</v>
      </c>
      <c r="I68" s="45">
        <v>26.9621</v>
      </c>
      <c r="J68" s="45">
        <v>24.109100000000002</v>
      </c>
      <c r="K68" s="45">
        <v>24.273900000000001</v>
      </c>
      <c r="L68" s="45">
        <v>23.6845</v>
      </c>
      <c r="M68" s="45">
        <v>0</v>
      </c>
      <c r="N68" s="45">
        <v>10.263500000000001</v>
      </c>
      <c r="O68" s="45">
        <v>0</v>
      </c>
      <c r="P68" s="45">
        <v>10.263500000000001</v>
      </c>
      <c r="Q68" s="45">
        <v>10.263500000000001</v>
      </c>
      <c r="R68" s="45" t="s">
        <v>265</v>
      </c>
      <c r="S68" s="45" t="s">
        <v>265</v>
      </c>
      <c r="T68" s="45">
        <v>12.632300000000001</v>
      </c>
      <c r="U68" s="45">
        <v>36</v>
      </c>
      <c r="V68" s="45">
        <v>12.632300000000001</v>
      </c>
      <c r="W68" s="45">
        <v>12.6281</v>
      </c>
      <c r="X68" s="45">
        <v>12.6515</v>
      </c>
      <c r="Y68" s="45">
        <v>0</v>
      </c>
      <c r="Z68" s="45">
        <v>11</v>
      </c>
      <c r="AA68" s="45">
        <v>0</v>
      </c>
      <c r="AB68" s="45">
        <v>11</v>
      </c>
      <c r="AC68" s="45">
        <v>0</v>
      </c>
      <c r="AD68" s="45">
        <v>11</v>
      </c>
      <c r="AE68" s="45">
        <v>0</v>
      </c>
    </row>
    <row r="69" spans="1:31" ht="13.8" hidden="1" outlineLevel="1" collapsed="1">
      <c r="A69" s="8">
        <v>42309</v>
      </c>
      <c r="B69" s="45">
        <v>25.415199999999999</v>
      </c>
      <c r="C69" s="45">
        <v>27.084700000000002</v>
      </c>
      <c r="D69" s="45">
        <v>23.849</v>
      </c>
      <c r="E69" s="45">
        <v>23.915299999999998</v>
      </c>
      <c r="F69" s="45">
        <v>23.603999999999999</v>
      </c>
      <c r="G69" s="45">
        <v>0</v>
      </c>
      <c r="H69" s="45">
        <v>25.613299999999999</v>
      </c>
      <c r="I69" s="45">
        <v>27.084700000000002</v>
      </c>
      <c r="J69" s="45">
        <v>24.197099999999999</v>
      </c>
      <c r="K69" s="45">
        <v>24.3627</v>
      </c>
      <c r="L69" s="45">
        <v>23.603999999999999</v>
      </c>
      <c r="M69" s="45">
        <v>0</v>
      </c>
      <c r="N69" s="45">
        <v>10.445499999999999</v>
      </c>
      <c r="O69" s="45">
        <v>0</v>
      </c>
      <c r="P69" s="45">
        <v>10.445499999999999</v>
      </c>
      <c r="Q69" s="45">
        <v>10.445499999999999</v>
      </c>
      <c r="R69" s="45" t="s">
        <v>265</v>
      </c>
      <c r="S69" s="45" t="s">
        <v>265</v>
      </c>
      <c r="T69" s="45">
        <v>8.0204000000000004</v>
      </c>
      <c r="U69" s="45">
        <v>36</v>
      </c>
      <c r="V69" s="45">
        <v>8.0190999999999999</v>
      </c>
      <c r="W69" s="45">
        <v>8.0190999999999999</v>
      </c>
      <c r="X69" s="45">
        <v>0</v>
      </c>
      <c r="Y69" s="45">
        <v>0</v>
      </c>
      <c r="Z69" s="45">
        <v>11</v>
      </c>
      <c r="AA69" s="45">
        <v>0</v>
      </c>
      <c r="AB69" s="45">
        <v>11</v>
      </c>
      <c r="AC69" s="45">
        <v>0</v>
      </c>
      <c r="AD69" s="45">
        <v>11</v>
      </c>
      <c r="AE69" s="45">
        <v>0</v>
      </c>
    </row>
    <row r="70" spans="1:31" ht="13.8" hidden="1" outlineLevel="1" collapsed="1">
      <c r="A70" s="8">
        <v>42339</v>
      </c>
      <c r="B70" s="45">
        <v>25.404499999999999</v>
      </c>
      <c r="C70" s="45">
        <v>27.161899999999999</v>
      </c>
      <c r="D70" s="45">
        <v>23.7865</v>
      </c>
      <c r="E70" s="45">
        <v>24.133900000000001</v>
      </c>
      <c r="F70" s="45">
        <v>22.5945</v>
      </c>
      <c r="G70" s="45">
        <v>30</v>
      </c>
      <c r="H70" s="45">
        <v>25.708400000000001</v>
      </c>
      <c r="I70" s="45">
        <v>27.161899999999999</v>
      </c>
      <c r="J70" s="45">
        <v>24.317699999999999</v>
      </c>
      <c r="K70" s="45">
        <v>24.845700000000001</v>
      </c>
      <c r="L70" s="45">
        <v>22.5945</v>
      </c>
      <c r="M70" s="45">
        <v>30</v>
      </c>
      <c r="N70" s="45">
        <v>10.209199999999999</v>
      </c>
      <c r="O70" s="45">
        <v>0</v>
      </c>
      <c r="P70" s="45">
        <v>10.209199999999999</v>
      </c>
      <c r="Q70" s="45">
        <v>10.209199999999999</v>
      </c>
      <c r="R70" s="45" t="s">
        <v>265</v>
      </c>
      <c r="S70" s="45">
        <v>0</v>
      </c>
      <c r="T70" s="45">
        <v>13.0001</v>
      </c>
      <c r="U70" s="45">
        <v>36</v>
      </c>
      <c r="V70" s="45">
        <v>13</v>
      </c>
      <c r="W70" s="45">
        <v>0</v>
      </c>
      <c r="X70" s="45">
        <v>13</v>
      </c>
      <c r="Y70" s="45">
        <v>0</v>
      </c>
      <c r="Z70" s="45">
        <v>11</v>
      </c>
      <c r="AA70" s="45">
        <v>0</v>
      </c>
      <c r="AB70" s="45">
        <v>11</v>
      </c>
      <c r="AC70" s="45">
        <v>0</v>
      </c>
      <c r="AD70" s="45">
        <v>11</v>
      </c>
      <c r="AE70" s="45">
        <v>0</v>
      </c>
    </row>
    <row r="71" spans="1:31" ht="13.8" hidden="1" outlineLevel="1" collapsed="1">
      <c r="A71" s="8">
        <v>42370</v>
      </c>
      <c r="B71" s="45">
        <v>30.206</v>
      </c>
      <c r="C71" s="45">
        <v>33.288600000000002</v>
      </c>
      <c r="D71" s="45">
        <v>22.0624</v>
      </c>
      <c r="E71" s="45">
        <v>21.801500000000001</v>
      </c>
      <c r="F71" s="45">
        <v>23.0032</v>
      </c>
      <c r="G71" s="45">
        <v>30</v>
      </c>
      <c r="H71" s="45">
        <v>30.556699999999999</v>
      </c>
      <c r="I71" s="45">
        <v>33.288600000000002</v>
      </c>
      <c r="J71" s="45">
        <v>22.851900000000001</v>
      </c>
      <c r="K71" s="45">
        <v>22.8062</v>
      </c>
      <c r="L71" s="45">
        <v>23.0032</v>
      </c>
      <c r="M71" s="45">
        <v>30</v>
      </c>
      <c r="N71" s="45">
        <v>10.38</v>
      </c>
      <c r="O71" s="45">
        <v>0</v>
      </c>
      <c r="P71" s="45">
        <v>10.38</v>
      </c>
      <c r="Q71" s="45">
        <v>10.38</v>
      </c>
      <c r="R71" s="45" t="s">
        <v>265</v>
      </c>
      <c r="S71" s="45">
        <v>0</v>
      </c>
      <c r="T71" s="45">
        <v>12.914300000000001</v>
      </c>
      <c r="U71" s="45">
        <v>36</v>
      </c>
      <c r="V71" s="45">
        <v>12.914300000000001</v>
      </c>
      <c r="W71" s="45">
        <v>13</v>
      </c>
      <c r="X71" s="45">
        <v>12.814299999999999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1" ht="13.8" hidden="1" outlineLevel="1" collapsed="1">
      <c r="A72" s="8">
        <v>42401</v>
      </c>
      <c r="B72" s="45">
        <v>26.2422</v>
      </c>
      <c r="C72" s="45">
        <v>27.255700000000001</v>
      </c>
      <c r="D72" s="45">
        <v>24.275400000000001</v>
      </c>
      <c r="E72" s="45">
        <v>24.280899999999999</v>
      </c>
      <c r="F72" s="45">
        <v>24.228999999999999</v>
      </c>
      <c r="G72" s="45">
        <v>0</v>
      </c>
      <c r="H72" s="45">
        <v>26.386199999999999</v>
      </c>
      <c r="I72" s="45">
        <v>27.255700000000001</v>
      </c>
      <c r="J72" s="45">
        <v>24.652999999999999</v>
      </c>
      <c r="K72" s="45">
        <v>24.704499999999999</v>
      </c>
      <c r="L72" s="45">
        <v>24.228999999999999</v>
      </c>
      <c r="M72" s="45">
        <v>0</v>
      </c>
      <c r="N72" s="45">
        <v>10.38</v>
      </c>
      <c r="O72" s="45">
        <v>0</v>
      </c>
      <c r="P72" s="45">
        <v>10.38</v>
      </c>
      <c r="Q72" s="45">
        <v>10.38</v>
      </c>
      <c r="R72" s="45" t="s">
        <v>265</v>
      </c>
      <c r="S72" s="45" t="s">
        <v>265</v>
      </c>
      <c r="T72" s="45">
        <v>11.248100000000001</v>
      </c>
      <c r="U72" s="45">
        <v>0</v>
      </c>
      <c r="V72" s="45">
        <v>11.248100000000001</v>
      </c>
      <c r="W72" s="45">
        <v>10.9573</v>
      </c>
      <c r="X72" s="45">
        <v>11.7028</v>
      </c>
      <c r="Y72" s="45">
        <v>0</v>
      </c>
      <c r="Z72" s="45">
        <v>11</v>
      </c>
      <c r="AA72" s="45">
        <v>0</v>
      </c>
      <c r="AB72" s="45">
        <v>11</v>
      </c>
      <c r="AC72" s="45">
        <v>0</v>
      </c>
      <c r="AD72" s="45">
        <v>11</v>
      </c>
      <c r="AE72" s="45">
        <v>0</v>
      </c>
    </row>
    <row r="73" spans="1:31" ht="13.8" hidden="1" outlineLevel="1" collapsed="1">
      <c r="A73" s="8">
        <v>42430</v>
      </c>
      <c r="B73" s="45">
        <v>26.137</v>
      </c>
      <c r="C73" s="45">
        <v>26.638000000000002</v>
      </c>
      <c r="D73" s="45">
        <v>25.327300000000001</v>
      </c>
      <c r="E73" s="45">
        <v>25.5654</v>
      </c>
      <c r="F73" s="45">
        <v>23.600300000000001</v>
      </c>
      <c r="G73" s="45">
        <v>0</v>
      </c>
      <c r="H73" s="45">
        <v>26.802499999999998</v>
      </c>
      <c r="I73" s="45">
        <v>26.638000000000002</v>
      </c>
      <c r="J73" s="45">
        <v>27.096399999999999</v>
      </c>
      <c r="K73" s="45">
        <v>27.6374</v>
      </c>
      <c r="L73" s="45">
        <v>23.600300000000001</v>
      </c>
      <c r="M73" s="45">
        <v>0</v>
      </c>
      <c r="N73" s="45">
        <v>8.5648999999999997</v>
      </c>
      <c r="O73" s="45">
        <v>0</v>
      </c>
      <c r="P73" s="45">
        <v>8.5648999999999997</v>
      </c>
      <c r="Q73" s="45">
        <v>8.5648999999999997</v>
      </c>
      <c r="R73" s="45" t="s">
        <v>265</v>
      </c>
      <c r="S73" s="45">
        <v>0</v>
      </c>
      <c r="T73" s="45">
        <v>11.8058</v>
      </c>
      <c r="U73" s="45">
        <v>0</v>
      </c>
      <c r="V73" s="45">
        <v>11.8058</v>
      </c>
      <c r="W73" s="45">
        <v>9.7447999999999997</v>
      </c>
      <c r="X73" s="45">
        <v>12.0984</v>
      </c>
      <c r="Y73" s="45">
        <v>0</v>
      </c>
      <c r="Z73" s="45">
        <v>11</v>
      </c>
      <c r="AA73" s="45">
        <v>0</v>
      </c>
      <c r="AB73" s="45">
        <v>11</v>
      </c>
      <c r="AC73" s="45">
        <v>0</v>
      </c>
      <c r="AD73" s="45">
        <v>11</v>
      </c>
      <c r="AE73" s="45">
        <v>0</v>
      </c>
    </row>
    <row r="74" spans="1:31" ht="13.8" hidden="1" outlineLevel="1" collapsed="1">
      <c r="A74" s="8">
        <v>42461</v>
      </c>
      <c r="B74" s="45">
        <v>25.775400000000001</v>
      </c>
      <c r="C74" s="45">
        <v>26.734500000000001</v>
      </c>
      <c r="D74" s="45">
        <v>24.5945</v>
      </c>
      <c r="E74" s="45">
        <v>24.725899999999999</v>
      </c>
      <c r="F74" s="45">
        <v>23.158799999999999</v>
      </c>
      <c r="G74" s="45">
        <v>0</v>
      </c>
      <c r="H74" s="45">
        <v>26.2316</v>
      </c>
      <c r="I74" s="45">
        <v>26.734500000000001</v>
      </c>
      <c r="J74" s="45">
        <v>25.5747</v>
      </c>
      <c r="K74" s="45">
        <v>25.810600000000001</v>
      </c>
      <c r="L74" s="45">
        <v>23.158799999999999</v>
      </c>
      <c r="M74" s="45">
        <v>0</v>
      </c>
      <c r="N74" s="45">
        <v>8.5648999999999997</v>
      </c>
      <c r="O74" s="45">
        <v>0</v>
      </c>
      <c r="P74" s="45">
        <v>8.5648999999999997</v>
      </c>
      <c r="Q74" s="45">
        <v>8.5648999999999997</v>
      </c>
      <c r="R74" s="45" t="s">
        <v>265</v>
      </c>
      <c r="S74" s="45" t="s">
        <v>265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12.2971</v>
      </c>
      <c r="AA74" s="45">
        <v>0</v>
      </c>
      <c r="AB74" s="45">
        <v>12.2971</v>
      </c>
      <c r="AC74" s="45">
        <v>13.1792</v>
      </c>
      <c r="AD74" s="45">
        <v>11</v>
      </c>
      <c r="AE74" s="45">
        <v>0</v>
      </c>
    </row>
    <row r="75" spans="1:31" ht="13.8" hidden="1" outlineLevel="1" collapsed="1">
      <c r="A75" s="8">
        <v>42491</v>
      </c>
      <c r="B75" s="45">
        <v>24.3504</v>
      </c>
      <c r="C75" s="45">
        <v>25.4833</v>
      </c>
      <c r="D75" s="45">
        <v>22.8706</v>
      </c>
      <c r="E75" s="45">
        <v>22.865500000000001</v>
      </c>
      <c r="F75" s="45">
        <v>22.9434</v>
      </c>
      <c r="G75" s="45">
        <v>0</v>
      </c>
      <c r="H75" s="45">
        <v>24.794699999999999</v>
      </c>
      <c r="I75" s="45">
        <v>25.4833</v>
      </c>
      <c r="J75" s="45">
        <v>23.834700000000002</v>
      </c>
      <c r="K75" s="45">
        <v>23.902200000000001</v>
      </c>
      <c r="L75" s="45">
        <v>22.9434</v>
      </c>
      <c r="M75" s="45">
        <v>0</v>
      </c>
      <c r="N75" s="45">
        <v>8.5683000000000007</v>
      </c>
      <c r="O75" s="45">
        <v>0</v>
      </c>
      <c r="P75" s="45">
        <v>8.5683000000000007</v>
      </c>
      <c r="Q75" s="45">
        <v>8.5683000000000007</v>
      </c>
      <c r="R75" s="45" t="s">
        <v>265</v>
      </c>
      <c r="S75" s="45" t="s">
        <v>265</v>
      </c>
      <c r="T75" s="45">
        <v>11.3674</v>
      </c>
      <c r="U75" s="45">
        <v>0</v>
      </c>
      <c r="V75" s="45">
        <v>11.3674</v>
      </c>
      <c r="W75" s="45">
        <v>10.9429</v>
      </c>
      <c r="X75" s="45">
        <v>11.400700000000001</v>
      </c>
      <c r="Y75" s="45">
        <v>0</v>
      </c>
      <c r="Z75" s="45">
        <v>9.7894000000000005</v>
      </c>
      <c r="AA75" s="45">
        <v>0</v>
      </c>
      <c r="AB75" s="45">
        <v>9.7894000000000005</v>
      </c>
      <c r="AC75" s="45">
        <v>3.25</v>
      </c>
      <c r="AD75" s="45">
        <v>11</v>
      </c>
      <c r="AE75" s="45">
        <v>0</v>
      </c>
    </row>
    <row r="76" spans="1:31" ht="13.8" hidden="1" outlineLevel="1" collapsed="1">
      <c r="A76" s="8">
        <v>42522</v>
      </c>
      <c r="B76" s="45">
        <v>24.101299999999998</v>
      </c>
      <c r="C76" s="45">
        <v>25.4116</v>
      </c>
      <c r="D76" s="45">
        <v>22.756</v>
      </c>
      <c r="E76" s="45">
        <v>22.713899999999999</v>
      </c>
      <c r="F76" s="45">
        <v>23.0823</v>
      </c>
      <c r="G76" s="45">
        <v>0</v>
      </c>
      <c r="H76" s="45">
        <v>24.742599999999999</v>
      </c>
      <c r="I76" s="45">
        <v>25.4116</v>
      </c>
      <c r="J76" s="45">
        <v>23.995699999999999</v>
      </c>
      <c r="K76" s="45">
        <v>24.1251</v>
      </c>
      <c r="L76" s="45">
        <v>23.0823</v>
      </c>
      <c r="M76" s="45">
        <v>0</v>
      </c>
      <c r="N76" s="45">
        <v>8.5748999999999995</v>
      </c>
      <c r="O76" s="45">
        <v>0</v>
      </c>
      <c r="P76" s="45">
        <v>8.5748999999999995</v>
      </c>
      <c r="Q76" s="45">
        <v>8.5748999999999995</v>
      </c>
      <c r="R76" s="45" t="s">
        <v>265</v>
      </c>
      <c r="S76" s="45" t="s">
        <v>265</v>
      </c>
      <c r="T76" s="45">
        <v>13.3904</v>
      </c>
      <c r="U76" s="45">
        <v>0</v>
      </c>
      <c r="V76" s="45">
        <v>13.3904</v>
      </c>
      <c r="W76" s="45">
        <v>0</v>
      </c>
      <c r="X76" s="45">
        <v>13.3904</v>
      </c>
      <c r="Y76" s="45">
        <v>0</v>
      </c>
      <c r="Z76" s="45">
        <v>10.5044</v>
      </c>
      <c r="AA76" s="45">
        <v>0</v>
      </c>
      <c r="AB76" s="45">
        <v>10.5044</v>
      </c>
      <c r="AC76" s="45">
        <v>10.5</v>
      </c>
      <c r="AD76" s="45">
        <v>11</v>
      </c>
      <c r="AE76" s="45">
        <v>0</v>
      </c>
    </row>
    <row r="77" spans="1:31" ht="13.8" hidden="1" outlineLevel="1" collapsed="1">
      <c r="A77" s="8">
        <v>42552</v>
      </c>
      <c r="B77" s="45">
        <v>23.139399999999998</v>
      </c>
      <c r="C77" s="45">
        <v>25.566400000000002</v>
      </c>
      <c r="D77" s="45">
        <v>21.2577</v>
      </c>
      <c r="E77" s="45">
        <v>21.120999999999999</v>
      </c>
      <c r="F77" s="45">
        <v>22.1557</v>
      </c>
      <c r="G77" s="45">
        <v>0</v>
      </c>
      <c r="H77" s="45">
        <v>23.2971</v>
      </c>
      <c r="I77" s="45">
        <v>25.566400000000002</v>
      </c>
      <c r="J77" s="45">
        <v>21.503599999999999</v>
      </c>
      <c r="K77" s="45">
        <v>21.402100000000001</v>
      </c>
      <c r="L77" s="45">
        <v>22.1557</v>
      </c>
      <c r="M77" s="45">
        <v>0</v>
      </c>
      <c r="N77" s="45">
        <v>8.5655000000000001</v>
      </c>
      <c r="O77" s="45">
        <v>0</v>
      </c>
      <c r="P77" s="45">
        <v>8.5655000000000001</v>
      </c>
      <c r="Q77" s="45">
        <v>8.5655000000000001</v>
      </c>
      <c r="R77" s="45" t="s">
        <v>265</v>
      </c>
      <c r="S77" s="45" t="s">
        <v>265</v>
      </c>
      <c r="T77" s="45">
        <v>11</v>
      </c>
      <c r="U77" s="45">
        <v>0</v>
      </c>
      <c r="V77" s="45">
        <v>11</v>
      </c>
      <c r="W77" s="45">
        <v>11</v>
      </c>
      <c r="X77" s="45">
        <v>0</v>
      </c>
      <c r="Y77" s="45">
        <v>0</v>
      </c>
      <c r="Z77" s="45">
        <v>10.6999</v>
      </c>
      <c r="AA77" s="45">
        <v>0</v>
      </c>
      <c r="AB77" s="45">
        <v>10.6999</v>
      </c>
      <c r="AC77" s="45">
        <v>10.5</v>
      </c>
      <c r="AD77" s="45">
        <v>11</v>
      </c>
      <c r="AE77" s="45">
        <v>0</v>
      </c>
    </row>
    <row r="78" spans="1:31" ht="13.8" hidden="1" outlineLevel="1" collapsed="1">
      <c r="A78" s="8">
        <v>42583</v>
      </c>
      <c r="B78" s="45">
        <v>23.0245</v>
      </c>
      <c r="C78" s="45">
        <v>25.168700000000001</v>
      </c>
      <c r="D78" s="45">
        <v>20.917200000000001</v>
      </c>
      <c r="E78" s="45">
        <v>20.746700000000001</v>
      </c>
      <c r="F78" s="45">
        <v>23.8033</v>
      </c>
      <c r="G78" s="45">
        <v>0</v>
      </c>
      <c r="H78" s="45">
        <v>23.715499999999999</v>
      </c>
      <c r="I78" s="45">
        <v>25.168700000000001</v>
      </c>
      <c r="J78" s="45">
        <v>22.145299999999999</v>
      </c>
      <c r="K78" s="45">
        <v>22.036999999999999</v>
      </c>
      <c r="L78" s="45">
        <v>23.8033</v>
      </c>
      <c r="M78" s="45">
        <v>0</v>
      </c>
      <c r="N78" s="45">
        <v>8.5716000000000001</v>
      </c>
      <c r="O78" s="45">
        <v>0</v>
      </c>
      <c r="P78" s="45">
        <v>8.5716000000000001</v>
      </c>
      <c r="Q78" s="45">
        <v>8.5716000000000001</v>
      </c>
      <c r="R78" s="45" t="s">
        <v>265</v>
      </c>
      <c r="S78" s="45" t="s">
        <v>265</v>
      </c>
      <c r="T78" s="45">
        <v>10.7281</v>
      </c>
      <c r="U78" s="45">
        <v>0</v>
      </c>
      <c r="V78" s="45">
        <v>10.7281</v>
      </c>
      <c r="W78" s="45">
        <v>0</v>
      </c>
      <c r="X78" s="45">
        <v>10.7281</v>
      </c>
      <c r="Y78" s="45">
        <v>0</v>
      </c>
      <c r="Z78" s="45">
        <v>10.641</v>
      </c>
      <c r="AA78" s="45">
        <v>0</v>
      </c>
      <c r="AB78" s="45">
        <v>10.641</v>
      </c>
      <c r="AC78" s="45">
        <v>10.6408</v>
      </c>
      <c r="AD78" s="45">
        <v>11</v>
      </c>
      <c r="AE78" s="45">
        <v>0</v>
      </c>
    </row>
    <row r="79" spans="1:31" ht="13.8" hidden="1" outlineLevel="1" collapsed="1">
      <c r="A79" s="8">
        <v>42614</v>
      </c>
      <c r="B79" s="45">
        <v>23.285799999999998</v>
      </c>
      <c r="C79" s="45">
        <v>25.225899999999999</v>
      </c>
      <c r="D79" s="45">
        <v>20.825199999999999</v>
      </c>
      <c r="E79" s="45">
        <v>20.444800000000001</v>
      </c>
      <c r="F79" s="45">
        <v>22.358000000000001</v>
      </c>
      <c r="G79" s="45">
        <v>0</v>
      </c>
      <c r="H79" s="45">
        <v>23.497</v>
      </c>
      <c r="I79" s="45">
        <v>25.225899999999999</v>
      </c>
      <c r="J79" s="45">
        <v>21.230399999999999</v>
      </c>
      <c r="K79" s="45">
        <v>20.938700000000001</v>
      </c>
      <c r="L79" s="45">
        <v>22.358000000000001</v>
      </c>
      <c r="M79" s="45">
        <v>0</v>
      </c>
      <c r="N79" s="45">
        <v>8.8109000000000002</v>
      </c>
      <c r="O79" s="45">
        <v>0</v>
      </c>
      <c r="P79" s="45">
        <v>8.8109000000000002</v>
      </c>
      <c r="Q79" s="45">
        <v>8.8109000000000002</v>
      </c>
      <c r="R79" s="45" t="s">
        <v>265</v>
      </c>
      <c r="S79" s="45" t="s">
        <v>265</v>
      </c>
      <c r="T79" s="45">
        <v>11.911799999999999</v>
      </c>
      <c r="U79" s="45">
        <v>0</v>
      </c>
      <c r="V79" s="45">
        <v>11.911799999999999</v>
      </c>
      <c r="W79" s="45">
        <v>12</v>
      </c>
      <c r="X79" s="45">
        <v>11.891299999999999</v>
      </c>
      <c r="Y79" s="45">
        <v>0</v>
      </c>
      <c r="Z79" s="45">
        <v>10.567500000000001</v>
      </c>
      <c r="AA79" s="45">
        <v>0</v>
      </c>
      <c r="AB79" s="45">
        <v>10.567500000000001</v>
      </c>
      <c r="AC79" s="45">
        <v>10.5</v>
      </c>
      <c r="AD79" s="45">
        <v>10.7445</v>
      </c>
      <c r="AE79" s="45">
        <v>0</v>
      </c>
    </row>
    <row r="80" spans="1:31" ht="13.8" hidden="1" outlineLevel="1" collapsed="1">
      <c r="A80" s="8">
        <v>42644</v>
      </c>
      <c r="B80" s="45">
        <v>22.0427</v>
      </c>
      <c r="C80" s="45">
        <v>24.803999999999998</v>
      </c>
      <c r="D80" s="45">
        <v>19.940100000000001</v>
      </c>
      <c r="E80" s="45">
        <v>20.082599999999999</v>
      </c>
      <c r="F80" s="45">
        <v>19.429600000000001</v>
      </c>
      <c r="G80" s="45">
        <v>0</v>
      </c>
      <c r="H80" s="45">
        <v>22.338699999999999</v>
      </c>
      <c r="I80" s="45">
        <v>24.803999999999998</v>
      </c>
      <c r="J80" s="45">
        <v>20.385200000000001</v>
      </c>
      <c r="K80" s="45">
        <v>20.665900000000001</v>
      </c>
      <c r="L80" s="45">
        <v>19.429600000000001</v>
      </c>
      <c r="M80" s="45">
        <v>0</v>
      </c>
      <c r="N80" s="45">
        <v>8.9816000000000003</v>
      </c>
      <c r="O80" s="45">
        <v>0</v>
      </c>
      <c r="P80" s="45">
        <v>8.9816000000000003</v>
      </c>
      <c r="Q80" s="45">
        <v>8.9816000000000003</v>
      </c>
      <c r="R80" s="45" t="s">
        <v>265</v>
      </c>
      <c r="S80" s="45" t="s">
        <v>265</v>
      </c>
      <c r="T80" s="45">
        <v>8.952</v>
      </c>
      <c r="U80" s="45">
        <v>0</v>
      </c>
      <c r="V80" s="45">
        <v>8.952</v>
      </c>
      <c r="W80" s="45">
        <v>10.155799999999999</v>
      </c>
      <c r="X80" s="45">
        <v>8.7484999999999999</v>
      </c>
      <c r="Y80" s="45">
        <v>0</v>
      </c>
      <c r="Z80" s="45">
        <v>10.539199999999999</v>
      </c>
      <c r="AA80" s="45">
        <v>0</v>
      </c>
      <c r="AB80" s="45">
        <v>10.539199999999999</v>
      </c>
      <c r="AC80" s="45">
        <v>10.5</v>
      </c>
      <c r="AD80" s="45">
        <v>11</v>
      </c>
      <c r="AE80" s="45">
        <v>0</v>
      </c>
    </row>
    <row r="81" spans="1:31" ht="13.8" hidden="1" outlineLevel="1" collapsed="1">
      <c r="A81" s="8">
        <v>42675</v>
      </c>
      <c r="B81" s="45">
        <v>22.135999999999999</v>
      </c>
      <c r="C81" s="45">
        <v>24.479800000000001</v>
      </c>
      <c r="D81" s="45">
        <v>19.704799999999999</v>
      </c>
      <c r="E81" s="45">
        <v>19.624099999999999</v>
      </c>
      <c r="F81" s="45">
        <v>20.206299999999999</v>
      </c>
      <c r="G81" s="45">
        <v>0</v>
      </c>
      <c r="H81" s="45">
        <v>22.8108</v>
      </c>
      <c r="I81" s="45">
        <v>24.479800000000001</v>
      </c>
      <c r="J81" s="45">
        <v>20.896999999999998</v>
      </c>
      <c r="K81" s="45">
        <v>21.021899999999999</v>
      </c>
      <c r="L81" s="45">
        <v>20.206299999999999</v>
      </c>
      <c r="M81" s="45">
        <v>0</v>
      </c>
      <c r="N81" s="45">
        <v>8.3928999999999991</v>
      </c>
      <c r="O81" s="45">
        <v>0</v>
      </c>
      <c r="P81" s="45">
        <v>8.3928999999999991</v>
      </c>
      <c r="Q81" s="45">
        <v>8.3928999999999991</v>
      </c>
      <c r="R81" s="45" t="s">
        <v>265</v>
      </c>
      <c r="S81" s="45" t="s">
        <v>265</v>
      </c>
      <c r="T81" s="45">
        <v>10.4864</v>
      </c>
      <c r="U81" s="45">
        <v>0</v>
      </c>
      <c r="V81" s="45">
        <v>10.4864</v>
      </c>
      <c r="W81" s="45">
        <v>10.4864</v>
      </c>
      <c r="X81" s="45">
        <v>0</v>
      </c>
      <c r="Y81" s="45">
        <v>0</v>
      </c>
      <c r="Z81" s="45">
        <v>10.8156</v>
      </c>
      <c r="AA81" s="45">
        <v>0</v>
      </c>
      <c r="AB81" s="45">
        <v>10.8156</v>
      </c>
      <c r="AC81" s="45">
        <v>10.5</v>
      </c>
      <c r="AD81" s="45">
        <v>11</v>
      </c>
      <c r="AE81" s="45">
        <v>0</v>
      </c>
    </row>
    <row r="82" spans="1:31" ht="13.8" hidden="1" outlineLevel="1" collapsed="1">
      <c r="A82" s="8">
        <v>42705</v>
      </c>
      <c r="B82" s="45">
        <v>22.346699999999998</v>
      </c>
      <c r="C82" s="45">
        <v>23.281300000000002</v>
      </c>
      <c r="D82" s="45">
        <v>21.375</v>
      </c>
      <c r="E82" s="45">
        <v>21.949000000000002</v>
      </c>
      <c r="F82" s="45">
        <v>20.306000000000001</v>
      </c>
      <c r="G82" s="45">
        <v>0</v>
      </c>
      <c r="H82" s="45">
        <v>22.826499999999999</v>
      </c>
      <c r="I82" s="45">
        <v>23.281300000000002</v>
      </c>
      <c r="J82" s="45">
        <v>22.319299999999998</v>
      </c>
      <c r="K82" s="45">
        <v>23.5259</v>
      </c>
      <c r="L82" s="45">
        <v>20.306000000000001</v>
      </c>
      <c r="M82" s="45">
        <v>0</v>
      </c>
      <c r="N82" s="45">
        <v>8.3781999999999996</v>
      </c>
      <c r="O82" s="45">
        <v>0</v>
      </c>
      <c r="P82" s="45">
        <v>8.3781999999999996</v>
      </c>
      <c r="Q82" s="45">
        <v>8.3781999999999996</v>
      </c>
      <c r="R82" s="45" t="s">
        <v>265</v>
      </c>
      <c r="S82" s="45" t="s">
        <v>265</v>
      </c>
      <c r="T82" s="45">
        <v>10.646800000000001</v>
      </c>
      <c r="U82" s="45">
        <v>0</v>
      </c>
      <c r="V82" s="45">
        <v>10.646800000000001</v>
      </c>
      <c r="W82" s="45">
        <v>10.646800000000001</v>
      </c>
      <c r="X82" s="45">
        <v>0</v>
      </c>
      <c r="Y82" s="45">
        <v>0</v>
      </c>
      <c r="Z82" s="45">
        <v>11</v>
      </c>
      <c r="AA82" s="45">
        <v>0</v>
      </c>
      <c r="AB82" s="45">
        <v>11</v>
      </c>
      <c r="AC82" s="45">
        <v>0</v>
      </c>
      <c r="AD82" s="45">
        <v>11</v>
      </c>
      <c r="AE82" s="45">
        <v>0</v>
      </c>
    </row>
    <row r="83" spans="1:31" ht="13.8" hidden="1" outlineLevel="1" collapsed="1">
      <c r="A83" s="8">
        <v>42736</v>
      </c>
      <c r="B83" s="45">
        <v>23.965399999999999</v>
      </c>
      <c r="C83" s="45">
        <v>23.212800000000001</v>
      </c>
      <c r="D83" s="45">
        <v>24.999700000000001</v>
      </c>
      <c r="E83" s="45">
        <v>25.848299999999998</v>
      </c>
      <c r="F83" s="45">
        <v>18.9436</v>
      </c>
      <c r="G83" s="45">
        <v>0</v>
      </c>
      <c r="H83" s="45">
        <v>24.078199999999999</v>
      </c>
      <c r="I83" s="45">
        <v>23.212800000000001</v>
      </c>
      <c r="J83" s="45">
        <v>25.286899999999999</v>
      </c>
      <c r="K83" s="45">
        <v>26.192399999999999</v>
      </c>
      <c r="L83" s="45">
        <v>18.9436</v>
      </c>
      <c r="M83" s="45">
        <v>0</v>
      </c>
      <c r="N83" s="45">
        <v>7.4366000000000003</v>
      </c>
      <c r="O83" s="45">
        <v>0</v>
      </c>
      <c r="P83" s="45">
        <v>7.4366000000000003</v>
      </c>
      <c r="Q83" s="45">
        <v>7.4366000000000003</v>
      </c>
      <c r="R83" s="45" t="s">
        <v>265</v>
      </c>
      <c r="S83" s="45" t="s">
        <v>265</v>
      </c>
      <c r="T83" s="45">
        <v>13</v>
      </c>
      <c r="U83" s="45">
        <v>0</v>
      </c>
      <c r="V83" s="45">
        <v>13</v>
      </c>
      <c r="W83" s="45">
        <v>13</v>
      </c>
      <c r="X83" s="45">
        <v>0</v>
      </c>
      <c r="Y83" s="45">
        <v>0</v>
      </c>
      <c r="Z83" s="45">
        <v>9.7992000000000008</v>
      </c>
      <c r="AA83" s="45">
        <v>0</v>
      </c>
      <c r="AB83" s="45">
        <v>9.7992000000000008</v>
      </c>
      <c r="AC83" s="45">
        <v>0</v>
      </c>
      <c r="AD83" s="45">
        <v>9.7992000000000008</v>
      </c>
      <c r="AE83" s="45">
        <v>0</v>
      </c>
    </row>
    <row r="84" spans="1:31" ht="13.8" hidden="1" outlineLevel="1" collapsed="1">
      <c r="A84" s="8">
        <v>42767</v>
      </c>
      <c r="B84" s="45">
        <v>21.2727</v>
      </c>
      <c r="C84" s="45">
        <v>22.462299999999999</v>
      </c>
      <c r="D84" s="45">
        <v>19.355599999999999</v>
      </c>
      <c r="E84" s="45">
        <v>19.578900000000001</v>
      </c>
      <c r="F84" s="45">
        <v>18.184799999999999</v>
      </c>
      <c r="G84" s="45">
        <v>0</v>
      </c>
      <c r="H84" s="45">
        <v>21.627199999999998</v>
      </c>
      <c r="I84" s="45">
        <v>22.462299999999999</v>
      </c>
      <c r="J84" s="45">
        <v>20.191600000000001</v>
      </c>
      <c r="K84" s="45">
        <v>20.6053</v>
      </c>
      <c r="L84" s="45">
        <v>18.184799999999999</v>
      </c>
      <c r="M84" s="45">
        <v>0</v>
      </c>
      <c r="N84" s="45">
        <v>6.8349000000000002</v>
      </c>
      <c r="O84" s="45">
        <v>0</v>
      </c>
      <c r="P84" s="45">
        <v>6.8349000000000002</v>
      </c>
      <c r="Q84" s="45">
        <v>6.8349000000000002</v>
      </c>
      <c r="R84" s="45" t="s">
        <v>265</v>
      </c>
      <c r="S84" s="45" t="s">
        <v>265</v>
      </c>
      <c r="T84" s="45">
        <v>2.3972000000000002</v>
      </c>
      <c r="U84" s="45">
        <v>0</v>
      </c>
      <c r="V84" s="45">
        <v>2.3972000000000002</v>
      </c>
      <c r="W84" s="45">
        <v>2.3972000000000002</v>
      </c>
      <c r="X84" s="45">
        <v>0</v>
      </c>
      <c r="Y84" s="45">
        <v>0</v>
      </c>
      <c r="Z84" s="45">
        <v>7.6936</v>
      </c>
      <c r="AA84" s="45">
        <v>0</v>
      </c>
      <c r="AB84" s="45">
        <v>7.6936</v>
      </c>
      <c r="AC84" s="45">
        <v>0</v>
      </c>
      <c r="AD84" s="45">
        <v>7.6936</v>
      </c>
      <c r="AE84" s="45">
        <v>0</v>
      </c>
    </row>
    <row r="85" spans="1:31" ht="13.8" hidden="1" outlineLevel="1" collapsed="1">
      <c r="A85" s="8">
        <v>42795</v>
      </c>
      <c r="B85" s="45">
        <v>21.5672</v>
      </c>
      <c r="C85" s="45">
        <v>22.913599999999999</v>
      </c>
      <c r="D85" s="45">
        <v>19.255099999999999</v>
      </c>
      <c r="E85" s="45">
        <v>19.523099999999999</v>
      </c>
      <c r="F85" s="45">
        <v>18.3965</v>
      </c>
      <c r="G85" s="45">
        <v>0</v>
      </c>
      <c r="H85" s="45">
        <v>21.778500000000001</v>
      </c>
      <c r="I85" s="45">
        <v>22.913599999999999</v>
      </c>
      <c r="J85" s="45">
        <v>19.752400000000002</v>
      </c>
      <c r="K85" s="45">
        <v>20.197800000000001</v>
      </c>
      <c r="L85" s="45">
        <v>18.3965</v>
      </c>
      <c r="M85" s="45">
        <v>0</v>
      </c>
      <c r="N85" s="45">
        <v>6.6567999999999996</v>
      </c>
      <c r="O85" s="45">
        <v>0</v>
      </c>
      <c r="P85" s="45">
        <v>6.6567999999999996</v>
      </c>
      <c r="Q85" s="45">
        <v>6.6567999999999996</v>
      </c>
      <c r="R85" s="45" t="s">
        <v>265</v>
      </c>
      <c r="S85" s="45" t="s">
        <v>265</v>
      </c>
      <c r="T85" s="45">
        <v>4.0162000000000004</v>
      </c>
      <c r="U85" s="45">
        <v>0</v>
      </c>
      <c r="V85" s="45">
        <v>4.0162000000000004</v>
      </c>
      <c r="W85" s="45">
        <v>4.6158999999999999</v>
      </c>
      <c r="X85" s="45">
        <v>3.2210000000000001</v>
      </c>
      <c r="Y85" s="45">
        <v>0</v>
      </c>
      <c r="Z85" s="45">
        <v>8.0259999999999998</v>
      </c>
      <c r="AA85" s="45">
        <v>0</v>
      </c>
      <c r="AB85" s="45">
        <v>8.0259999999999998</v>
      </c>
      <c r="AC85" s="45">
        <v>11.4452</v>
      </c>
      <c r="AD85" s="45">
        <v>7.0319000000000003</v>
      </c>
      <c r="AE85" s="45">
        <v>0</v>
      </c>
    </row>
    <row r="86" spans="1:31" ht="13.8" hidden="1" outlineLevel="1" collapsed="1">
      <c r="A86" s="8">
        <v>42826</v>
      </c>
      <c r="B86" s="45">
        <v>19.625699999999998</v>
      </c>
      <c r="C86" s="45">
        <v>21.961600000000001</v>
      </c>
      <c r="D86" s="45">
        <v>17.299600000000002</v>
      </c>
      <c r="E86" s="45">
        <v>16.816600000000001</v>
      </c>
      <c r="F86" s="45">
        <v>18.516100000000002</v>
      </c>
      <c r="G86" s="45">
        <v>0</v>
      </c>
      <c r="H86" s="45">
        <v>20.162299999999998</v>
      </c>
      <c r="I86" s="45">
        <v>21.961600000000001</v>
      </c>
      <c r="J86" s="45">
        <v>18.213999999999999</v>
      </c>
      <c r="K86" s="45">
        <v>18.078800000000001</v>
      </c>
      <c r="L86" s="45">
        <v>18.516100000000002</v>
      </c>
      <c r="M86" s="45">
        <v>0</v>
      </c>
      <c r="N86" s="45">
        <v>6.8315999999999999</v>
      </c>
      <c r="O86" s="45">
        <v>0</v>
      </c>
      <c r="P86" s="45">
        <v>6.8315999999999999</v>
      </c>
      <c r="Q86" s="45">
        <v>6.8315999999999999</v>
      </c>
      <c r="R86" s="45" t="s">
        <v>265</v>
      </c>
      <c r="S86" s="45" t="s">
        <v>265</v>
      </c>
      <c r="T86" s="45">
        <v>3.01</v>
      </c>
      <c r="U86" s="45">
        <v>0</v>
      </c>
      <c r="V86" s="45">
        <v>3.01</v>
      </c>
      <c r="W86" s="45">
        <v>0</v>
      </c>
      <c r="X86" s="45">
        <v>3.01</v>
      </c>
      <c r="Y86" s="45">
        <v>0</v>
      </c>
      <c r="Z86" s="45">
        <v>9.3193000000000001</v>
      </c>
      <c r="AA86" s="45">
        <v>0</v>
      </c>
      <c r="AB86" s="45">
        <v>9.3193000000000001</v>
      </c>
      <c r="AC86" s="45">
        <v>9.3169000000000004</v>
      </c>
      <c r="AD86" s="45">
        <v>11</v>
      </c>
      <c r="AE86" s="45">
        <v>0</v>
      </c>
    </row>
    <row r="87" spans="1:31" ht="13.8" hidden="1" outlineLevel="1" collapsed="1">
      <c r="A87" s="8">
        <v>42856</v>
      </c>
      <c r="B87" s="45">
        <v>19.871600000000001</v>
      </c>
      <c r="C87" s="45">
        <v>21.612100000000002</v>
      </c>
      <c r="D87" s="45">
        <v>17.614100000000001</v>
      </c>
      <c r="E87" s="45">
        <v>17.458400000000001</v>
      </c>
      <c r="F87" s="45">
        <v>19.142199999999999</v>
      </c>
      <c r="G87" s="45">
        <v>0</v>
      </c>
      <c r="H87" s="45">
        <v>20.100300000000001</v>
      </c>
      <c r="I87" s="45">
        <v>21.612100000000002</v>
      </c>
      <c r="J87" s="45">
        <v>18.059000000000001</v>
      </c>
      <c r="K87" s="45">
        <v>17.9436</v>
      </c>
      <c r="L87" s="45">
        <v>19.142199999999999</v>
      </c>
      <c r="M87" s="45">
        <v>0</v>
      </c>
      <c r="N87" s="45">
        <v>6.7591000000000001</v>
      </c>
      <c r="O87" s="45">
        <v>0</v>
      </c>
      <c r="P87" s="45">
        <v>6.7591000000000001</v>
      </c>
      <c r="Q87" s="45">
        <v>6.7591000000000001</v>
      </c>
      <c r="R87" s="45" t="s">
        <v>265</v>
      </c>
      <c r="S87" s="45" t="s">
        <v>265</v>
      </c>
      <c r="T87" s="45">
        <v>3.01</v>
      </c>
      <c r="U87" s="45">
        <v>0</v>
      </c>
      <c r="V87" s="45">
        <v>3.01</v>
      </c>
      <c r="W87" s="45">
        <v>0</v>
      </c>
      <c r="X87" s="45">
        <v>3.01</v>
      </c>
      <c r="Y87" s="45">
        <v>0</v>
      </c>
      <c r="Z87" s="45">
        <v>7.0529000000000002</v>
      </c>
      <c r="AA87" s="45">
        <v>0</v>
      </c>
      <c r="AB87" s="45">
        <v>7.0529000000000002</v>
      </c>
      <c r="AC87" s="45">
        <v>7.4978999999999996</v>
      </c>
      <c r="AD87" s="45">
        <v>7</v>
      </c>
      <c r="AE87" s="45">
        <v>0</v>
      </c>
    </row>
    <row r="88" spans="1:31" ht="13.8" hidden="1" outlineLevel="1" collapsed="1">
      <c r="A88" s="8">
        <v>42887</v>
      </c>
      <c r="B88" s="45">
        <v>16.8384</v>
      </c>
      <c r="C88" s="45">
        <v>21.3217</v>
      </c>
      <c r="D88" s="45">
        <v>14.0403</v>
      </c>
      <c r="E88" s="45">
        <v>17.043199999999999</v>
      </c>
      <c r="F88" s="45">
        <v>10.8287</v>
      </c>
      <c r="G88" s="45">
        <v>0</v>
      </c>
      <c r="H88" s="45">
        <v>19.5961</v>
      </c>
      <c r="I88" s="45">
        <v>21.3217</v>
      </c>
      <c r="J88" s="45">
        <v>17.987100000000002</v>
      </c>
      <c r="K88" s="45">
        <v>18.243500000000001</v>
      </c>
      <c r="L88" s="45">
        <v>17.404800000000002</v>
      </c>
      <c r="M88" s="45">
        <v>0</v>
      </c>
      <c r="N88" s="45">
        <v>6.0514000000000001</v>
      </c>
      <c r="O88" s="45">
        <v>0</v>
      </c>
      <c r="P88" s="45">
        <v>6.0514000000000001</v>
      </c>
      <c r="Q88" s="45">
        <v>6.3268000000000004</v>
      </c>
      <c r="R88" s="45">
        <v>6</v>
      </c>
      <c r="S88" s="45" t="s">
        <v>265</v>
      </c>
      <c r="T88" s="45">
        <v>6.8947000000000003</v>
      </c>
      <c r="U88" s="45">
        <v>0</v>
      </c>
      <c r="V88" s="45">
        <v>6.8947000000000003</v>
      </c>
      <c r="W88" s="45">
        <v>10.3301</v>
      </c>
      <c r="X88" s="45">
        <v>4.9400000000000004</v>
      </c>
      <c r="Y88" s="45">
        <v>0</v>
      </c>
      <c r="Z88" s="45">
        <v>7.8997999999999999</v>
      </c>
      <c r="AA88" s="45">
        <v>0</v>
      </c>
      <c r="AB88" s="45">
        <v>7.8997999999999999</v>
      </c>
      <c r="AC88" s="45">
        <v>13.725300000000001</v>
      </c>
      <c r="AD88" s="45">
        <v>7.7946</v>
      </c>
      <c r="AE88" s="45">
        <v>0</v>
      </c>
    </row>
    <row r="89" spans="1:31" ht="13.8" hidden="1" outlineLevel="1" collapsed="1">
      <c r="A89" s="8">
        <v>42917</v>
      </c>
      <c r="B89" s="45">
        <v>19.645199999999999</v>
      </c>
      <c r="C89" s="45">
        <v>20.174199999999999</v>
      </c>
      <c r="D89" s="45">
        <v>18.791899999999998</v>
      </c>
      <c r="E89" s="45">
        <v>19.223299999999998</v>
      </c>
      <c r="F89" s="45">
        <v>16.681000000000001</v>
      </c>
      <c r="G89" s="45">
        <v>0</v>
      </c>
      <c r="H89" s="45">
        <v>19.677499999999998</v>
      </c>
      <c r="I89" s="45">
        <v>20.174199999999999</v>
      </c>
      <c r="J89" s="45">
        <v>18.870799999999999</v>
      </c>
      <c r="K89" s="45">
        <v>19.321999999999999</v>
      </c>
      <c r="L89" s="45">
        <v>16.681000000000001</v>
      </c>
      <c r="M89" s="45">
        <v>0</v>
      </c>
      <c r="N89" s="45">
        <v>7.0757000000000003</v>
      </c>
      <c r="O89" s="45">
        <v>0</v>
      </c>
      <c r="P89" s="45">
        <v>7.0757000000000003</v>
      </c>
      <c r="Q89" s="45">
        <v>7.0757000000000003</v>
      </c>
      <c r="R89" s="45" t="s">
        <v>265</v>
      </c>
      <c r="S89" s="45" t="s">
        <v>265</v>
      </c>
      <c r="T89" s="45">
        <v>4.9126000000000003</v>
      </c>
      <c r="U89" s="45">
        <v>0</v>
      </c>
      <c r="V89" s="45">
        <v>4.9126000000000003</v>
      </c>
      <c r="W89" s="45">
        <v>13</v>
      </c>
      <c r="X89" s="45">
        <v>4.5538999999999996</v>
      </c>
      <c r="Y89" s="45">
        <v>0</v>
      </c>
      <c r="Z89" s="45">
        <v>9.1257000000000001</v>
      </c>
      <c r="AA89" s="45">
        <v>0</v>
      </c>
      <c r="AB89" s="45">
        <v>9.1257000000000001</v>
      </c>
      <c r="AC89" s="45">
        <v>10.0001</v>
      </c>
      <c r="AD89" s="45">
        <v>7.9813999999999998</v>
      </c>
      <c r="AE89" s="45">
        <v>0</v>
      </c>
    </row>
    <row r="90" spans="1:31" ht="13.8" hidden="1" outlineLevel="1" collapsed="1">
      <c r="A90" s="8">
        <v>42948</v>
      </c>
      <c r="B90" s="45">
        <v>17.681100000000001</v>
      </c>
      <c r="C90" s="45">
        <v>19.8507</v>
      </c>
      <c r="D90" s="45">
        <v>15.528700000000001</v>
      </c>
      <c r="E90" s="45">
        <v>15.0717</v>
      </c>
      <c r="F90" s="45">
        <v>16.625800000000002</v>
      </c>
      <c r="G90" s="45">
        <v>0</v>
      </c>
      <c r="H90" s="45">
        <v>18.259499999999999</v>
      </c>
      <c r="I90" s="45">
        <v>19.8507</v>
      </c>
      <c r="J90" s="45">
        <v>16.511099999999999</v>
      </c>
      <c r="K90" s="45">
        <v>16.455100000000002</v>
      </c>
      <c r="L90" s="45">
        <v>16.626999999999999</v>
      </c>
      <c r="M90" s="45">
        <v>0</v>
      </c>
      <c r="N90" s="45">
        <v>6.3986000000000001</v>
      </c>
      <c r="O90" s="45">
        <v>0</v>
      </c>
      <c r="P90" s="45">
        <v>6.3986000000000001</v>
      </c>
      <c r="Q90" s="45">
        <v>6.3989000000000003</v>
      </c>
      <c r="R90" s="45">
        <v>5.5</v>
      </c>
      <c r="S90" s="45" t="s">
        <v>265</v>
      </c>
      <c r="T90" s="45">
        <v>7.7266000000000004</v>
      </c>
      <c r="U90" s="45">
        <v>0</v>
      </c>
      <c r="V90" s="45">
        <v>7.7266000000000004</v>
      </c>
      <c r="W90" s="45">
        <v>10.3</v>
      </c>
      <c r="X90" s="45">
        <v>4.5</v>
      </c>
      <c r="Y90" s="45">
        <v>0</v>
      </c>
      <c r="Z90" s="45">
        <v>8.9068000000000005</v>
      </c>
      <c r="AA90" s="45">
        <v>0</v>
      </c>
      <c r="AB90" s="45">
        <v>8.9068000000000005</v>
      </c>
      <c r="AC90" s="45">
        <v>9.6515000000000004</v>
      </c>
      <c r="AD90" s="45">
        <v>8.0503</v>
      </c>
      <c r="AE90" s="45">
        <v>0</v>
      </c>
    </row>
    <row r="91" spans="1:31" ht="13.8" hidden="1" outlineLevel="1" collapsed="1">
      <c r="A91" s="8">
        <v>42979</v>
      </c>
      <c r="B91" s="45">
        <v>18.064399999999999</v>
      </c>
      <c r="C91" s="45">
        <v>20.116499999999998</v>
      </c>
      <c r="D91" s="45">
        <v>16.182300000000001</v>
      </c>
      <c r="E91" s="45">
        <v>15.973699999999999</v>
      </c>
      <c r="F91" s="45">
        <v>16.9529</v>
      </c>
      <c r="G91" s="45">
        <v>0</v>
      </c>
      <c r="H91" s="45">
        <v>18.57</v>
      </c>
      <c r="I91" s="45">
        <v>20.116499999999998</v>
      </c>
      <c r="J91" s="45">
        <v>17.021000000000001</v>
      </c>
      <c r="K91" s="45">
        <v>17.041699999999999</v>
      </c>
      <c r="L91" s="45">
        <v>16.9529</v>
      </c>
      <c r="M91" s="45">
        <v>0</v>
      </c>
      <c r="N91" s="45">
        <v>7.0693999999999999</v>
      </c>
      <c r="O91" s="45">
        <v>0</v>
      </c>
      <c r="P91" s="45">
        <v>7.0693999999999999</v>
      </c>
      <c r="Q91" s="45">
        <v>7.0693999999999999</v>
      </c>
      <c r="R91" s="45" t="s">
        <v>265</v>
      </c>
      <c r="S91" s="45" t="s">
        <v>265</v>
      </c>
      <c r="T91" s="45">
        <v>7.8459000000000003</v>
      </c>
      <c r="U91" s="45">
        <v>0</v>
      </c>
      <c r="V91" s="45">
        <v>7.8459000000000003</v>
      </c>
      <c r="W91" s="45">
        <v>12.366199999999999</v>
      </c>
      <c r="X91" s="45">
        <v>4.5</v>
      </c>
      <c r="Y91" s="45">
        <v>0</v>
      </c>
      <c r="Z91" s="45">
        <v>8.0602999999999998</v>
      </c>
      <c r="AA91" s="45">
        <v>0</v>
      </c>
      <c r="AB91" s="45">
        <v>8.0602999999999998</v>
      </c>
      <c r="AC91" s="45">
        <v>9.7079000000000004</v>
      </c>
      <c r="AD91" s="45">
        <v>6.9787999999999997</v>
      </c>
      <c r="AE91" s="45">
        <v>0</v>
      </c>
    </row>
    <row r="92" spans="1:31" ht="13.8" hidden="1" outlineLevel="1" collapsed="1">
      <c r="A92" s="8">
        <v>43009</v>
      </c>
      <c r="B92" s="45">
        <v>18.560099999999998</v>
      </c>
      <c r="C92" s="45">
        <v>20.147200000000002</v>
      </c>
      <c r="D92" s="45">
        <v>17.4541</v>
      </c>
      <c r="E92" s="45">
        <v>17.514600000000002</v>
      </c>
      <c r="F92" s="45">
        <v>17.305299999999999</v>
      </c>
      <c r="G92" s="45">
        <v>0</v>
      </c>
      <c r="H92" s="45">
        <v>18.648299999999999</v>
      </c>
      <c r="I92" s="45">
        <v>20.147200000000002</v>
      </c>
      <c r="J92" s="45">
        <v>17.5913</v>
      </c>
      <c r="K92" s="45">
        <v>17.605</v>
      </c>
      <c r="L92" s="45">
        <v>17.556899999999999</v>
      </c>
      <c r="M92" s="45">
        <v>0</v>
      </c>
      <c r="N92" s="45">
        <v>6.0414000000000003</v>
      </c>
      <c r="O92" s="45">
        <v>0</v>
      </c>
      <c r="P92" s="45">
        <v>6.0414000000000003</v>
      </c>
      <c r="Q92" s="45">
        <v>6.6</v>
      </c>
      <c r="R92" s="45">
        <v>5.5</v>
      </c>
      <c r="S92" s="45" t="s">
        <v>265</v>
      </c>
      <c r="T92" s="45">
        <v>5.0517000000000003</v>
      </c>
      <c r="U92" s="45">
        <v>0</v>
      </c>
      <c r="V92" s="45">
        <v>5.0517000000000003</v>
      </c>
      <c r="W92" s="45">
        <v>13</v>
      </c>
      <c r="X92" s="45">
        <v>4.5</v>
      </c>
      <c r="Y92" s="45">
        <v>0</v>
      </c>
      <c r="Z92" s="45">
        <v>7.0248999999999997</v>
      </c>
      <c r="AA92" s="45">
        <v>0</v>
      </c>
      <c r="AB92" s="45">
        <v>7.0248999999999997</v>
      </c>
      <c r="AC92" s="45">
        <v>7.7340999999999998</v>
      </c>
      <c r="AD92" s="45">
        <v>7</v>
      </c>
      <c r="AE92" s="45">
        <v>0</v>
      </c>
    </row>
    <row r="93" spans="1:31" ht="13.8" hidden="1" outlineLevel="1" collapsed="1">
      <c r="A93" s="8">
        <v>43040</v>
      </c>
      <c r="B93" s="45">
        <v>18.1614</v>
      </c>
      <c r="C93" s="45">
        <v>20.6279</v>
      </c>
      <c r="D93" s="45">
        <v>16.599499999999999</v>
      </c>
      <c r="E93" s="45">
        <v>16.514399999999998</v>
      </c>
      <c r="F93" s="45">
        <v>16.7653</v>
      </c>
      <c r="G93" s="45">
        <v>24</v>
      </c>
      <c r="H93" s="45">
        <v>18.417000000000002</v>
      </c>
      <c r="I93" s="45">
        <v>20.6279</v>
      </c>
      <c r="J93" s="45">
        <v>16.963000000000001</v>
      </c>
      <c r="K93" s="45">
        <v>16.9086</v>
      </c>
      <c r="L93" s="45">
        <v>17.012</v>
      </c>
      <c r="M93" s="45">
        <v>24</v>
      </c>
      <c r="N93" s="45">
        <v>7.1555</v>
      </c>
      <c r="O93" s="45">
        <v>0</v>
      </c>
      <c r="P93" s="45">
        <v>7.1555</v>
      </c>
      <c r="Q93" s="45">
        <v>7.3803999999999998</v>
      </c>
      <c r="R93" s="45">
        <v>5.5</v>
      </c>
      <c r="S93" s="45" t="s">
        <v>265</v>
      </c>
      <c r="T93" s="45">
        <v>9.8919999999999995</v>
      </c>
      <c r="U93" s="45">
        <v>0</v>
      </c>
      <c r="V93" s="45">
        <v>9.8919999999999995</v>
      </c>
      <c r="W93" s="45">
        <v>0</v>
      </c>
      <c r="X93" s="45">
        <v>9.8919999999999995</v>
      </c>
      <c r="Y93" s="45">
        <v>0</v>
      </c>
      <c r="Z93" s="45">
        <v>8.2105999999999995</v>
      </c>
      <c r="AA93" s="45">
        <v>0</v>
      </c>
      <c r="AB93" s="45">
        <v>8.2105999999999995</v>
      </c>
      <c r="AC93" s="45">
        <v>9.8331</v>
      </c>
      <c r="AD93" s="45">
        <v>7.9226999999999999</v>
      </c>
      <c r="AE93" s="45">
        <v>7</v>
      </c>
    </row>
    <row r="94" spans="1:31" ht="13.8" hidden="1" outlineLevel="1" collapsed="1">
      <c r="A94" s="8">
        <v>43070</v>
      </c>
      <c r="B94" s="45">
        <v>17.246300000000002</v>
      </c>
      <c r="C94" s="45">
        <v>19.177900000000001</v>
      </c>
      <c r="D94" s="45">
        <v>16.078700000000001</v>
      </c>
      <c r="E94" s="45">
        <v>15.8095</v>
      </c>
      <c r="F94" s="45">
        <v>16.830200000000001</v>
      </c>
      <c r="G94" s="45">
        <v>0</v>
      </c>
      <c r="H94" s="45">
        <v>18.201699999999999</v>
      </c>
      <c r="I94" s="45">
        <v>19.177900000000001</v>
      </c>
      <c r="J94" s="45">
        <v>17.523800000000001</v>
      </c>
      <c r="K94" s="45">
        <v>17.572600000000001</v>
      </c>
      <c r="L94" s="45">
        <v>17.402200000000001</v>
      </c>
      <c r="M94" s="45">
        <v>0</v>
      </c>
      <c r="N94" s="45">
        <v>6.3642000000000003</v>
      </c>
      <c r="O94" s="45">
        <v>0</v>
      </c>
      <c r="P94" s="45">
        <v>6.3642000000000003</v>
      </c>
      <c r="Q94" s="45">
        <v>6.31</v>
      </c>
      <c r="R94" s="45">
        <v>6.8033999999999999</v>
      </c>
      <c r="S94" s="45" t="s">
        <v>265</v>
      </c>
      <c r="T94" s="45">
        <v>9.2175999999999991</v>
      </c>
      <c r="U94" s="45">
        <v>0</v>
      </c>
      <c r="V94" s="45">
        <v>9.2175999999999991</v>
      </c>
      <c r="W94" s="45">
        <v>12</v>
      </c>
      <c r="X94" s="45">
        <v>9.0925999999999991</v>
      </c>
      <c r="Y94" s="45">
        <v>0</v>
      </c>
      <c r="Z94" s="45">
        <v>8.6712000000000007</v>
      </c>
      <c r="AA94" s="45">
        <v>0</v>
      </c>
      <c r="AB94" s="45">
        <v>8.6712000000000007</v>
      </c>
      <c r="AC94" s="45">
        <v>9.0845000000000002</v>
      </c>
      <c r="AD94" s="45">
        <v>8.6016999999999992</v>
      </c>
      <c r="AE94" s="45">
        <v>0</v>
      </c>
    </row>
    <row r="95" spans="1:31" ht="13.8" hidden="1" outlineLevel="1" collapsed="1">
      <c r="A95" s="8">
        <v>43101</v>
      </c>
      <c r="B95" s="45">
        <v>17.8399</v>
      </c>
      <c r="C95" s="45">
        <v>18.432200000000002</v>
      </c>
      <c r="D95" s="45">
        <v>16.795400000000001</v>
      </c>
      <c r="E95" s="45">
        <v>17.066800000000001</v>
      </c>
      <c r="F95" s="45">
        <v>15.647500000000001</v>
      </c>
      <c r="G95" s="45">
        <v>0</v>
      </c>
      <c r="H95" s="45">
        <v>18.020600000000002</v>
      </c>
      <c r="I95" s="45">
        <v>18.432200000000002</v>
      </c>
      <c r="J95" s="45">
        <v>17.265899999999998</v>
      </c>
      <c r="K95" s="45">
        <v>17.347100000000001</v>
      </c>
      <c r="L95" s="45">
        <v>16.890799999999999</v>
      </c>
      <c r="M95" s="45">
        <v>0</v>
      </c>
      <c r="N95" s="45">
        <v>5.0628000000000002</v>
      </c>
      <c r="O95" s="45">
        <v>0</v>
      </c>
      <c r="P95" s="45">
        <v>5.0628000000000002</v>
      </c>
      <c r="Q95" s="45">
        <v>5.0999999999999996</v>
      </c>
      <c r="R95" s="45">
        <v>5.0285000000000002</v>
      </c>
      <c r="S95" s="45" t="s">
        <v>265</v>
      </c>
      <c r="T95" s="45">
        <v>5.6776</v>
      </c>
      <c r="U95" s="45">
        <v>0</v>
      </c>
      <c r="V95" s="45">
        <v>5.6776</v>
      </c>
      <c r="W95" s="45">
        <v>8.7393000000000001</v>
      </c>
      <c r="X95" s="45">
        <v>5.4927999999999999</v>
      </c>
      <c r="Y95" s="45">
        <v>0</v>
      </c>
      <c r="Z95" s="45">
        <v>7.3148999999999997</v>
      </c>
      <c r="AA95" s="45">
        <v>0</v>
      </c>
      <c r="AB95" s="45">
        <v>7.3148999999999997</v>
      </c>
      <c r="AC95" s="45">
        <v>9.0158000000000005</v>
      </c>
      <c r="AD95" s="45">
        <v>7</v>
      </c>
      <c r="AE95" s="45">
        <v>0</v>
      </c>
    </row>
    <row r="96" spans="1:31" ht="13.8" hidden="1" outlineLevel="1" collapsed="1">
      <c r="A96" s="8">
        <v>43132</v>
      </c>
      <c r="B96" s="45">
        <v>17.726400000000002</v>
      </c>
      <c r="C96" s="45">
        <v>18.6432</v>
      </c>
      <c r="D96" s="45">
        <v>16.460100000000001</v>
      </c>
      <c r="E96" s="45">
        <v>16.371300000000002</v>
      </c>
      <c r="F96" s="45">
        <v>16.6069</v>
      </c>
      <c r="G96" s="45">
        <v>0</v>
      </c>
      <c r="H96" s="45">
        <v>18.189499999999999</v>
      </c>
      <c r="I96" s="45">
        <v>18.6432</v>
      </c>
      <c r="J96" s="45">
        <v>17.504899999999999</v>
      </c>
      <c r="K96" s="45">
        <v>17.743600000000001</v>
      </c>
      <c r="L96" s="45">
        <v>17.136900000000001</v>
      </c>
      <c r="M96" s="45">
        <v>0</v>
      </c>
      <c r="N96" s="45">
        <v>5.1406000000000001</v>
      </c>
      <c r="O96" s="45">
        <v>0</v>
      </c>
      <c r="P96" s="45">
        <v>5.1406000000000001</v>
      </c>
      <c r="Q96" s="45">
        <v>5.0999999999999996</v>
      </c>
      <c r="R96" s="45">
        <v>5.3033000000000001</v>
      </c>
      <c r="S96" s="45" t="s">
        <v>265</v>
      </c>
      <c r="T96" s="45">
        <v>7.05</v>
      </c>
      <c r="U96" s="45">
        <v>0</v>
      </c>
      <c r="V96" s="45">
        <v>7.05</v>
      </c>
      <c r="W96" s="45">
        <v>7.05</v>
      </c>
      <c r="X96" s="45">
        <v>0</v>
      </c>
      <c r="Y96" s="45">
        <v>0</v>
      </c>
      <c r="Z96" s="45">
        <v>8.3257999999999992</v>
      </c>
      <c r="AA96" s="45">
        <v>0</v>
      </c>
      <c r="AB96" s="45">
        <v>8.3257999999999992</v>
      </c>
      <c r="AC96" s="45">
        <v>9.8503000000000007</v>
      </c>
      <c r="AD96" s="45">
        <v>8.2841000000000005</v>
      </c>
      <c r="AE96" s="45">
        <v>0</v>
      </c>
    </row>
    <row r="97" spans="1:31" ht="13.8" hidden="1" outlineLevel="1" collapsed="1">
      <c r="A97" s="8">
        <v>43160</v>
      </c>
      <c r="B97" s="45">
        <v>17.5291</v>
      </c>
      <c r="C97" s="45">
        <v>18.822500000000002</v>
      </c>
      <c r="D97" s="45">
        <v>15.942500000000001</v>
      </c>
      <c r="E97" s="45">
        <v>16.227499999999999</v>
      </c>
      <c r="F97" s="45">
        <v>15.431800000000001</v>
      </c>
      <c r="G97" s="45">
        <v>0</v>
      </c>
      <c r="H97" s="45">
        <v>18.024000000000001</v>
      </c>
      <c r="I97" s="45">
        <v>18.822500000000002</v>
      </c>
      <c r="J97" s="45">
        <v>16.942900000000002</v>
      </c>
      <c r="K97" s="45">
        <v>17.843399999999999</v>
      </c>
      <c r="L97" s="45">
        <v>15.542199999999999</v>
      </c>
      <c r="M97" s="45">
        <v>0</v>
      </c>
      <c r="N97" s="45">
        <v>6.2927</v>
      </c>
      <c r="O97" s="45">
        <v>0</v>
      </c>
      <c r="P97" s="45">
        <v>6.2927</v>
      </c>
      <c r="Q97" s="45">
        <v>6.3552999999999997</v>
      </c>
      <c r="R97" s="45">
        <v>4.75</v>
      </c>
      <c r="S97" s="45" t="s">
        <v>265</v>
      </c>
      <c r="T97" s="45">
        <v>3.5</v>
      </c>
      <c r="U97" s="45">
        <v>0</v>
      </c>
      <c r="V97" s="45">
        <v>3.5</v>
      </c>
      <c r="W97" s="45">
        <v>3.5</v>
      </c>
      <c r="X97" s="45">
        <v>0</v>
      </c>
      <c r="Y97" s="45">
        <v>0</v>
      </c>
      <c r="Z97" s="45">
        <v>6.9641999999999999</v>
      </c>
      <c r="AA97" s="45">
        <v>0</v>
      </c>
      <c r="AB97" s="45">
        <v>6.9641999999999999</v>
      </c>
      <c r="AC97" s="45">
        <v>5.5839999999999996</v>
      </c>
      <c r="AD97" s="45">
        <v>6.968</v>
      </c>
      <c r="AE97" s="45">
        <v>0</v>
      </c>
    </row>
    <row r="98" spans="1:31" ht="13.8" hidden="1" outlineLevel="1" collapsed="1">
      <c r="A98" s="8">
        <v>43191</v>
      </c>
      <c r="B98" s="45">
        <v>17.391100000000002</v>
      </c>
      <c r="C98" s="45">
        <v>18.665700000000001</v>
      </c>
      <c r="D98" s="45">
        <v>15.317</v>
      </c>
      <c r="E98" s="45">
        <v>16.428999999999998</v>
      </c>
      <c r="F98" s="45">
        <v>14.061</v>
      </c>
      <c r="G98" s="45">
        <v>0</v>
      </c>
      <c r="H98" s="45">
        <v>18.3552</v>
      </c>
      <c r="I98" s="45">
        <v>18.665700000000001</v>
      </c>
      <c r="J98" s="45">
        <v>17.731400000000001</v>
      </c>
      <c r="K98" s="45">
        <v>18.4361</v>
      </c>
      <c r="L98" s="45">
        <v>16.8644</v>
      </c>
      <c r="M98" s="45">
        <v>0</v>
      </c>
      <c r="N98" s="45">
        <v>5.0358999999999998</v>
      </c>
      <c r="O98" s="45">
        <v>0</v>
      </c>
      <c r="P98" s="45">
        <v>5.0358999999999998</v>
      </c>
      <c r="Q98" s="45">
        <v>5.7118000000000002</v>
      </c>
      <c r="R98" s="45">
        <v>4.5050999999999997</v>
      </c>
      <c r="S98" s="45" t="s">
        <v>265</v>
      </c>
      <c r="T98" s="45">
        <v>7.8017000000000003</v>
      </c>
      <c r="U98" s="45">
        <v>0</v>
      </c>
      <c r="V98" s="45">
        <v>7.8017000000000003</v>
      </c>
      <c r="W98" s="45">
        <v>10.2568</v>
      </c>
      <c r="X98" s="45">
        <v>4.5</v>
      </c>
      <c r="Y98" s="45">
        <v>0</v>
      </c>
      <c r="Z98" s="45">
        <v>9.4877000000000002</v>
      </c>
      <c r="AA98" s="45">
        <v>0</v>
      </c>
      <c r="AB98" s="45">
        <v>9.4877000000000002</v>
      </c>
      <c r="AC98" s="45">
        <v>9.4743999999999993</v>
      </c>
      <c r="AD98" s="45">
        <v>9.5</v>
      </c>
      <c r="AE98" s="45">
        <v>0</v>
      </c>
    </row>
    <row r="99" spans="1:31" ht="13.8" hidden="1" outlineLevel="1" collapsed="1">
      <c r="A99" s="8">
        <v>43221</v>
      </c>
      <c r="B99" s="45">
        <v>17.8962</v>
      </c>
      <c r="C99" s="45">
        <v>18.782</v>
      </c>
      <c r="D99" s="45">
        <v>16.7254</v>
      </c>
      <c r="E99" s="45">
        <v>16.924600000000002</v>
      </c>
      <c r="F99" s="45">
        <v>16.1555</v>
      </c>
      <c r="G99" s="45">
        <v>0</v>
      </c>
      <c r="H99" s="45">
        <v>18.513300000000001</v>
      </c>
      <c r="I99" s="45">
        <v>18.782</v>
      </c>
      <c r="J99" s="45">
        <v>18.1159</v>
      </c>
      <c r="K99" s="45">
        <v>18.726600000000001</v>
      </c>
      <c r="L99" s="45">
        <v>16.5487</v>
      </c>
      <c r="M99" s="45">
        <v>0</v>
      </c>
      <c r="N99" s="45">
        <v>5.0368000000000004</v>
      </c>
      <c r="O99" s="45">
        <v>0</v>
      </c>
      <c r="P99" s="45">
        <v>5.0368000000000004</v>
      </c>
      <c r="Q99" s="45">
        <v>5.0831</v>
      </c>
      <c r="R99" s="45">
        <v>4.5</v>
      </c>
      <c r="S99" s="45" t="s">
        <v>265</v>
      </c>
      <c r="T99" s="45">
        <v>8.7178000000000004</v>
      </c>
      <c r="U99" s="45">
        <v>0</v>
      </c>
      <c r="V99" s="45">
        <v>8.7178000000000004</v>
      </c>
      <c r="W99" s="45">
        <v>6.4964000000000004</v>
      </c>
      <c r="X99" s="45">
        <v>8.7741000000000007</v>
      </c>
      <c r="Y99" s="45">
        <v>0</v>
      </c>
      <c r="Z99" s="45">
        <v>7.3330000000000002</v>
      </c>
      <c r="AA99" s="45">
        <v>0</v>
      </c>
      <c r="AB99" s="45">
        <v>7.3330000000000002</v>
      </c>
      <c r="AC99" s="45">
        <v>9</v>
      </c>
      <c r="AD99" s="45">
        <v>7.0002000000000004</v>
      </c>
      <c r="AE99" s="45">
        <v>7</v>
      </c>
    </row>
    <row r="100" spans="1:31" ht="13.8" hidden="1" outlineLevel="1" collapsed="1">
      <c r="A100" s="8">
        <v>43252</v>
      </c>
      <c r="B100" s="45">
        <v>18.3246</v>
      </c>
      <c r="C100" s="45">
        <v>18.9497</v>
      </c>
      <c r="D100" s="45">
        <v>17.892900000000001</v>
      </c>
      <c r="E100" s="45">
        <v>17.941500000000001</v>
      </c>
      <c r="F100" s="45">
        <v>17.784099999999999</v>
      </c>
      <c r="G100" s="45">
        <v>0</v>
      </c>
      <c r="H100" s="45">
        <v>18.600100000000001</v>
      </c>
      <c r="I100" s="45">
        <v>18.9497</v>
      </c>
      <c r="J100" s="45">
        <v>18.350200000000001</v>
      </c>
      <c r="K100" s="45">
        <v>18.498000000000001</v>
      </c>
      <c r="L100" s="45">
        <v>18.026900000000001</v>
      </c>
      <c r="M100" s="45">
        <v>0</v>
      </c>
      <c r="N100" s="45">
        <v>5.0030000000000001</v>
      </c>
      <c r="O100" s="45">
        <v>0</v>
      </c>
      <c r="P100" s="45">
        <v>5.0030000000000001</v>
      </c>
      <c r="Q100" s="45">
        <v>5.0999999999999996</v>
      </c>
      <c r="R100" s="45">
        <v>4.5</v>
      </c>
      <c r="S100" s="45" t="s">
        <v>265</v>
      </c>
      <c r="T100" s="45">
        <v>6.3895999999999997</v>
      </c>
      <c r="U100" s="45">
        <v>0</v>
      </c>
      <c r="V100" s="45">
        <v>6.3895999999999997</v>
      </c>
      <c r="W100" s="45">
        <v>3.1574</v>
      </c>
      <c r="X100" s="45">
        <v>7.0346000000000002</v>
      </c>
      <c r="Y100" s="45">
        <v>0</v>
      </c>
      <c r="Z100" s="45">
        <v>8.1854999999999993</v>
      </c>
      <c r="AA100" s="45">
        <v>0</v>
      </c>
      <c r="AB100" s="45">
        <v>8.1854999999999993</v>
      </c>
      <c r="AC100" s="45">
        <v>9</v>
      </c>
      <c r="AD100" s="45">
        <v>7</v>
      </c>
      <c r="AE100" s="45">
        <v>0</v>
      </c>
    </row>
    <row r="101" spans="1:31" ht="13.8" hidden="1" outlineLevel="1" collapsed="1">
      <c r="A101" s="8">
        <v>43282</v>
      </c>
      <c r="B101" s="45">
        <v>17.853899999999999</v>
      </c>
      <c r="C101" s="45">
        <v>18.606000000000002</v>
      </c>
      <c r="D101" s="45">
        <v>17.2852</v>
      </c>
      <c r="E101" s="45">
        <v>17.270299999999999</v>
      </c>
      <c r="F101" s="45">
        <v>17.322299999999998</v>
      </c>
      <c r="G101" s="45">
        <v>0</v>
      </c>
      <c r="H101" s="45">
        <v>18.248100000000001</v>
      </c>
      <c r="I101" s="45">
        <v>18.606000000000002</v>
      </c>
      <c r="J101" s="45">
        <v>17.962299999999999</v>
      </c>
      <c r="K101" s="45">
        <v>18.160799999999998</v>
      </c>
      <c r="L101" s="45">
        <v>17.494700000000002</v>
      </c>
      <c r="M101" s="45">
        <v>0</v>
      </c>
      <c r="N101" s="45">
        <v>5.1992000000000003</v>
      </c>
      <c r="O101" s="45">
        <v>0</v>
      </c>
      <c r="P101" s="45">
        <v>5.1992000000000003</v>
      </c>
      <c r="Q101" s="45">
        <v>5.2530999999999999</v>
      </c>
      <c r="R101" s="45">
        <v>4.5</v>
      </c>
      <c r="S101" s="45">
        <v>0</v>
      </c>
      <c r="T101" s="45">
        <v>5.2217000000000002</v>
      </c>
      <c r="U101" s="45">
        <v>0</v>
      </c>
      <c r="V101" s="45">
        <v>5.2217000000000002</v>
      </c>
      <c r="W101" s="45">
        <v>3.6</v>
      </c>
      <c r="X101" s="45">
        <v>9.1999999999999993</v>
      </c>
      <c r="Y101" s="45">
        <v>0</v>
      </c>
      <c r="Z101" s="45">
        <v>7.9322999999999997</v>
      </c>
      <c r="AA101" s="45">
        <v>0</v>
      </c>
      <c r="AB101" s="45">
        <v>7.9322999999999997</v>
      </c>
      <c r="AC101" s="45">
        <v>9.4686000000000003</v>
      </c>
      <c r="AD101" s="45">
        <v>7</v>
      </c>
      <c r="AE101" s="45">
        <v>0</v>
      </c>
    </row>
    <row r="102" spans="1:31" ht="13.8" hidden="1" outlineLevel="1" collapsed="1">
      <c r="A102" s="8">
        <v>43313</v>
      </c>
      <c r="B102" s="45">
        <v>18.219899999999999</v>
      </c>
      <c r="C102" s="45">
        <v>19.068100000000001</v>
      </c>
      <c r="D102" s="45">
        <v>17.603899999999999</v>
      </c>
      <c r="E102" s="45">
        <v>16.643599999999999</v>
      </c>
      <c r="F102" s="45">
        <v>19.223299999999998</v>
      </c>
      <c r="G102" s="45">
        <v>0</v>
      </c>
      <c r="H102" s="45">
        <v>18.840499999999999</v>
      </c>
      <c r="I102" s="45">
        <v>19.068100000000001</v>
      </c>
      <c r="J102" s="45">
        <v>18.661300000000001</v>
      </c>
      <c r="K102" s="45">
        <v>18.149899999999999</v>
      </c>
      <c r="L102" s="45">
        <v>19.4344</v>
      </c>
      <c r="M102" s="45">
        <v>0</v>
      </c>
      <c r="N102" s="45">
        <v>5.1349999999999998</v>
      </c>
      <c r="O102" s="45">
        <v>0</v>
      </c>
      <c r="P102" s="45">
        <v>5.1349999999999998</v>
      </c>
      <c r="Q102" s="45">
        <v>5.1807999999999996</v>
      </c>
      <c r="R102" s="45">
        <v>4.5</v>
      </c>
      <c r="S102" s="45" t="s">
        <v>265</v>
      </c>
      <c r="T102" s="45">
        <v>10.580399999999999</v>
      </c>
      <c r="U102" s="45">
        <v>0</v>
      </c>
      <c r="V102" s="45">
        <v>10.580399999999999</v>
      </c>
      <c r="W102" s="45">
        <v>10.701499999999999</v>
      </c>
      <c r="X102" s="45">
        <v>10.5</v>
      </c>
      <c r="Y102" s="45">
        <v>0</v>
      </c>
      <c r="Z102" s="45">
        <v>9.0061</v>
      </c>
      <c r="AA102" s="45">
        <v>0</v>
      </c>
      <c r="AB102" s="45">
        <v>9.0061</v>
      </c>
      <c r="AC102" s="45">
        <v>9.0061</v>
      </c>
      <c r="AD102" s="45">
        <v>0</v>
      </c>
      <c r="AE102" s="45">
        <v>0</v>
      </c>
    </row>
    <row r="103" spans="1:31" ht="13.8" hidden="1" outlineLevel="1" collapsed="1">
      <c r="A103" s="8">
        <v>43344</v>
      </c>
      <c r="B103" s="45">
        <v>18.152699999999999</v>
      </c>
      <c r="C103" s="45">
        <v>18.827100000000002</v>
      </c>
      <c r="D103" s="45">
        <v>17.623100000000001</v>
      </c>
      <c r="E103" s="45">
        <v>17.523099999999999</v>
      </c>
      <c r="F103" s="45">
        <v>17.986699999999999</v>
      </c>
      <c r="G103" s="45">
        <v>0</v>
      </c>
      <c r="H103" s="45">
        <v>18.645499999999998</v>
      </c>
      <c r="I103" s="45">
        <v>18.827100000000002</v>
      </c>
      <c r="J103" s="45">
        <v>18.492899999999999</v>
      </c>
      <c r="K103" s="45">
        <v>18.6448</v>
      </c>
      <c r="L103" s="45">
        <v>17.986699999999999</v>
      </c>
      <c r="M103" s="45">
        <v>0</v>
      </c>
      <c r="N103" s="45">
        <v>5.0999999999999996</v>
      </c>
      <c r="O103" s="45">
        <v>0</v>
      </c>
      <c r="P103" s="45">
        <v>5.0999999999999996</v>
      </c>
      <c r="Q103" s="45">
        <v>5.0999999999999996</v>
      </c>
      <c r="R103" s="45" t="s">
        <v>265</v>
      </c>
      <c r="S103" s="45" t="s">
        <v>265</v>
      </c>
      <c r="T103" s="45">
        <v>6.8110999999999997</v>
      </c>
      <c r="U103" s="45">
        <v>0</v>
      </c>
      <c r="V103" s="45">
        <v>6.8110999999999997</v>
      </c>
      <c r="W103" s="45">
        <v>6.8110999999999997</v>
      </c>
      <c r="X103" s="45">
        <v>0</v>
      </c>
      <c r="Y103" s="45">
        <v>0</v>
      </c>
      <c r="Z103" s="45">
        <v>7.0278</v>
      </c>
      <c r="AA103" s="45">
        <v>0</v>
      </c>
      <c r="AB103" s="45">
        <v>7.0278</v>
      </c>
      <c r="AC103" s="45">
        <v>7.0278</v>
      </c>
      <c r="AD103" s="45">
        <v>0</v>
      </c>
      <c r="AE103" s="45">
        <v>0</v>
      </c>
    </row>
    <row r="104" spans="1:31" ht="13.8" hidden="1" outlineLevel="1" collapsed="1">
      <c r="A104" s="8">
        <v>43374</v>
      </c>
      <c r="B104" s="45">
        <v>17.648900000000001</v>
      </c>
      <c r="C104" s="45">
        <v>18.9635</v>
      </c>
      <c r="D104" s="45">
        <v>16.045000000000002</v>
      </c>
      <c r="E104" s="45">
        <v>15.6374</v>
      </c>
      <c r="F104" s="45">
        <v>17.189499999999999</v>
      </c>
      <c r="G104" s="45">
        <v>0</v>
      </c>
      <c r="H104" s="45">
        <v>18.883800000000001</v>
      </c>
      <c r="I104" s="45">
        <v>18.9635</v>
      </c>
      <c r="J104" s="45">
        <v>18.7623</v>
      </c>
      <c r="K104" s="45">
        <v>18.702300000000001</v>
      </c>
      <c r="L104" s="45">
        <v>18.9102</v>
      </c>
      <c r="M104" s="45">
        <v>0</v>
      </c>
      <c r="N104" s="45">
        <v>5.2020999999999997</v>
      </c>
      <c r="O104" s="45">
        <v>0</v>
      </c>
      <c r="P104" s="45">
        <v>5.2020999999999997</v>
      </c>
      <c r="Q104" s="45">
        <v>5.2786</v>
      </c>
      <c r="R104" s="45">
        <v>4.8</v>
      </c>
      <c r="S104" s="45" t="s">
        <v>265</v>
      </c>
      <c r="T104" s="45">
        <v>7.1241000000000003</v>
      </c>
      <c r="U104" s="45">
        <v>0</v>
      </c>
      <c r="V104" s="45">
        <v>7.1241000000000003</v>
      </c>
      <c r="W104" s="45">
        <v>7.8277000000000001</v>
      </c>
      <c r="X104" s="45">
        <v>7</v>
      </c>
      <c r="Y104" s="45">
        <v>0</v>
      </c>
      <c r="Z104" s="45">
        <v>7.1093999999999999</v>
      </c>
      <c r="AA104" s="45">
        <v>0</v>
      </c>
      <c r="AB104" s="45">
        <v>7.1093999999999999</v>
      </c>
      <c r="AC104" s="45">
        <v>10</v>
      </c>
      <c r="AD104" s="45">
        <v>0</v>
      </c>
      <c r="AE104" s="45">
        <v>7</v>
      </c>
    </row>
    <row r="105" spans="1:31" ht="13.8" hidden="1" outlineLevel="1" collapsed="1">
      <c r="A105" s="8">
        <v>43405</v>
      </c>
      <c r="B105" s="45">
        <v>18.188400000000001</v>
      </c>
      <c r="C105" s="45">
        <v>18.494399999999999</v>
      </c>
      <c r="D105" s="45">
        <v>17.7056</v>
      </c>
      <c r="E105" s="45">
        <v>16.830200000000001</v>
      </c>
      <c r="F105" s="45">
        <v>18.703199999999999</v>
      </c>
      <c r="G105" s="45">
        <v>0</v>
      </c>
      <c r="H105" s="45">
        <v>18.424099999999999</v>
      </c>
      <c r="I105" s="45">
        <v>18.494399999999999</v>
      </c>
      <c r="J105" s="45">
        <v>18.3078</v>
      </c>
      <c r="K105" s="45">
        <v>17.727399999999999</v>
      </c>
      <c r="L105" s="45">
        <v>18.9313</v>
      </c>
      <c r="M105" s="45">
        <v>0</v>
      </c>
      <c r="N105" s="45">
        <v>5.3394000000000004</v>
      </c>
      <c r="O105" s="45">
        <v>0</v>
      </c>
      <c r="P105" s="45">
        <v>5.3394000000000004</v>
      </c>
      <c r="Q105" s="45">
        <v>5.4062999999999999</v>
      </c>
      <c r="R105" s="45">
        <v>5</v>
      </c>
      <c r="S105" s="45" t="s">
        <v>265</v>
      </c>
      <c r="T105" s="45">
        <v>5.9496000000000002</v>
      </c>
      <c r="U105" s="45">
        <v>0</v>
      </c>
      <c r="V105" s="45">
        <v>5.9496000000000002</v>
      </c>
      <c r="W105" s="45">
        <v>6.7321999999999997</v>
      </c>
      <c r="X105" s="45">
        <v>5.5442</v>
      </c>
      <c r="Y105" s="45">
        <v>0</v>
      </c>
      <c r="Z105" s="45">
        <v>6.5829000000000004</v>
      </c>
      <c r="AA105" s="45">
        <v>0</v>
      </c>
      <c r="AB105" s="45">
        <v>6.5829000000000004</v>
      </c>
      <c r="AC105" s="45">
        <v>7.2389000000000001</v>
      </c>
      <c r="AD105" s="45">
        <v>5.7351000000000001</v>
      </c>
      <c r="AE105" s="45">
        <v>6.42</v>
      </c>
    </row>
    <row r="106" spans="1:31" ht="13.8" hidden="1" outlineLevel="1" collapsed="1">
      <c r="A106" s="8">
        <v>43435</v>
      </c>
      <c r="B106" s="45">
        <v>18.2288</v>
      </c>
      <c r="C106" s="45">
        <v>18.218900000000001</v>
      </c>
      <c r="D106" s="45">
        <v>18.243400000000001</v>
      </c>
      <c r="E106" s="45">
        <v>18.191700000000001</v>
      </c>
      <c r="F106" s="45">
        <v>18.338200000000001</v>
      </c>
      <c r="G106" s="45">
        <v>0</v>
      </c>
      <c r="H106" s="45">
        <v>18.365100000000002</v>
      </c>
      <c r="I106" s="45">
        <v>18.218900000000001</v>
      </c>
      <c r="J106" s="45">
        <v>18.588799999999999</v>
      </c>
      <c r="K106" s="45">
        <v>18.568100000000001</v>
      </c>
      <c r="L106" s="45">
        <v>18.6265</v>
      </c>
      <c r="M106" s="45">
        <v>0</v>
      </c>
      <c r="N106" s="45">
        <v>5.5468999999999999</v>
      </c>
      <c r="O106" s="45">
        <v>0</v>
      </c>
      <c r="P106" s="45">
        <v>5.5468999999999999</v>
      </c>
      <c r="Q106" s="45">
        <v>5.5868000000000002</v>
      </c>
      <c r="R106" s="45">
        <v>5.45</v>
      </c>
      <c r="S106" s="45" t="s">
        <v>265</v>
      </c>
      <c r="T106" s="45">
        <v>6.3966000000000003</v>
      </c>
      <c r="U106" s="45">
        <v>0</v>
      </c>
      <c r="V106" s="45">
        <v>6.3966000000000003</v>
      </c>
      <c r="W106" s="45">
        <v>6.3635000000000002</v>
      </c>
      <c r="X106" s="45">
        <v>7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</row>
    <row r="107" spans="1:31" ht="13.8" hidden="1" outlineLevel="1" collapsed="1">
      <c r="A107" s="8">
        <v>43466</v>
      </c>
      <c r="B107" s="45">
        <v>18.095600000000001</v>
      </c>
      <c r="C107" s="45">
        <v>18.502600000000001</v>
      </c>
      <c r="D107" s="45">
        <v>17.345500000000001</v>
      </c>
      <c r="E107" s="45">
        <v>17.936800000000002</v>
      </c>
      <c r="F107" s="45">
        <v>16.014700000000001</v>
      </c>
      <c r="G107" s="45">
        <v>0</v>
      </c>
      <c r="H107" s="45">
        <v>18.410699999999999</v>
      </c>
      <c r="I107" s="45">
        <v>18.502600000000001</v>
      </c>
      <c r="J107" s="45">
        <v>18.229399999999998</v>
      </c>
      <c r="K107" s="45">
        <v>18.981200000000001</v>
      </c>
      <c r="L107" s="45">
        <v>16.5961</v>
      </c>
      <c r="M107" s="45">
        <v>0</v>
      </c>
      <c r="N107" s="45">
        <v>4.7781000000000002</v>
      </c>
      <c r="O107" s="45">
        <v>0</v>
      </c>
      <c r="P107" s="45">
        <v>4.7781000000000002</v>
      </c>
      <c r="Q107" s="45">
        <v>5.2210000000000001</v>
      </c>
      <c r="R107" s="45">
        <v>3.01</v>
      </c>
      <c r="S107" s="45" t="s">
        <v>265</v>
      </c>
      <c r="T107" s="45">
        <v>7.8110999999999997</v>
      </c>
      <c r="U107" s="45">
        <v>0</v>
      </c>
      <c r="V107" s="45">
        <v>7.8110999999999997</v>
      </c>
      <c r="W107" s="45">
        <v>7.8110999999999997</v>
      </c>
      <c r="X107" s="45">
        <v>0</v>
      </c>
      <c r="Y107" s="45">
        <v>0</v>
      </c>
      <c r="Z107" s="45">
        <v>6.8658999999999999</v>
      </c>
      <c r="AA107" s="45">
        <v>0</v>
      </c>
      <c r="AB107" s="45">
        <v>6.8658999999999999</v>
      </c>
      <c r="AC107" s="45">
        <v>6.8658999999999999</v>
      </c>
      <c r="AD107" s="45">
        <v>0</v>
      </c>
      <c r="AE107" s="45">
        <v>0</v>
      </c>
    </row>
    <row r="108" spans="1:31" ht="13.8" hidden="1" outlineLevel="1" collapsed="1">
      <c r="A108" s="8">
        <v>43497</v>
      </c>
      <c r="B108" s="45">
        <v>18.645900000000001</v>
      </c>
      <c r="C108" s="45">
        <v>18.738099999999999</v>
      </c>
      <c r="D108" s="45">
        <v>18.509499999999999</v>
      </c>
      <c r="E108" s="45">
        <v>18.552099999999999</v>
      </c>
      <c r="F108" s="45">
        <v>18.456499999999998</v>
      </c>
      <c r="G108" s="45">
        <v>0</v>
      </c>
      <c r="H108" s="45">
        <v>18.836400000000001</v>
      </c>
      <c r="I108" s="45">
        <v>18.738099999999999</v>
      </c>
      <c r="J108" s="45">
        <v>18.987100000000002</v>
      </c>
      <c r="K108" s="45">
        <v>19.410399999999999</v>
      </c>
      <c r="L108" s="45">
        <v>18.4909</v>
      </c>
      <c r="M108" s="45">
        <v>0</v>
      </c>
      <c r="N108" s="45">
        <v>4.9861000000000004</v>
      </c>
      <c r="O108" s="45">
        <v>0</v>
      </c>
      <c r="P108" s="45">
        <v>4.9861000000000004</v>
      </c>
      <c r="Q108" s="45">
        <v>4.9695999999999998</v>
      </c>
      <c r="R108" s="45">
        <v>5.45</v>
      </c>
      <c r="S108" s="45" t="s">
        <v>265</v>
      </c>
      <c r="T108" s="45">
        <v>7.6079999999999997</v>
      </c>
      <c r="U108" s="45">
        <v>0</v>
      </c>
      <c r="V108" s="45">
        <v>7.6079999999999997</v>
      </c>
      <c r="W108" s="45">
        <v>7.6079999999999997</v>
      </c>
      <c r="X108" s="45">
        <v>0</v>
      </c>
      <c r="Y108" s="45">
        <v>0</v>
      </c>
      <c r="Z108" s="45">
        <v>6.2828999999999997</v>
      </c>
      <c r="AA108" s="45">
        <v>0</v>
      </c>
      <c r="AB108" s="45">
        <v>6.2828999999999997</v>
      </c>
      <c r="AC108" s="45">
        <v>6.2828999999999997</v>
      </c>
      <c r="AD108" s="45">
        <v>0</v>
      </c>
      <c r="AE108" s="45">
        <v>0</v>
      </c>
    </row>
    <row r="109" spans="1:31" ht="13.8" hidden="1" outlineLevel="1" collapsed="1">
      <c r="A109" s="8">
        <v>43525</v>
      </c>
      <c r="B109" s="45">
        <v>18.363600000000002</v>
      </c>
      <c r="C109" s="45">
        <v>18.413399999999999</v>
      </c>
      <c r="D109" s="45">
        <v>18.2759</v>
      </c>
      <c r="E109" s="45">
        <v>18.0519</v>
      </c>
      <c r="F109" s="45">
        <v>18.718399999999999</v>
      </c>
      <c r="G109" s="45">
        <v>0</v>
      </c>
      <c r="H109" s="45">
        <v>18.653199999999998</v>
      </c>
      <c r="I109" s="45">
        <v>18.413399999999999</v>
      </c>
      <c r="J109" s="45">
        <v>19.102599999999999</v>
      </c>
      <c r="K109" s="45">
        <v>19.315799999999999</v>
      </c>
      <c r="L109" s="45">
        <v>18.718399999999999</v>
      </c>
      <c r="M109" s="45">
        <v>0</v>
      </c>
      <c r="N109" s="45">
        <v>4.9968000000000004</v>
      </c>
      <c r="O109" s="45">
        <v>0</v>
      </c>
      <c r="P109" s="45">
        <v>4.9968000000000004</v>
      </c>
      <c r="Q109" s="45">
        <v>4.9968000000000004</v>
      </c>
      <c r="R109" s="45" t="s">
        <v>265</v>
      </c>
      <c r="S109" s="45" t="s">
        <v>265</v>
      </c>
      <c r="T109" s="45">
        <v>6.2561</v>
      </c>
      <c r="U109" s="45">
        <v>0</v>
      </c>
      <c r="V109" s="45">
        <v>6.2561</v>
      </c>
      <c r="W109" s="45">
        <v>6.2561</v>
      </c>
      <c r="X109" s="45">
        <v>0</v>
      </c>
      <c r="Y109" s="45">
        <v>0</v>
      </c>
      <c r="Z109" s="45">
        <v>7</v>
      </c>
      <c r="AA109" s="45">
        <v>0</v>
      </c>
      <c r="AB109" s="45">
        <v>7</v>
      </c>
      <c r="AC109" s="45">
        <v>7</v>
      </c>
      <c r="AD109" s="45">
        <v>0</v>
      </c>
      <c r="AE109" s="45">
        <v>0</v>
      </c>
    </row>
    <row r="110" spans="1:31" ht="13.8" hidden="1" outlineLevel="1" collapsed="1">
      <c r="A110" s="8">
        <v>43556</v>
      </c>
      <c r="B110" s="45">
        <v>18.933</v>
      </c>
      <c r="C110" s="45">
        <v>18.805099999999999</v>
      </c>
      <c r="D110" s="45">
        <v>19.223600000000001</v>
      </c>
      <c r="E110" s="45">
        <v>19.283000000000001</v>
      </c>
      <c r="F110" s="45">
        <v>19.145499999999998</v>
      </c>
      <c r="G110" s="45">
        <v>0</v>
      </c>
      <c r="H110" s="45">
        <v>19.007899999999999</v>
      </c>
      <c r="I110" s="45">
        <v>18.805099999999999</v>
      </c>
      <c r="J110" s="45">
        <v>19.478000000000002</v>
      </c>
      <c r="K110" s="45">
        <v>19.633299999999998</v>
      </c>
      <c r="L110" s="45">
        <v>19.2773</v>
      </c>
      <c r="M110" s="45">
        <v>0</v>
      </c>
      <c r="N110" s="45">
        <v>6.1074000000000002</v>
      </c>
      <c r="O110" s="45">
        <v>36.5</v>
      </c>
      <c r="P110" s="45">
        <v>6.1017000000000001</v>
      </c>
      <c r="Q110" s="45">
        <v>6.1917999999999997</v>
      </c>
      <c r="R110" s="45">
        <v>5.7854999999999999</v>
      </c>
      <c r="S110" s="45" t="s">
        <v>265</v>
      </c>
      <c r="T110" s="45">
        <v>6.4753999999999996</v>
      </c>
      <c r="U110" s="45">
        <v>0</v>
      </c>
      <c r="V110" s="45">
        <v>6.4753999999999996</v>
      </c>
      <c r="W110" s="45">
        <v>7.1619999999999999</v>
      </c>
      <c r="X110" s="45">
        <v>5.6048</v>
      </c>
      <c r="Y110" s="45">
        <v>0</v>
      </c>
      <c r="Z110" s="45">
        <v>6.5109000000000004</v>
      </c>
      <c r="AA110" s="45">
        <v>0</v>
      </c>
      <c r="AB110" s="45">
        <v>6.5109000000000004</v>
      </c>
      <c r="AC110" s="45">
        <v>6.5109000000000004</v>
      </c>
      <c r="AD110" s="45">
        <v>0</v>
      </c>
      <c r="AE110" s="45">
        <v>0</v>
      </c>
    </row>
    <row r="111" spans="1:31" ht="13.8" hidden="1" outlineLevel="1" collapsed="1">
      <c r="A111" s="8">
        <v>43586</v>
      </c>
      <c r="B111" s="45">
        <v>18.619</v>
      </c>
      <c r="C111" s="45">
        <v>19.123699999999999</v>
      </c>
      <c r="D111" s="45">
        <v>18.220700000000001</v>
      </c>
      <c r="E111" s="45">
        <v>18.5444</v>
      </c>
      <c r="F111" s="45">
        <v>17.622399999999999</v>
      </c>
      <c r="G111" s="45">
        <v>23.542000000000002</v>
      </c>
      <c r="H111" s="45">
        <v>19.094000000000001</v>
      </c>
      <c r="I111" s="45">
        <v>19.123699999999999</v>
      </c>
      <c r="J111" s="45">
        <v>19.069099999999999</v>
      </c>
      <c r="K111" s="45">
        <v>19.893599999999999</v>
      </c>
      <c r="L111" s="45">
        <v>17.751899999999999</v>
      </c>
      <c r="M111" s="45">
        <v>23.542000000000002</v>
      </c>
      <c r="N111" s="45">
        <v>5.1294000000000004</v>
      </c>
      <c r="O111" s="45">
        <v>36.5</v>
      </c>
      <c r="P111" s="45">
        <v>5.1288</v>
      </c>
      <c r="Q111" s="45">
        <v>5.1077000000000004</v>
      </c>
      <c r="R111" s="45">
        <v>5.4358000000000004</v>
      </c>
      <c r="S111" s="45" t="s">
        <v>265</v>
      </c>
      <c r="T111" s="45">
        <v>5.4871999999999996</v>
      </c>
      <c r="U111" s="45">
        <v>0</v>
      </c>
      <c r="V111" s="45">
        <v>5.4871999999999996</v>
      </c>
      <c r="W111" s="45">
        <v>6.1845999999999997</v>
      </c>
      <c r="X111" s="45">
        <v>5.1257999999999999</v>
      </c>
      <c r="Y111" s="45">
        <v>0</v>
      </c>
      <c r="Z111" s="45">
        <v>7.5575999999999999</v>
      </c>
      <c r="AA111" s="45">
        <v>0</v>
      </c>
      <c r="AB111" s="45">
        <v>7.5575999999999999</v>
      </c>
      <c r="AC111" s="45">
        <v>7</v>
      </c>
      <c r="AD111" s="45">
        <v>8.8340999999999994</v>
      </c>
      <c r="AE111" s="45">
        <v>0</v>
      </c>
    </row>
    <row r="112" spans="1:31" ht="13.8" hidden="1" outlineLevel="1" collapsed="1">
      <c r="A112" s="8">
        <v>43617</v>
      </c>
      <c r="B112" s="45">
        <v>17.920999999999999</v>
      </c>
      <c r="C112" s="45">
        <v>18.8828</v>
      </c>
      <c r="D112" s="45">
        <v>17.167899999999999</v>
      </c>
      <c r="E112" s="45">
        <v>19.283000000000001</v>
      </c>
      <c r="F112" s="45">
        <v>13.573700000000001</v>
      </c>
      <c r="G112" s="45">
        <v>0</v>
      </c>
      <c r="H112" s="45">
        <v>19.251300000000001</v>
      </c>
      <c r="I112" s="45">
        <v>18.8828</v>
      </c>
      <c r="J112" s="45">
        <v>19.6113</v>
      </c>
      <c r="K112" s="45">
        <v>19.930399999999999</v>
      </c>
      <c r="L112" s="45">
        <v>18.660399999999999</v>
      </c>
      <c r="M112" s="45">
        <v>0</v>
      </c>
      <c r="N112" s="45">
        <v>7.3106</v>
      </c>
      <c r="O112" s="45">
        <v>0</v>
      </c>
      <c r="P112" s="45">
        <v>7.3106</v>
      </c>
      <c r="Q112" s="45">
        <v>6.1346999999999996</v>
      </c>
      <c r="R112" s="45">
        <v>7.516</v>
      </c>
      <c r="S112" s="45" t="s">
        <v>265</v>
      </c>
      <c r="T112" s="45">
        <v>6.6284999999999998</v>
      </c>
      <c r="U112" s="45">
        <v>0</v>
      </c>
      <c r="V112" s="45">
        <v>6.6284999999999998</v>
      </c>
      <c r="W112" s="45">
        <v>9.0012000000000008</v>
      </c>
      <c r="X112" s="45">
        <v>5.1254</v>
      </c>
      <c r="Y112" s="45">
        <v>0</v>
      </c>
      <c r="Z112" s="45">
        <v>7.0838999999999999</v>
      </c>
      <c r="AA112" s="45">
        <v>0</v>
      </c>
      <c r="AB112" s="45">
        <v>7.0838999999999999</v>
      </c>
      <c r="AC112" s="45">
        <v>7.0221999999999998</v>
      </c>
      <c r="AD112" s="45">
        <v>7.0941999999999998</v>
      </c>
      <c r="AE112" s="45">
        <v>0</v>
      </c>
    </row>
    <row r="113" spans="1:31" ht="13.8" hidden="1" outlineLevel="1" collapsed="1">
      <c r="A113" s="8">
        <v>43647</v>
      </c>
      <c r="B113" s="45">
        <v>19.062899999999999</v>
      </c>
      <c r="C113" s="45">
        <v>19.420200000000001</v>
      </c>
      <c r="D113" s="45">
        <v>18.647400000000001</v>
      </c>
      <c r="E113" s="45">
        <v>20.061599999999999</v>
      </c>
      <c r="F113" s="45">
        <v>17.4727</v>
      </c>
      <c r="G113" s="45">
        <v>0</v>
      </c>
      <c r="H113" s="45">
        <v>19.221</v>
      </c>
      <c r="I113" s="45">
        <v>19.420200000000001</v>
      </c>
      <c r="J113" s="45">
        <v>18.9815</v>
      </c>
      <c r="K113" s="45">
        <v>20.230499999999999</v>
      </c>
      <c r="L113" s="45">
        <v>17.908999999999999</v>
      </c>
      <c r="M113" s="45">
        <v>0</v>
      </c>
      <c r="N113" s="45">
        <v>8.7318999999999996</v>
      </c>
      <c r="O113" s="45">
        <v>0</v>
      </c>
      <c r="P113" s="45">
        <v>8.7318999999999996</v>
      </c>
      <c r="Q113" s="45">
        <v>9</v>
      </c>
      <c r="R113" s="45">
        <v>8.6608999999999998</v>
      </c>
      <c r="S113" s="45" t="s">
        <v>265</v>
      </c>
      <c r="T113" s="45">
        <v>5.9349999999999996</v>
      </c>
      <c r="U113" s="45">
        <v>0</v>
      </c>
      <c r="V113" s="45">
        <v>5.9349999999999996</v>
      </c>
      <c r="W113" s="45">
        <v>0</v>
      </c>
      <c r="X113" s="45">
        <v>5.8381999999999996</v>
      </c>
      <c r="Y113" s="45">
        <v>7.5</v>
      </c>
      <c r="Z113" s="45">
        <v>7.8478000000000003</v>
      </c>
      <c r="AA113" s="45">
        <v>0</v>
      </c>
      <c r="AB113" s="45">
        <v>7.8478000000000003</v>
      </c>
      <c r="AC113" s="45">
        <v>7</v>
      </c>
      <c r="AD113" s="45">
        <v>8.75</v>
      </c>
      <c r="AE113" s="45">
        <v>6.0216000000000003</v>
      </c>
    </row>
    <row r="114" spans="1:31" ht="13.8" hidden="1" outlineLevel="1" collapsed="1">
      <c r="A114" s="8">
        <v>43678</v>
      </c>
      <c r="B114" s="45">
        <v>18.921900000000001</v>
      </c>
      <c r="C114" s="45">
        <v>19.442799999999998</v>
      </c>
      <c r="D114" s="45">
        <v>18.351199999999999</v>
      </c>
      <c r="E114" s="45">
        <v>19.618200000000002</v>
      </c>
      <c r="F114" s="45">
        <v>16.866399999999999</v>
      </c>
      <c r="G114" s="45">
        <v>0</v>
      </c>
      <c r="H114" s="45">
        <v>19.318100000000001</v>
      </c>
      <c r="I114" s="45">
        <v>19.442799999999998</v>
      </c>
      <c r="J114" s="45">
        <v>19.172000000000001</v>
      </c>
      <c r="K114" s="45">
        <v>19.6633</v>
      </c>
      <c r="L114" s="45">
        <v>18.508500000000002</v>
      </c>
      <c r="M114" s="45">
        <v>0</v>
      </c>
      <c r="N114" s="45">
        <v>6.4484000000000004</v>
      </c>
      <c r="O114" s="45">
        <v>0</v>
      </c>
      <c r="P114" s="45">
        <v>6.4484000000000004</v>
      </c>
      <c r="Q114" s="45">
        <v>7.7</v>
      </c>
      <c r="R114" s="45">
        <v>6.4077000000000002</v>
      </c>
      <c r="S114" s="45" t="s">
        <v>265</v>
      </c>
      <c r="T114" s="45">
        <v>5.5094000000000003</v>
      </c>
      <c r="U114" s="45">
        <v>0</v>
      </c>
      <c r="V114" s="45">
        <v>5.5094000000000003</v>
      </c>
      <c r="W114" s="45">
        <v>0</v>
      </c>
      <c r="X114" s="45">
        <v>5.5094000000000003</v>
      </c>
      <c r="Y114" s="45">
        <v>0</v>
      </c>
      <c r="Z114" s="45">
        <v>6.4718</v>
      </c>
      <c r="AA114" s="45">
        <v>0</v>
      </c>
      <c r="AB114" s="45">
        <v>6.4718</v>
      </c>
      <c r="AC114" s="45">
        <v>7.4508999999999999</v>
      </c>
      <c r="AD114" s="45">
        <v>5.4335000000000004</v>
      </c>
      <c r="AE114" s="45">
        <v>6</v>
      </c>
    </row>
    <row r="115" spans="1:31" ht="13.8" hidden="1" outlineLevel="1" collapsed="1">
      <c r="A115" s="8">
        <v>43709</v>
      </c>
      <c r="B115" s="45">
        <v>19.064800000000002</v>
      </c>
      <c r="C115" s="45">
        <v>19.7867</v>
      </c>
      <c r="D115" s="45">
        <v>18.218800000000002</v>
      </c>
      <c r="E115" s="45">
        <v>19.3811</v>
      </c>
      <c r="F115" s="45">
        <v>16.867699999999999</v>
      </c>
      <c r="G115" s="45">
        <v>0</v>
      </c>
      <c r="H115" s="45">
        <v>19.663</v>
      </c>
      <c r="I115" s="45">
        <v>19.7867</v>
      </c>
      <c r="J115" s="45">
        <v>19.5016</v>
      </c>
      <c r="K115" s="45">
        <v>19.962399999999999</v>
      </c>
      <c r="L115" s="45">
        <v>18.889500000000002</v>
      </c>
      <c r="M115" s="45">
        <v>0</v>
      </c>
      <c r="N115" s="45">
        <v>6.9165999999999999</v>
      </c>
      <c r="O115" s="45">
        <v>0</v>
      </c>
      <c r="P115" s="45">
        <v>6.9165999999999999</v>
      </c>
      <c r="Q115" s="45">
        <v>7.5515999999999996</v>
      </c>
      <c r="R115" s="45">
        <v>6.7081999999999997</v>
      </c>
      <c r="S115" s="45" t="s">
        <v>265</v>
      </c>
      <c r="T115" s="45">
        <v>5.0727000000000002</v>
      </c>
      <c r="U115" s="45">
        <v>0</v>
      </c>
      <c r="V115" s="45">
        <v>5.0727000000000002</v>
      </c>
      <c r="W115" s="45">
        <v>4.5808999999999997</v>
      </c>
      <c r="X115" s="45">
        <v>5.1035000000000004</v>
      </c>
      <c r="Y115" s="45">
        <v>0</v>
      </c>
      <c r="Z115" s="45">
        <v>7.0350999999999999</v>
      </c>
      <c r="AA115" s="45">
        <v>0</v>
      </c>
      <c r="AB115" s="45">
        <v>7.0350999999999999</v>
      </c>
      <c r="AC115" s="45">
        <v>7.2714999999999996</v>
      </c>
      <c r="AD115" s="45">
        <v>8.7754999999999992</v>
      </c>
      <c r="AE115" s="45">
        <v>6</v>
      </c>
    </row>
    <row r="116" spans="1:31" ht="13.8" hidden="1" outlineLevel="1" collapsed="1">
      <c r="A116" s="8">
        <v>43739</v>
      </c>
      <c r="B116" s="45">
        <v>19.447700000000001</v>
      </c>
      <c r="C116" s="45">
        <v>19.666599999999999</v>
      </c>
      <c r="D116" s="45">
        <v>19.194600000000001</v>
      </c>
      <c r="E116" s="45">
        <v>19.858699999999999</v>
      </c>
      <c r="F116" s="45">
        <v>17.304500000000001</v>
      </c>
      <c r="G116" s="45">
        <v>0</v>
      </c>
      <c r="H116" s="45">
        <v>19.679400000000001</v>
      </c>
      <c r="I116" s="45">
        <v>19.666599999999999</v>
      </c>
      <c r="J116" s="45">
        <v>19.694800000000001</v>
      </c>
      <c r="K116" s="45">
        <v>19.858699999999999</v>
      </c>
      <c r="L116" s="45">
        <v>19.152200000000001</v>
      </c>
      <c r="M116" s="45">
        <v>0</v>
      </c>
      <c r="N116" s="45">
        <v>5.9584000000000001</v>
      </c>
      <c r="O116" s="45">
        <v>0</v>
      </c>
      <c r="P116" s="45">
        <v>5.9584000000000001</v>
      </c>
      <c r="Q116" s="45" t="s">
        <v>265</v>
      </c>
      <c r="R116" s="45">
        <v>5.9584000000000001</v>
      </c>
      <c r="S116" s="45" t="s">
        <v>265</v>
      </c>
      <c r="T116" s="45">
        <v>7.3095999999999997</v>
      </c>
      <c r="U116" s="45">
        <v>0</v>
      </c>
      <c r="V116" s="45">
        <v>7.3095999999999997</v>
      </c>
      <c r="W116" s="45">
        <v>6.9748999999999999</v>
      </c>
      <c r="X116" s="45">
        <v>7.6445999999999996</v>
      </c>
      <c r="Y116" s="45">
        <v>7</v>
      </c>
      <c r="Z116" s="45">
        <v>6.3929</v>
      </c>
      <c r="AA116" s="45">
        <v>0</v>
      </c>
      <c r="AB116" s="45">
        <v>6.3929</v>
      </c>
      <c r="AC116" s="45">
        <v>6.5145</v>
      </c>
      <c r="AD116" s="45">
        <v>0</v>
      </c>
      <c r="AE116" s="45">
        <v>6.3093000000000004</v>
      </c>
    </row>
    <row r="117" spans="1:31" ht="13.8" hidden="1" outlineLevel="1" collapsed="1">
      <c r="A117" s="8">
        <v>43770</v>
      </c>
      <c r="B117" s="45">
        <v>18.789100000000001</v>
      </c>
      <c r="C117" s="45">
        <v>19.050999999999998</v>
      </c>
      <c r="D117" s="45">
        <v>18.475000000000001</v>
      </c>
      <c r="E117" s="45">
        <v>18.811699999999998</v>
      </c>
      <c r="F117" s="45">
        <v>17.396899999999999</v>
      </c>
      <c r="G117" s="45">
        <v>0</v>
      </c>
      <c r="H117" s="45">
        <v>18.9526</v>
      </c>
      <c r="I117" s="45">
        <v>19.050999999999998</v>
      </c>
      <c r="J117" s="45">
        <v>18.831199999999999</v>
      </c>
      <c r="K117" s="45">
        <v>18.9377</v>
      </c>
      <c r="L117" s="45">
        <v>18.463699999999999</v>
      </c>
      <c r="M117" s="45">
        <v>0</v>
      </c>
      <c r="N117" s="45">
        <v>6.2176</v>
      </c>
      <c r="O117" s="45">
        <v>0</v>
      </c>
      <c r="P117" s="45">
        <v>6.2176</v>
      </c>
      <c r="Q117" s="45">
        <v>7.7</v>
      </c>
      <c r="R117" s="45">
        <v>5.5743</v>
      </c>
      <c r="S117" s="45">
        <v>0</v>
      </c>
      <c r="T117" s="45">
        <v>7.5201000000000002</v>
      </c>
      <c r="U117" s="45">
        <v>0</v>
      </c>
      <c r="V117" s="45">
        <v>7.5201000000000002</v>
      </c>
      <c r="W117" s="45">
        <v>6.2797999999999998</v>
      </c>
      <c r="X117" s="45">
        <v>8.1379000000000001</v>
      </c>
      <c r="Y117" s="45">
        <v>7</v>
      </c>
      <c r="Z117" s="45">
        <v>9.6936</v>
      </c>
      <c r="AA117" s="45">
        <v>0</v>
      </c>
      <c r="AB117" s="45">
        <v>9.6936</v>
      </c>
      <c r="AC117" s="45">
        <v>6.9730999999999996</v>
      </c>
      <c r="AD117" s="45">
        <v>10.4503</v>
      </c>
      <c r="AE117" s="45">
        <v>6.2312000000000003</v>
      </c>
    </row>
    <row r="118" spans="1:31" ht="13.8" hidden="1" outlineLevel="1" collapsed="1">
      <c r="A118" s="8">
        <v>43800</v>
      </c>
      <c r="B118" s="45">
        <v>18.796900000000001</v>
      </c>
      <c r="C118" s="45">
        <v>19.327999999999999</v>
      </c>
      <c r="D118" s="45">
        <v>18.290800000000001</v>
      </c>
      <c r="E118" s="45">
        <v>18.216899999999999</v>
      </c>
      <c r="F118" s="45">
        <v>18.503699999999998</v>
      </c>
      <c r="G118" s="45">
        <v>0</v>
      </c>
      <c r="H118" s="45">
        <v>18.928000000000001</v>
      </c>
      <c r="I118" s="45">
        <v>19.327999999999999</v>
      </c>
      <c r="J118" s="45">
        <v>18.539200000000001</v>
      </c>
      <c r="K118" s="45">
        <v>18.216899999999999</v>
      </c>
      <c r="L118" s="45">
        <v>19.545300000000001</v>
      </c>
      <c r="M118" s="45">
        <v>0</v>
      </c>
      <c r="N118" s="45">
        <v>6.0114999999999998</v>
      </c>
      <c r="O118" s="45">
        <v>0</v>
      </c>
      <c r="P118" s="45">
        <v>6.0114999999999998</v>
      </c>
      <c r="Q118" s="45" t="s">
        <v>265</v>
      </c>
      <c r="R118" s="45">
        <v>6.0114999999999998</v>
      </c>
      <c r="S118" s="45" t="s">
        <v>265</v>
      </c>
      <c r="T118" s="45">
        <v>7.9180000000000001</v>
      </c>
      <c r="U118" s="45">
        <v>0</v>
      </c>
      <c r="V118" s="45">
        <v>7.9180000000000001</v>
      </c>
      <c r="W118" s="45">
        <v>0</v>
      </c>
      <c r="X118" s="45">
        <v>7.9180000000000001</v>
      </c>
      <c r="Y118" s="45">
        <v>0</v>
      </c>
      <c r="Z118" s="45">
        <v>7.9002999999999997</v>
      </c>
      <c r="AA118" s="45">
        <v>0</v>
      </c>
      <c r="AB118" s="45">
        <v>7.9002999999999997</v>
      </c>
      <c r="AC118" s="45">
        <v>6.1917999999999997</v>
      </c>
      <c r="AD118" s="45">
        <v>9</v>
      </c>
      <c r="AE118" s="45">
        <v>6</v>
      </c>
    </row>
    <row r="119" spans="1:31" ht="13.8" hidden="1" outlineLevel="1" collapsed="1">
      <c r="A119" s="8">
        <v>43831</v>
      </c>
      <c r="B119" s="45">
        <v>18.220500000000001</v>
      </c>
      <c r="C119" s="45">
        <v>19.25</v>
      </c>
      <c r="D119" s="45">
        <v>17.180299999999999</v>
      </c>
      <c r="E119" s="45">
        <v>17.310300000000002</v>
      </c>
      <c r="F119" s="45">
        <v>16.503499999999999</v>
      </c>
      <c r="G119" s="45">
        <v>0</v>
      </c>
      <c r="H119" s="45">
        <v>18.449200000000001</v>
      </c>
      <c r="I119" s="45">
        <v>19.25</v>
      </c>
      <c r="J119" s="45">
        <v>17.609200000000001</v>
      </c>
      <c r="K119" s="45">
        <v>17.310300000000002</v>
      </c>
      <c r="L119" s="45">
        <v>19.625299999999999</v>
      </c>
      <c r="M119" s="45">
        <v>0</v>
      </c>
      <c r="N119" s="45">
        <v>5.9741</v>
      </c>
      <c r="O119" s="45">
        <v>0</v>
      </c>
      <c r="P119" s="45">
        <v>5.9741</v>
      </c>
      <c r="Q119" s="45" t="s">
        <v>265</v>
      </c>
      <c r="R119" s="45">
        <v>5.9741</v>
      </c>
      <c r="S119" s="45" t="s">
        <v>265</v>
      </c>
      <c r="T119" s="45">
        <v>4.5099</v>
      </c>
      <c r="U119" s="45">
        <v>0</v>
      </c>
      <c r="V119" s="45">
        <v>4.5099</v>
      </c>
      <c r="W119" s="45">
        <v>4.5099</v>
      </c>
      <c r="X119" s="45">
        <v>0</v>
      </c>
      <c r="Y119" s="45">
        <v>0</v>
      </c>
      <c r="Z119" s="45">
        <v>7.0567000000000002</v>
      </c>
      <c r="AA119" s="45">
        <v>0</v>
      </c>
      <c r="AB119" s="45">
        <v>7.0567000000000002</v>
      </c>
      <c r="AC119" s="45">
        <v>5.8758999999999997</v>
      </c>
      <c r="AD119" s="45">
        <v>9</v>
      </c>
      <c r="AE119" s="45">
        <v>6</v>
      </c>
    </row>
    <row r="120" spans="1:31" ht="13.8" hidden="1" outlineLevel="1" collapsed="1">
      <c r="A120" s="8">
        <v>43862</v>
      </c>
      <c r="B120" s="45">
        <v>17.536300000000001</v>
      </c>
      <c r="C120" s="45">
        <v>18.610399999999998</v>
      </c>
      <c r="D120" s="45">
        <v>16.620100000000001</v>
      </c>
      <c r="E120" s="45">
        <v>16.5151</v>
      </c>
      <c r="F120" s="45">
        <v>17.052800000000001</v>
      </c>
      <c r="G120" s="45">
        <v>0</v>
      </c>
      <c r="H120" s="45">
        <v>17.556899999999999</v>
      </c>
      <c r="I120" s="45">
        <v>18.610399999999998</v>
      </c>
      <c r="J120" s="45">
        <v>16.6553</v>
      </c>
      <c r="K120" s="45">
        <v>16.5151</v>
      </c>
      <c r="L120" s="45">
        <v>17.2425</v>
      </c>
      <c r="M120" s="45">
        <v>0</v>
      </c>
      <c r="N120" s="45">
        <v>5.6268000000000002</v>
      </c>
      <c r="O120" s="45">
        <v>0</v>
      </c>
      <c r="P120" s="45">
        <v>5.6268000000000002</v>
      </c>
      <c r="Q120" s="45" t="s">
        <v>265</v>
      </c>
      <c r="R120" s="45">
        <v>5.6268000000000002</v>
      </c>
      <c r="S120" s="45">
        <v>0</v>
      </c>
      <c r="T120" s="45">
        <v>5.9154999999999998</v>
      </c>
      <c r="U120" s="45">
        <v>0</v>
      </c>
      <c r="V120" s="45">
        <v>5.9154999999999998</v>
      </c>
      <c r="W120" s="45">
        <v>2.8</v>
      </c>
      <c r="X120" s="45">
        <v>5.9170999999999996</v>
      </c>
      <c r="Y120" s="45">
        <v>0</v>
      </c>
      <c r="Z120" s="45">
        <v>8.0014000000000003</v>
      </c>
      <c r="AA120" s="45">
        <v>0</v>
      </c>
      <c r="AB120" s="45">
        <v>8.0014000000000003</v>
      </c>
      <c r="AC120" s="45">
        <v>7.6542000000000003</v>
      </c>
      <c r="AD120" s="45">
        <v>8.2855000000000008</v>
      </c>
      <c r="AE120" s="45">
        <v>6</v>
      </c>
    </row>
    <row r="121" spans="1:31" ht="13.8" hidden="1" outlineLevel="1" collapsed="1">
      <c r="A121" s="8">
        <v>43891</v>
      </c>
      <c r="B121" s="45">
        <v>17.105799999999999</v>
      </c>
      <c r="C121" s="45">
        <v>18.104500000000002</v>
      </c>
      <c r="D121" s="45">
        <v>16.329799999999999</v>
      </c>
      <c r="E121" s="45">
        <v>16.1173</v>
      </c>
      <c r="F121" s="45">
        <v>17.336300000000001</v>
      </c>
      <c r="G121" s="45">
        <v>0</v>
      </c>
      <c r="H121" s="45">
        <v>17.2058</v>
      </c>
      <c r="I121" s="45">
        <v>18.104500000000002</v>
      </c>
      <c r="J121" s="45">
        <v>16.4968</v>
      </c>
      <c r="K121" s="45">
        <v>16.1173</v>
      </c>
      <c r="L121" s="45">
        <v>18.464099999999998</v>
      </c>
      <c r="M121" s="45">
        <v>0</v>
      </c>
      <c r="N121" s="45">
        <v>5.3657000000000004</v>
      </c>
      <c r="O121" s="45">
        <v>0</v>
      </c>
      <c r="P121" s="45">
        <v>5.3657000000000004</v>
      </c>
      <c r="Q121" s="45" t="s">
        <v>265</v>
      </c>
      <c r="R121" s="45">
        <v>5.3657000000000004</v>
      </c>
      <c r="S121" s="45" t="s">
        <v>265</v>
      </c>
      <c r="T121" s="45">
        <v>4.2553999999999998</v>
      </c>
      <c r="U121" s="45">
        <v>0</v>
      </c>
      <c r="V121" s="45">
        <v>4.2553999999999998</v>
      </c>
      <c r="W121" s="45">
        <v>2.8</v>
      </c>
      <c r="X121" s="45">
        <v>5.0324</v>
      </c>
      <c r="Y121" s="45">
        <v>0</v>
      </c>
      <c r="Z121" s="45">
        <v>8.7438000000000002</v>
      </c>
      <c r="AA121" s="45">
        <v>0</v>
      </c>
      <c r="AB121" s="45">
        <v>8.7438000000000002</v>
      </c>
      <c r="AC121" s="45">
        <v>7.3000999999999996</v>
      </c>
      <c r="AD121" s="45">
        <v>8.9844000000000008</v>
      </c>
      <c r="AE121" s="45">
        <v>6</v>
      </c>
    </row>
    <row r="122" spans="1:31" ht="13.8" hidden="1" outlineLevel="1" collapsed="1">
      <c r="A122" s="8">
        <v>43922</v>
      </c>
      <c r="B122" s="45">
        <v>17.697500000000002</v>
      </c>
      <c r="C122" s="45">
        <v>18.176400000000001</v>
      </c>
      <c r="D122" s="45">
        <v>16.370899999999999</v>
      </c>
      <c r="E122" s="45">
        <v>16.421800000000001</v>
      </c>
      <c r="F122" s="45">
        <v>16.271899999999999</v>
      </c>
      <c r="G122" s="45">
        <v>0</v>
      </c>
      <c r="H122" s="45">
        <v>17.7818</v>
      </c>
      <c r="I122" s="45">
        <v>18.176400000000001</v>
      </c>
      <c r="J122" s="45">
        <v>16.655200000000001</v>
      </c>
      <c r="K122" s="45">
        <v>16.427499999999998</v>
      </c>
      <c r="L122" s="45">
        <v>17.139500000000002</v>
      </c>
      <c r="M122" s="45">
        <v>0</v>
      </c>
      <c r="N122" s="45">
        <v>7.0522</v>
      </c>
      <c r="O122" s="45">
        <v>0</v>
      </c>
      <c r="P122" s="45">
        <v>7.0522</v>
      </c>
      <c r="Q122" s="45">
        <v>2.0099999999999998</v>
      </c>
      <c r="R122" s="45">
        <v>7.0975999999999999</v>
      </c>
      <c r="S122" s="45" t="s">
        <v>265</v>
      </c>
      <c r="T122" s="45">
        <v>5.7971000000000004</v>
      </c>
      <c r="U122" s="45">
        <v>0</v>
      </c>
      <c r="V122" s="45">
        <v>5.7971000000000004</v>
      </c>
      <c r="W122" s="45">
        <v>9.8475000000000001</v>
      </c>
      <c r="X122" s="45">
        <v>5.5</v>
      </c>
      <c r="Y122" s="45">
        <v>0</v>
      </c>
      <c r="Z122" s="45">
        <v>7.5168999999999997</v>
      </c>
      <c r="AA122" s="45">
        <v>0</v>
      </c>
      <c r="AB122" s="45">
        <v>7.5168999999999997</v>
      </c>
      <c r="AC122" s="45">
        <v>7.5168999999999997</v>
      </c>
      <c r="AD122" s="45">
        <v>0</v>
      </c>
      <c r="AE122" s="45">
        <v>0</v>
      </c>
    </row>
    <row r="123" spans="1:31" ht="13.8" hidden="1" outlineLevel="1" collapsed="1">
      <c r="A123" s="8">
        <v>43952</v>
      </c>
      <c r="B123" s="45">
        <v>16.454899999999999</v>
      </c>
      <c r="C123" s="45">
        <v>17.500800000000002</v>
      </c>
      <c r="D123" s="45">
        <v>15.67</v>
      </c>
      <c r="E123" s="45">
        <v>15.508599999999999</v>
      </c>
      <c r="F123" s="45">
        <v>16.1036</v>
      </c>
      <c r="G123" s="45">
        <v>0</v>
      </c>
      <c r="H123" s="45">
        <v>16.559999999999999</v>
      </c>
      <c r="I123" s="45">
        <v>17.500800000000002</v>
      </c>
      <c r="J123" s="45">
        <v>15.841100000000001</v>
      </c>
      <c r="K123" s="45">
        <v>15.5595</v>
      </c>
      <c r="L123" s="45">
        <v>16.639500000000002</v>
      </c>
      <c r="M123" s="45">
        <v>0</v>
      </c>
      <c r="N123" s="45">
        <v>6.3300999999999998</v>
      </c>
      <c r="O123" s="45">
        <v>0</v>
      </c>
      <c r="P123" s="45">
        <v>6.3300999999999998</v>
      </c>
      <c r="Q123" s="45">
        <v>2.0099999999999998</v>
      </c>
      <c r="R123" s="45">
        <v>7.1067</v>
      </c>
      <c r="S123" s="45" t="s">
        <v>265</v>
      </c>
      <c r="T123" s="45">
        <v>5.8472</v>
      </c>
      <c r="U123" s="45">
        <v>0</v>
      </c>
      <c r="V123" s="45">
        <v>5.8472</v>
      </c>
      <c r="W123" s="45">
        <v>7.1773999999999996</v>
      </c>
      <c r="X123" s="45">
        <v>5.3989000000000003</v>
      </c>
      <c r="Y123" s="45">
        <v>0</v>
      </c>
      <c r="Z123" s="45">
        <v>7.4116</v>
      </c>
      <c r="AA123" s="45">
        <v>0</v>
      </c>
      <c r="AB123" s="45">
        <v>7.4116</v>
      </c>
      <c r="AC123" s="45">
        <v>7.6097000000000001</v>
      </c>
      <c r="AD123" s="45">
        <v>7.3825000000000003</v>
      </c>
      <c r="AE123" s="45">
        <v>0</v>
      </c>
    </row>
    <row r="124" spans="1:31" ht="13.8" hidden="1" outlineLevel="1" collapsed="1">
      <c r="A124" s="8">
        <v>43983</v>
      </c>
      <c r="B124" s="45">
        <v>15.1289</v>
      </c>
      <c r="C124" s="45">
        <v>17.273299999999999</v>
      </c>
      <c r="D124" s="45">
        <v>13.8406</v>
      </c>
      <c r="E124" s="45">
        <v>14.2668</v>
      </c>
      <c r="F124" s="45">
        <v>13.198700000000001</v>
      </c>
      <c r="G124" s="45">
        <v>0</v>
      </c>
      <c r="H124" s="45">
        <v>15.8553</v>
      </c>
      <c r="I124" s="45">
        <v>17.273299999999999</v>
      </c>
      <c r="J124" s="45">
        <v>14.8835</v>
      </c>
      <c r="K124" s="45">
        <v>14.267099999999999</v>
      </c>
      <c r="L124" s="45">
        <v>16.227</v>
      </c>
      <c r="M124" s="45">
        <v>0</v>
      </c>
      <c r="N124" s="45">
        <v>6.4268999999999998</v>
      </c>
      <c r="O124" s="45">
        <v>0</v>
      </c>
      <c r="P124" s="45">
        <v>6.4268999999999998</v>
      </c>
      <c r="Q124" s="45">
        <v>5.0084</v>
      </c>
      <c r="R124" s="45">
        <v>6.4271000000000003</v>
      </c>
      <c r="S124" s="45" t="s">
        <v>265</v>
      </c>
      <c r="T124" s="45">
        <v>5.1891999999999996</v>
      </c>
      <c r="U124" s="45">
        <v>0</v>
      </c>
      <c r="V124" s="45">
        <v>5.1891999999999996</v>
      </c>
      <c r="W124" s="45">
        <v>6.2687999999999997</v>
      </c>
      <c r="X124" s="45">
        <v>4.8367000000000004</v>
      </c>
      <c r="Y124" s="45">
        <v>0</v>
      </c>
      <c r="Z124" s="45">
        <v>6.3033999999999999</v>
      </c>
      <c r="AA124" s="45">
        <v>0</v>
      </c>
      <c r="AB124" s="45">
        <v>6.3033999999999999</v>
      </c>
      <c r="AC124" s="45">
        <v>6.2310999999999996</v>
      </c>
      <c r="AD124" s="45">
        <v>9</v>
      </c>
      <c r="AE124" s="45">
        <v>6</v>
      </c>
    </row>
    <row r="125" spans="1:31" ht="13.8" hidden="1" outlineLevel="1" collapsed="1">
      <c r="A125" s="8">
        <v>44013</v>
      </c>
      <c r="B125" s="45">
        <v>15.0001</v>
      </c>
      <c r="C125" s="45">
        <v>17.168099999999999</v>
      </c>
      <c r="D125" s="45">
        <v>13.6707</v>
      </c>
      <c r="E125" s="45">
        <v>13.4445</v>
      </c>
      <c r="F125" s="45">
        <v>14.500299999999999</v>
      </c>
      <c r="G125" s="45">
        <v>0</v>
      </c>
      <c r="H125" s="45">
        <v>15.2715</v>
      </c>
      <c r="I125" s="45">
        <v>17.168099999999999</v>
      </c>
      <c r="J125" s="45">
        <v>14.05</v>
      </c>
      <c r="K125" s="45">
        <v>13.656000000000001</v>
      </c>
      <c r="L125" s="45">
        <v>15.684900000000001</v>
      </c>
      <c r="M125" s="45">
        <v>0</v>
      </c>
      <c r="N125" s="45">
        <v>6.1162999999999998</v>
      </c>
      <c r="O125" s="45">
        <v>0</v>
      </c>
      <c r="P125" s="45">
        <v>6.1162999999999998</v>
      </c>
      <c r="Q125" s="45">
        <v>4.6855000000000002</v>
      </c>
      <c r="R125" s="45">
        <v>7.0213999999999999</v>
      </c>
      <c r="S125" s="45" t="s">
        <v>265</v>
      </c>
      <c r="T125" s="45">
        <v>6.4771000000000001</v>
      </c>
      <c r="U125" s="45">
        <v>0</v>
      </c>
      <c r="V125" s="45">
        <v>6.4771000000000001</v>
      </c>
      <c r="W125" s="45">
        <v>7.0674000000000001</v>
      </c>
      <c r="X125" s="45">
        <v>4.6505999999999998</v>
      </c>
      <c r="Y125" s="45">
        <v>0</v>
      </c>
      <c r="Z125" s="45">
        <v>7.4867999999999997</v>
      </c>
      <c r="AA125" s="45">
        <v>0</v>
      </c>
      <c r="AB125" s="45">
        <v>7.4867999999999997</v>
      </c>
      <c r="AC125" s="45">
        <v>7.4565000000000001</v>
      </c>
      <c r="AD125" s="45">
        <v>9</v>
      </c>
      <c r="AE125" s="45">
        <v>0</v>
      </c>
    </row>
    <row r="126" spans="1:31" ht="13.8" hidden="1" outlineLevel="1" collapsed="1">
      <c r="A126" s="8">
        <v>44044</v>
      </c>
      <c r="B126" s="45">
        <v>14.8604</v>
      </c>
      <c r="C126" s="45">
        <v>17.014900000000001</v>
      </c>
      <c r="D126" s="45">
        <v>13.6281</v>
      </c>
      <c r="E126" s="45">
        <v>13.254300000000001</v>
      </c>
      <c r="F126" s="45">
        <v>14.8598</v>
      </c>
      <c r="G126" s="45">
        <v>0</v>
      </c>
      <c r="H126" s="45">
        <v>14.8691</v>
      </c>
      <c r="I126" s="45">
        <v>17.014900000000001</v>
      </c>
      <c r="J126" s="45">
        <v>13.6395</v>
      </c>
      <c r="K126" s="45">
        <v>13.254300000000001</v>
      </c>
      <c r="L126" s="45">
        <v>14.919499999999999</v>
      </c>
      <c r="M126" s="45">
        <v>0</v>
      </c>
      <c r="N126" s="45">
        <v>7.5</v>
      </c>
      <c r="O126" s="45">
        <v>0</v>
      </c>
      <c r="P126" s="45">
        <v>7.5</v>
      </c>
      <c r="Q126" s="45">
        <v>0</v>
      </c>
      <c r="R126" s="45">
        <v>7.5</v>
      </c>
      <c r="S126" s="45" t="s">
        <v>265</v>
      </c>
      <c r="T126" s="45">
        <v>7.2603999999999997</v>
      </c>
      <c r="U126" s="45">
        <v>0</v>
      </c>
      <c r="V126" s="45">
        <v>7.2603999999999997</v>
      </c>
      <c r="W126" s="45">
        <v>5.2008000000000001</v>
      </c>
      <c r="X126" s="45">
        <v>7.7690999999999999</v>
      </c>
      <c r="Y126" s="45">
        <v>0</v>
      </c>
      <c r="Z126" s="45">
        <v>7.8846999999999996</v>
      </c>
      <c r="AA126" s="45">
        <v>0</v>
      </c>
      <c r="AB126" s="45">
        <v>7.8846999999999996</v>
      </c>
      <c r="AC126" s="45">
        <v>7.8846999999999996</v>
      </c>
      <c r="AD126" s="45">
        <v>0</v>
      </c>
      <c r="AE126" s="45">
        <v>0</v>
      </c>
    </row>
    <row r="127" spans="1:31" ht="13.8" hidden="1" outlineLevel="1" collapsed="1">
      <c r="A127" s="8">
        <v>44075</v>
      </c>
      <c r="B127" s="45">
        <v>14.7165</v>
      </c>
      <c r="C127" s="45">
        <v>16.533899999999999</v>
      </c>
      <c r="D127" s="45">
        <v>13.3895</v>
      </c>
      <c r="E127" s="45">
        <v>13.043100000000001</v>
      </c>
      <c r="F127" s="45">
        <v>13.969900000000001</v>
      </c>
      <c r="G127" s="45">
        <v>0</v>
      </c>
      <c r="H127" s="45">
        <v>14.7202</v>
      </c>
      <c r="I127" s="45">
        <v>16.533899999999999</v>
      </c>
      <c r="J127" s="45">
        <v>13.395</v>
      </c>
      <c r="K127" s="45">
        <v>13.043100000000001</v>
      </c>
      <c r="L127" s="45">
        <v>13.985799999999999</v>
      </c>
      <c r="M127" s="45">
        <v>0</v>
      </c>
      <c r="N127" s="45">
        <v>5.25</v>
      </c>
      <c r="O127" s="45">
        <v>0</v>
      </c>
      <c r="P127" s="45">
        <v>5.25</v>
      </c>
      <c r="Q127" s="45" t="s">
        <v>265</v>
      </c>
      <c r="R127" s="45">
        <v>5.25</v>
      </c>
      <c r="S127" s="45" t="s">
        <v>265</v>
      </c>
      <c r="T127" s="45">
        <v>6.9512999999999998</v>
      </c>
      <c r="U127" s="45">
        <v>0</v>
      </c>
      <c r="V127" s="45">
        <v>6.9512999999999998</v>
      </c>
      <c r="W127" s="45">
        <v>6.7310999999999996</v>
      </c>
      <c r="X127" s="45">
        <v>7.0536000000000003</v>
      </c>
      <c r="Y127" s="45">
        <v>0</v>
      </c>
      <c r="Z127" s="45">
        <v>6.9774000000000003</v>
      </c>
      <c r="AA127" s="45">
        <v>0</v>
      </c>
      <c r="AB127" s="45">
        <v>6.9774000000000003</v>
      </c>
      <c r="AC127" s="45">
        <v>7.6138000000000003</v>
      </c>
      <c r="AD127" s="45">
        <v>6.6715</v>
      </c>
      <c r="AE127" s="45">
        <v>0</v>
      </c>
    </row>
    <row r="128" spans="1:31" ht="13.8" hidden="1" outlineLevel="1" collapsed="1">
      <c r="A128" s="8">
        <v>44105</v>
      </c>
      <c r="B128" s="45">
        <v>13.898</v>
      </c>
      <c r="C128" s="45">
        <v>15.0688</v>
      </c>
      <c r="D128" s="45">
        <v>12.9887</v>
      </c>
      <c r="E128" s="45">
        <v>12.9634</v>
      </c>
      <c r="F128" s="45">
        <v>13.0359</v>
      </c>
      <c r="G128" s="45">
        <v>0</v>
      </c>
      <c r="H128" s="45">
        <v>13.898</v>
      </c>
      <c r="I128" s="45">
        <v>15.0688</v>
      </c>
      <c r="J128" s="45">
        <v>12.9887</v>
      </c>
      <c r="K128" s="45">
        <v>12.9634</v>
      </c>
      <c r="L128" s="45">
        <v>13.0359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 t="s">
        <v>265</v>
      </c>
      <c r="S128" s="45" t="s">
        <v>265</v>
      </c>
      <c r="T128" s="45">
        <v>7.2995000000000001</v>
      </c>
      <c r="U128" s="45">
        <v>0</v>
      </c>
      <c r="V128" s="45">
        <v>7.2995000000000001</v>
      </c>
      <c r="W128" s="45">
        <v>7.3653000000000004</v>
      </c>
      <c r="X128" s="45">
        <v>6.2683</v>
      </c>
      <c r="Y128" s="45">
        <v>0</v>
      </c>
      <c r="Z128" s="45">
        <v>6.2685000000000004</v>
      </c>
      <c r="AA128" s="45">
        <v>0</v>
      </c>
      <c r="AB128" s="45">
        <v>6.2685000000000004</v>
      </c>
      <c r="AC128" s="45">
        <v>6.1237000000000004</v>
      </c>
      <c r="AD128" s="45">
        <v>6.81</v>
      </c>
      <c r="AE128" s="45">
        <v>0</v>
      </c>
    </row>
    <row r="129" spans="1:31" ht="13.8" hidden="1" outlineLevel="1" collapsed="1">
      <c r="A129" s="8">
        <v>44136</v>
      </c>
      <c r="B129" s="45">
        <v>13.548500000000001</v>
      </c>
      <c r="C129" s="45">
        <v>14.197800000000001</v>
      </c>
      <c r="D129" s="45">
        <v>12.9482</v>
      </c>
      <c r="E129" s="45">
        <v>12.8462</v>
      </c>
      <c r="F129" s="45">
        <v>13.250400000000001</v>
      </c>
      <c r="G129" s="45">
        <v>0</v>
      </c>
      <c r="H129" s="45">
        <v>13.558999999999999</v>
      </c>
      <c r="I129" s="45">
        <v>14.197800000000001</v>
      </c>
      <c r="J129" s="45">
        <v>12.966699999999999</v>
      </c>
      <c r="K129" s="45">
        <v>12.8462</v>
      </c>
      <c r="L129" s="45">
        <v>13.3279</v>
      </c>
      <c r="M129" s="45">
        <v>0</v>
      </c>
      <c r="N129" s="45">
        <v>6.23</v>
      </c>
      <c r="O129" s="45">
        <v>0</v>
      </c>
      <c r="P129" s="45">
        <v>6.23</v>
      </c>
      <c r="Q129" s="45" t="s">
        <v>265</v>
      </c>
      <c r="R129" s="45">
        <v>6.23</v>
      </c>
      <c r="S129" s="45" t="s">
        <v>265</v>
      </c>
      <c r="T129" s="45">
        <v>8.1775000000000002</v>
      </c>
      <c r="U129" s="45">
        <v>0</v>
      </c>
      <c r="V129" s="45">
        <v>8.1775000000000002</v>
      </c>
      <c r="W129" s="45">
        <v>8.1989999999999998</v>
      </c>
      <c r="X129" s="45">
        <v>3.01</v>
      </c>
      <c r="Y129" s="45">
        <v>0</v>
      </c>
      <c r="Z129" s="45">
        <v>6.1265000000000001</v>
      </c>
      <c r="AA129" s="45">
        <v>0</v>
      </c>
      <c r="AB129" s="45">
        <v>6.1265000000000001</v>
      </c>
      <c r="AC129" s="45">
        <v>6.2035</v>
      </c>
      <c r="AD129" s="45">
        <v>4.75</v>
      </c>
      <c r="AE129" s="45">
        <v>0</v>
      </c>
    </row>
    <row r="130" spans="1:31" ht="13.8" hidden="1" outlineLevel="1" collapsed="1">
      <c r="A130" s="8">
        <v>44166</v>
      </c>
      <c r="B130" s="45">
        <v>12.767799999999999</v>
      </c>
      <c r="C130" s="45">
        <v>13.920400000000001</v>
      </c>
      <c r="D130" s="45">
        <v>11.412800000000001</v>
      </c>
      <c r="E130" s="45">
        <v>11.997</v>
      </c>
      <c r="F130" s="45">
        <v>10.906499999999999</v>
      </c>
      <c r="G130" s="45">
        <v>0</v>
      </c>
      <c r="H130" s="45">
        <v>12.7768</v>
      </c>
      <c r="I130" s="45">
        <v>13.920400000000001</v>
      </c>
      <c r="J130" s="45">
        <v>11.43</v>
      </c>
      <c r="K130" s="45">
        <v>12.0365</v>
      </c>
      <c r="L130" s="45">
        <v>10.906499999999999</v>
      </c>
      <c r="M130" s="45">
        <v>0</v>
      </c>
      <c r="N130" s="45">
        <v>2.0099999999999998</v>
      </c>
      <c r="O130" s="45">
        <v>0</v>
      </c>
      <c r="P130" s="45">
        <v>2.0099999999999998</v>
      </c>
      <c r="Q130" s="45">
        <v>2.0099999999999998</v>
      </c>
      <c r="R130" s="45" t="s">
        <v>265</v>
      </c>
      <c r="S130" s="45" t="s">
        <v>265</v>
      </c>
      <c r="T130" s="45">
        <v>7.3076999999999996</v>
      </c>
      <c r="U130" s="45">
        <v>0</v>
      </c>
      <c r="V130" s="45">
        <v>7.3076999999999996</v>
      </c>
      <c r="W130" s="45">
        <v>7.8334999999999999</v>
      </c>
      <c r="X130" s="45">
        <v>7.1222000000000003</v>
      </c>
      <c r="Y130" s="45">
        <v>0</v>
      </c>
      <c r="Z130" s="45">
        <v>7.3860999999999999</v>
      </c>
      <c r="AA130" s="45">
        <v>0</v>
      </c>
      <c r="AB130" s="45">
        <v>7.3860999999999999</v>
      </c>
      <c r="AC130" s="45">
        <v>7.5014000000000003</v>
      </c>
      <c r="AD130" s="45">
        <v>4.75</v>
      </c>
      <c r="AE130" s="45">
        <v>0</v>
      </c>
    </row>
    <row r="131" spans="1:31" ht="13.8" hidden="1" outlineLevel="1" collapsed="1">
      <c r="A131" s="8">
        <v>44197</v>
      </c>
      <c r="B131" s="45">
        <v>13.3964</v>
      </c>
      <c r="C131" s="45">
        <v>13.936</v>
      </c>
      <c r="D131" s="45">
        <v>12.8323</v>
      </c>
      <c r="E131" s="45">
        <v>12.667</v>
      </c>
      <c r="F131" s="45">
        <v>12.936500000000001</v>
      </c>
      <c r="G131" s="45">
        <v>0</v>
      </c>
      <c r="H131" s="45">
        <v>13.419700000000001</v>
      </c>
      <c r="I131" s="45">
        <v>13.936</v>
      </c>
      <c r="J131" s="45">
        <v>12.8767</v>
      </c>
      <c r="K131" s="45">
        <v>12.7803</v>
      </c>
      <c r="L131" s="45">
        <v>12.936500000000001</v>
      </c>
      <c r="M131" s="45">
        <v>0</v>
      </c>
      <c r="N131" s="45">
        <v>5.2</v>
      </c>
      <c r="O131" s="45">
        <v>0</v>
      </c>
      <c r="P131" s="45">
        <v>5.2</v>
      </c>
      <c r="Q131" s="45">
        <v>5.2</v>
      </c>
      <c r="R131" s="45" t="s">
        <v>265</v>
      </c>
      <c r="S131" s="45" t="s">
        <v>265</v>
      </c>
      <c r="T131" s="45">
        <v>7.3522999999999996</v>
      </c>
      <c r="U131" s="45">
        <v>0</v>
      </c>
      <c r="V131" s="45">
        <v>7.3522999999999996</v>
      </c>
      <c r="W131" s="45">
        <v>8.1135999999999999</v>
      </c>
      <c r="X131" s="45">
        <v>7.1487999999999996</v>
      </c>
      <c r="Y131" s="45">
        <v>0</v>
      </c>
      <c r="Z131" s="45">
        <v>4.3385999999999996</v>
      </c>
      <c r="AA131" s="45">
        <v>0</v>
      </c>
      <c r="AB131" s="45">
        <v>4.3385999999999996</v>
      </c>
      <c r="AC131" s="45">
        <v>4.3385999999999996</v>
      </c>
      <c r="AD131" s="45">
        <v>0</v>
      </c>
      <c r="AE131" s="45">
        <v>0</v>
      </c>
    </row>
    <row r="132" spans="1:31" ht="13.8" hidden="1" outlineLevel="1" collapsed="1">
      <c r="A132" s="8">
        <v>44228</v>
      </c>
      <c r="B132" s="45">
        <v>12.929600000000001</v>
      </c>
      <c r="C132" s="45">
        <v>13.725099999999999</v>
      </c>
      <c r="D132" s="45">
        <v>12.049300000000001</v>
      </c>
      <c r="E132" s="45">
        <v>12.084300000000001</v>
      </c>
      <c r="F132" s="45">
        <v>12.0189</v>
      </c>
      <c r="G132" s="45">
        <v>0</v>
      </c>
      <c r="H132" s="45">
        <v>12.929600000000001</v>
      </c>
      <c r="I132" s="45">
        <v>13.725099999999999</v>
      </c>
      <c r="J132" s="45">
        <v>12.049300000000001</v>
      </c>
      <c r="K132" s="45">
        <v>12.084300000000001</v>
      </c>
      <c r="L132" s="45">
        <v>12.0189</v>
      </c>
      <c r="M132" s="45">
        <v>0</v>
      </c>
      <c r="N132" s="45">
        <v>0</v>
      </c>
      <c r="O132" s="45">
        <v>0</v>
      </c>
      <c r="P132" s="45" t="s">
        <v>265</v>
      </c>
      <c r="Q132" s="45" t="s">
        <v>265</v>
      </c>
      <c r="R132" s="45" t="s">
        <v>265</v>
      </c>
      <c r="S132" s="45" t="s">
        <v>265</v>
      </c>
      <c r="T132" s="45">
        <v>7.1802000000000001</v>
      </c>
      <c r="U132" s="45">
        <v>0</v>
      </c>
      <c r="V132" s="45">
        <v>7.1802000000000001</v>
      </c>
      <c r="W132" s="45">
        <v>8</v>
      </c>
      <c r="X132" s="45">
        <v>4.8483999999999998</v>
      </c>
      <c r="Y132" s="45">
        <v>0</v>
      </c>
      <c r="Z132" s="45">
        <v>7.5865999999999998</v>
      </c>
      <c r="AA132" s="45">
        <v>0</v>
      </c>
      <c r="AB132" s="45">
        <v>7.5865999999999998</v>
      </c>
      <c r="AC132" s="45">
        <v>7.8640999999999996</v>
      </c>
      <c r="AD132" s="45">
        <v>4.75</v>
      </c>
      <c r="AE132" s="45">
        <v>0</v>
      </c>
    </row>
    <row r="133" spans="1:31" ht="13.8" hidden="1" outlineLevel="1" collapsed="1">
      <c r="A133" s="8">
        <v>44256</v>
      </c>
      <c r="B133" s="45">
        <v>12.6219</v>
      </c>
      <c r="C133" s="45">
        <v>14.048</v>
      </c>
      <c r="D133" s="45">
        <v>11.167299999999999</v>
      </c>
      <c r="E133" s="45">
        <v>11.76</v>
      </c>
      <c r="F133" s="45">
        <v>10.649100000000001</v>
      </c>
      <c r="G133" s="45">
        <v>0</v>
      </c>
      <c r="H133" s="45">
        <v>12.625</v>
      </c>
      <c r="I133" s="45">
        <v>14.048</v>
      </c>
      <c r="J133" s="45">
        <v>11.1724</v>
      </c>
      <c r="K133" s="45">
        <v>11.772</v>
      </c>
      <c r="L133" s="45">
        <v>10.649100000000001</v>
      </c>
      <c r="M133" s="45">
        <v>0</v>
      </c>
      <c r="N133" s="45">
        <v>5</v>
      </c>
      <c r="O133" s="45">
        <v>0</v>
      </c>
      <c r="P133" s="45">
        <v>5</v>
      </c>
      <c r="Q133" s="45">
        <v>5</v>
      </c>
      <c r="R133" s="45" t="s">
        <v>265</v>
      </c>
      <c r="S133" s="45">
        <v>0</v>
      </c>
      <c r="T133" s="45">
        <v>5.3159999999999998</v>
      </c>
      <c r="U133" s="45">
        <v>0</v>
      </c>
      <c r="V133" s="45">
        <v>5.3159999999999998</v>
      </c>
      <c r="W133" s="45">
        <v>6.2973999999999997</v>
      </c>
      <c r="X133" s="45">
        <v>4.0095999999999998</v>
      </c>
      <c r="Y133" s="45">
        <v>0</v>
      </c>
      <c r="Z133" s="45">
        <v>5.3318000000000003</v>
      </c>
      <c r="AA133" s="45">
        <v>0</v>
      </c>
      <c r="AB133" s="45">
        <v>5.3318000000000003</v>
      </c>
      <c r="AC133" s="45">
        <v>7.5212000000000003</v>
      </c>
      <c r="AD133" s="45">
        <v>3.9026999999999998</v>
      </c>
      <c r="AE133" s="45">
        <v>0</v>
      </c>
    </row>
    <row r="134" spans="1:31" ht="13.8" hidden="1" outlineLevel="1" collapsed="1">
      <c r="A134" s="8">
        <v>44287</v>
      </c>
      <c r="B134" s="45">
        <v>13.488200000000001</v>
      </c>
      <c r="C134" s="45">
        <v>14.0136</v>
      </c>
      <c r="D134" s="45">
        <v>12.9695</v>
      </c>
      <c r="E134" s="45">
        <v>13.225099999999999</v>
      </c>
      <c r="F134" s="45">
        <v>12.799899999999999</v>
      </c>
      <c r="G134" s="45">
        <v>0</v>
      </c>
      <c r="H134" s="45">
        <v>13.492599999999999</v>
      </c>
      <c r="I134" s="45">
        <v>14.0136</v>
      </c>
      <c r="J134" s="45">
        <v>12.9779</v>
      </c>
      <c r="K134" s="45">
        <v>13.246700000000001</v>
      </c>
      <c r="L134" s="45">
        <v>12.799899999999999</v>
      </c>
      <c r="M134" s="45">
        <v>0</v>
      </c>
      <c r="N134" s="45">
        <v>3.2801</v>
      </c>
      <c r="O134" s="45">
        <v>0</v>
      </c>
      <c r="P134" s="45">
        <v>3.2801</v>
      </c>
      <c r="Q134" s="45">
        <v>3.2801</v>
      </c>
      <c r="R134" s="45" t="s">
        <v>265</v>
      </c>
      <c r="S134" s="45" t="s">
        <v>265</v>
      </c>
      <c r="T134" s="45">
        <v>5.3202999999999996</v>
      </c>
      <c r="U134" s="45">
        <v>0</v>
      </c>
      <c r="V134" s="45">
        <v>5.3202999999999996</v>
      </c>
      <c r="W134" s="45">
        <v>5.5111999999999997</v>
      </c>
      <c r="X134" s="45">
        <v>5.0027999999999997</v>
      </c>
      <c r="Y134" s="45">
        <v>0</v>
      </c>
      <c r="Z134" s="45">
        <v>4.4348000000000001</v>
      </c>
      <c r="AA134" s="45">
        <v>0</v>
      </c>
      <c r="AB134" s="45">
        <v>4.4348000000000001</v>
      </c>
      <c r="AC134" s="45">
        <v>4.5773999999999999</v>
      </c>
      <c r="AD134" s="45">
        <v>4.1867000000000001</v>
      </c>
      <c r="AE134" s="45">
        <v>0</v>
      </c>
    </row>
    <row r="135" spans="1:31" ht="13.8" hidden="1" outlineLevel="1" collapsed="1">
      <c r="A135" s="8">
        <v>44317</v>
      </c>
      <c r="B135" s="45">
        <v>13.0679</v>
      </c>
      <c r="C135" s="45">
        <v>14.081799999999999</v>
      </c>
      <c r="D135" s="45">
        <v>11.9933</v>
      </c>
      <c r="E135" s="45">
        <v>12.4724</v>
      </c>
      <c r="F135" s="45">
        <v>11.5022</v>
      </c>
      <c r="G135" s="45">
        <v>0</v>
      </c>
      <c r="H135" s="45">
        <v>13.075900000000001</v>
      </c>
      <c r="I135" s="45">
        <v>14.081799999999999</v>
      </c>
      <c r="J135" s="45">
        <v>12.0075</v>
      </c>
      <c r="K135" s="45">
        <v>12.5025</v>
      </c>
      <c r="L135" s="45">
        <v>11.5022</v>
      </c>
      <c r="M135" s="45">
        <v>0</v>
      </c>
      <c r="N135" s="45">
        <v>5.2</v>
      </c>
      <c r="O135" s="45">
        <v>0</v>
      </c>
      <c r="P135" s="45">
        <v>5.2</v>
      </c>
      <c r="Q135" s="45">
        <v>5.2</v>
      </c>
      <c r="R135" s="45" t="s">
        <v>265</v>
      </c>
      <c r="S135" s="45" t="s">
        <v>265</v>
      </c>
      <c r="T135" s="45">
        <v>7.0235000000000003</v>
      </c>
      <c r="U135" s="45">
        <v>0</v>
      </c>
      <c r="V135" s="45">
        <v>7.0235000000000003</v>
      </c>
      <c r="W135" s="45">
        <v>7.6894999999999998</v>
      </c>
      <c r="X135" s="45">
        <v>6.766</v>
      </c>
      <c r="Y135" s="45">
        <v>0</v>
      </c>
      <c r="Z135" s="45">
        <v>5.3941999999999997</v>
      </c>
      <c r="AA135" s="45">
        <v>0</v>
      </c>
      <c r="AB135" s="45">
        <v>5.3941999999999997</v>
      </c>
      <c r="AC135" s="45">
        <v>4.3818000000000001</v>
      </c>
      <c r="AD135" s="45">
        <v>5.5376000000000003</v>
      </c>
      <c r="AE135" s="45">
        <v>0</v>
      </c>
    </row>
    <row r="136" spans="1:31" ht="13.8" hidden="1" outlineLevel="1" collapsed="1">
      <c r="A136" s="8">
        <v>44348</v>
      </c>
      <c r="B136" s="45">
        <v>13.4655</v>
      </c>
      <c r="C136" s="45">
        <v>14.5024</v>
      </c>
      <c r="D136" s="45">
        <v>12.1088</v>
      </c>
      <c r="E136" s="45">
        <v>12.4061</v>
      </c>
      <c r="F136" s="45">
        <v>11.9701</v>
      </c>
      <c r="G136" s="45">
        <v>0</v>
      </c>
      <c r="H136" s="45">
        <v>13.4657</v>
      </c>
      <c r="I136" s="45">
        <v>14.5024</v>
      </c>
      <c r="J136" s="45">
        <v>12.109</v>
      </c>
      <c r="K136" s="45">
        <v>12.4069</v>
      </c>
      <c r="L136" s="45">
        <v>11.9701</v>
      </c>
      <c r="M136" s="45">
        <v>0</v>
      </c>
      <c r="N136" s="45">
        <v>4.5063000000000004</v>
      </c>
      <c r="O136" s="45">
        <v>0</v>
      </c>
      <c r="P136" s="45">
        <v>4.5063000000000004</v>
      </c>
      <c r="Q136" s="45">
        <v>4.5063000000000004</v>
      </c>
      <c r="R136" s="45" t="s">
        <v>265</v>
      </c>
      <c r="S136" s="45" t="s">
        <v>265</v>
      </c>
      <c r="T136" s="45">
        <v>5.9349999999999996</v>
      </c>
      <c r="U136" s="45">
        <v>0</v>
      </c>
      <c r="V136" s="45">
        <v>5.9349999999999996</v>
      </c>
      <c r="W136" s="45">
        <v>8</v>
      </c>
      <c r="X136" s="45">
        <v>5.4151999999999996</v>
      </c>
      <c r="Y136" s="45">
        <v>0</v>
      </c>
      <c r="Z136" s="45">
        <v>4.3734000000000002</v>
      </c>
      <c r="AA136" s="45">
        <v>0</v>
      </c>
      <c r="AB136" s="45">
        <v>4.3734000000000002</v>
      </c>
      <c r="AC136" s="45">
        <v>5.3692000000000002</v>
      </c>
      <c r="AD136" s="45">
        <v>3.8803999999999998</v>
      </c>
      <c r="AE136" s="45">
        <v>0</v>
      </c>
    </row>
    <row r="137" spans="1:31" ht="13.8" hidden="1" outlineLevel="1" collapsed="1">
      <c r="A137" s="8">
        <v>44378</v>
      </c>
      <c r="B137" s="45">
        <v>13.116300000000001</v>
      </c>
      <c r="C137" s="45">
        <v>13.7805</v>
      </c>
      <c r="D137" s="45">
        <v>12.6355</v>
      </c>
      <c r="E137" s="45">
        <v>12.798999999999999</v>
      </c>
      <c r="F137" s="45">
        <v>12.4772</v>
      </c>
      <c r="G137" s="45">
        <v>0</v>
      </c>
      <c r="H137" s="45">
        <v>13.1425</v>
      </c>
      <c r="I137" s="45">
        <v>13.7805</v>
      </c>
      <c r="J137" s="45">
        <v>12.6785</v>
      </c>
      <c r="K137" s="45">
        <v>12.888199999999999</v>
      </c>
      <c r="L137" s="45">
        <v>12.4772</v>
      </c>
      <c r="M137" s="45">
        <v>0</v>
      </c>
      <c r="N137" s="45">
        <v>3.01</v>
      </c>
      <c r="O137" s="45">
        <v>0</v>
      </c>
      <c r="P137" s="45">
        <v>3.01</v>
      </c>
      <c r="Q137" s="45">
        <v>3.01</v>
      </c>
      <c r="R137" s="45" t="s">
        <v>265</v>
      </c>
      <c r="S137" s="45" t="s">
        <v>265</v>
      </c>
      <c r="T137" s="45">
        <v>6.4206000000000003</v>
      </c>
      <c r="U137" s="45">
        <v>0</v>
      </c>
      <c r="V137" s="45">
        <v>6.4206000000000003</v>
      </c>
      <c r="W137" s="45">
        <v>7.6436999999999999</v>
      </c>
      <c r="X137" s="45">
        <v>5.8840000000000003</v>
      </c>
      <c r="Y137" s="45">
        <v>0</v>
      </c>
      <c r="Z137" s="45">
        <v>7.6238000000000001</v>
      </c>
      <c r="AA137" s="45">
        <v>0</v>
      </c>
      <c r="AB137" s="45">
        <v>7.6238000000000001</v>
      </c>
      <c r="AC137" s="45">
        <v>5.9084000000000003</v>
      </c>
      <c r="AD137" s="45">
        <v>0</v>
      </c>
      <c r="AE137" s="45">
        <v>7.77</v>
      </c>
    </row>
    <row r="138" spans="1:31" ht="13.8" hidden="1" outlineLevel="1" collapsed="1">
      <c r="A138" s="8">
        <v>44409</v>
      </c>
      <c r="B138" s="45">
        <v>13.6584</v>
      </c>
      <c r="C138" s="45">
        <v>15.1942</v>
      </c>
      <c r="D138" s="45">
        <v>12.515700000000001</v>
      </c>
      <c r="E138" s="45">
        <v>13.0961</v>
      </c>
      <c r="F138" s="45">
        <v>12.156700000000001</v>
      </c>
      <c r="G138" s="45">
        <v>0</v>
      </c>
      <c r="H138" s="45">
        <v>13.6584</v>
      </c>
      <c r="I138" s="45">
        <v>15.1942</v>
      </c>
      <c r="J138" s="45">
        <v>12.515700000000001</v>
      </c>
      <c r="K138" s="45">
        <v>13.0961</v>
      </c>
      <c r="L138" s="45">
        <v>12.156700000000001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 t="s">
        <v>265</v>
      </c>
      <c r="S138" s="45" t="s">
        <v>265</v>
      </c>
      <c r="T138" s="45">
        <v>6.6917</v>
      </c>
      <c r="U138" s="45">
        <v>0</v>
      </c>
      <c r="V138" s="45">
        <v>6.6917</v>
      </c>
      <c r="W138" s="45">
        <v>7.9561000000000002</v>
      </c>
      <c r="X138" s="45">
        <v>6.3792999999999997</v>
      </c>
      <c r="Y138" s="45">
        <v>0</v>
      </c>
      <c r="Z138" s="45">
        <v>5.9</v>
      </c>
      <c r="AA138" s="45">
        <v>0</v>
      </c>
      <c r="AB138" s="45">
        <v>5.9</v>
      </c>
      <c r="AC138" s="45">
        <v>5.9</v>
      </c>
      <c r="AD138" s="45">
        <v>0</v>
      </c>
      <c r="AE138" s="45">
        <v>0</v>
      </c>
    </row>
    <row r="139" spans="1:31" ht="13.8" hidden="1" outlineLevel="1" collapsed="1">
      <c r="A139" s="8">
        <v>44440</v>
      </c>
      <c r="B139" s="45">
        <v>13.2942</v>
      </c>
      <c r="C139" s="45">
        <v>14.54</v>
      </c>
      <c r="D139" s="45">
        <v>11.9376</v>
      </c>
      <c r="E139" s="45">
        <v>11.660600000000001</v>
      </c>
      <c r="F139" s="45">
        <v>12.309900000000001</v>
      </c>
      <c r="G139" s="45">
        <v>0</v>
      </c>
      <c r="H139" s="45">
        <v>13.2942</v>
      </c>
      <c r="I139" s="45">
        <v>14.54</v>
      </c>
      <c r="J139" s="45">
        <v>11.9376</v>
      </c>
      <c r="K139" s="45">
        <v>11.660600000000001</v>
      </c>
      <c r="L139" s="45">
        <v>12.309900000000001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 t="s">
        <v>265</v>
      </c>
      <c r="S139" s="45" t="s">
        <v>265</v>
      </c>
      <c r="T139" s="45">
        <v>6.3731999999999998</v>
      </c>
      <c r="U139" s="45">
        <v>0</v>
      </c>
      <c r="V139" s="45">
        <v>6.3731999999999998</v>
      </c>
      <c r="W139" s="45">
        <v>6.7645</v>
      </c>
      <c r="X139" s="45">
        <v>5.0389999999999997</v>
      </c>
      <c r="Y139" s="45">
        <v>0</v>
      </c>
      <c r="Z139" s="45">
        <v>4.8127000000000004</v>
      </c>
      <c r="AA139" s="45">
        <v>0</v>
      </c>
      <c r="AB139" s="45">
        <v>4.8127000000000004</v>
      </c>
      <c r="AC139" s="45">
        <v>4.8127000000000004</v>
      </c>
      <c r="AD139" s="45">
        <v>0</v>
      </c>
      <c r="AE139" s="45">
        <v>0</v>
      </c>
    </row>
    <row r="140" spans="1:31" ht="13.8" hidden="1" outlineLevel="1" collapsed="1">
      <c r="A140" s="8">
        <v>44470</v>
      </c>
      <c r="B140" s="45">
        <v>13.0732</v>
      </c>
      <c r="C140" s="45">
        <v>13.759600000000001</v>
      </c>
      <c r="D140" s="45">
        <v>12.5</v>
      </c>
      <c r="E140" s="45">
        <v>12.7356</v>
      </c>
      <c r="F140" s="45">
        <v>12.2948</v>
      </c>
      <c r="G140" s="45">
        <v>0</v>
      </c>
      <c r="H140" s="45">
        <v>13.0732</v>
      </c>
      <c r="I140" s="45">
        <v>13.759600000000001</v>
      </c>
      <c r="J140" s="45">
        <v>12.5</v>
      </c>
      <c r="K140" s="45">
        <v>12.7356</v>
      </c>
      <c r="L140" s="45">
        <v>12.2948</v>
      </c>
      <c r="M140" s="45">
        <v>0</v>
      </c>
      <c r="N140" s="45">
        <v>0</v>
      </c>
      <c r="O140" s="45">
        <v>0</v>
      </c>
      <c r="P140" s="45" t="s">
        <v>265</v>
      </c>
      <c r="Q140" s="45" t="s">
        <v>265</v>
      </c>
      <c r="R140" s="45" t="s">
        <v>265</v>
      </c>
      <c r="S140" s="45" t="s">
        <v>265</v>
      </c>
      <c r="T140" s="45">
        <v>6.3871000000000002</v>
      </c>
      <c r="U140" s="45">
        <v>0</v>
      </c>
      <c r="V140" s="45">
        <v>6.3871000000000002</v>
      </c>
      <c r="W140" s="45">
        <v>6.3871000000000002</v>
      </c>
      <c r="X140" s="45">
        <v>0</v>
      </c>
      <c r="Y140" s="45">
        <v>0</v>
      </c>
      <c r="Z140" s="45">
        <v>5.6104000000000003</v>
      </c>
      <c r="AA140" s="45">
        <v>0</v>
      </c>
      <c r="AB140" s="45">
        <v>5.6104000000000003</v>
      </c>
      <c r="AC140" s="45">
        <v>5.6104000000000003</v>
      </c>
      <c r="AD140" s="45">
        <v>0</v>
      </c>
      <c r="AE140" s="45">
        <v>0</v>
      </c>
    </row>
    <row r="141" spans="1:31" ht="13.8" hidden="1" outlineLevel="1" collapsed="1">
      <c r="A141" s="8">
        <v>44501</v>
      </c>
      <c r="B141" s="45">
        <v>12.7768</v>
      </c>
      <c r="C141" s="45">
        <v>13.2308</v>
      </c>
      <c r="D141" s="45">
        <v>12.3146</v>
      </c>
      <c r="E141" s="45">
        <v>12.4041</v>
      </c>
      <c r="F141" s="45">
        <v>12.1769</v>
      </c>
      <c r="G141" s="45">
        <v>0</v>
      </c>
      <c r="H141" s="45">
        <v>12.778</v>
      </c>
      <c r="I141" s="45">
        <v>13.2308</v>
      </c>
      <c r="J141" s="45">
        <v>12.316800000000001</v>
      </c>
      <c r="K141" s="45">
        <v>12.4077</v>
      </c>
      <c r="L141" s="45">
        <v>12.1769</v>
      </c>
      <c r="M141" s="45">
        <v>0</v>
      </c>
      <c r="N141" s="45">
        <v>5</v>
      </c>
      <c r="O141" s="45">
        <v>0</v>
      </c>
      <c r="P141" s="45">
        <v>5</v>
      </c>
      <c r="Q141" s="45">
        <v>5</v>
      </c>
      <c r="R141" s="45" t="s">
        <v>265</v>
      </c>
      <c r="S141" s="45" t="s">
        <v>265</v>
      </c>
      <c r="T141" s="45">
        <v>5.3148</v>
      </c>
      <c r="U141" s="45">
        <v>0</v>
      </c>
      <c r="V141" s="45">
        <v>5.3148</v>
      </c>
      <c r="W141" s="45">
        <v>6.2698</v>
      </c>
      <c r="X141" s="45">
        <v>3.7730999999999999</v>
      </c>
      <c r="Y141" s="45">
        <v>0</v>
      </c>
      <c r="Z141" s="45">
        <v>4.6775000000000002</v>
      </c>
      <c r="AA141" s="45">
        <v>0</v>
      </c>
      <c r="AB141" s="45">
        <v>4.6775000000000002</v>
      </c>
      <c r="AC141" s="45">
        <v>4.6775000000000002</v>
      </c>
      <c r="AD141" s="45">
        <v>0</v>
      </c>
      <c r="AE141" s="45">
        <v>0</v>
      </c>
    </row>
    <row r="142" spans="1:31" ht="13.8" hidden="1" outlineLevel="1" collapsed="1">
      <c r="A142" s="8">
        <v>44531</v>
      </c>
      <c r="B142" s="45">
        <v>13.123900000000001</v>
      </c>
      <c r="C142" s="45">
        <v>13.6289</v>
      </c>
      <c r="D142" s="45">
        <v>12.587400000000001</v>
      </c>
      <c r="E142" s="45">
        <v>12.7958</v>
      </c>
      <c r="F142" s="45">
        <v>12.388999999999999</v>
      </c>
      <c r="G142" s="45">
        <v>0</v>
      </c>
      <c r="H142" s="45">
        <v>13.123900000000001</v>
      </c>
      <c r="I142" s="45">
        <v>13.6289</v>
      </c>
      <c r="J142" s="45">
        <v>12.587400000000001</v>
      </c>
      <c r="K142" s="45">
        <v>12.7958</v>
      </c>
      <c r="L142" s="45">
        <v>12.388999999999999</v>
      </c>
      <c r="M142" s="45">
        <v>0</v>
      </c>
      <c r="N142" s="45">
        <v>0</v>
      </c>
      <c r="O142" s="45">
        <v>0</v>
      </c>
      <c r="P142" s="45">
        <v>0</v>
      </c>
      <c r="Q142" s="45" t="s">
        <v>265</v>
      </c>
      <c r="R142" s="45" t="s">
        <v>265</v>
      </c>
      <c r="S142" s="45">
        <v>0</v>
      </c>
      <c r="T142" s="45">
        <v>6.6634000000000002</v>
      </c>
      <c r="U142" s="45">
        <v>0</v>
      </c>
      <c r="V142" s="45">
        <v>6.6634000000000002</v>
      </c>
      <c r="W142" s="45">
        <v>5.5856000000000003</v>
      </c>
      <c r="X142" s="45">
        <v>7.0631000000000004</v>
      </c>
      <c r="Y142" s="45">
        <v>0</v>
      </c>
      <c r="Z142" s="45">
        <v>4.8312999999999997</v>
      </c>
      <c r="AA142" s="45">
        <v>0</v>
      </c>
      <c r="AB142" s="45">
        <v>4.8312999999999997</v>
      </c>
      <c r="AC142" s="45">
        <v>4.8312999999999997</v>
      </c>
      <c r="AD142" s="45">
        <v>0</v>
      </c>
      <c r="AE142" s="45">
        <v>0</v>
      </c>
    </row>
    <row r="143" spans="1:31" ht="13.8" hidden="1" outlineLevel="1" collapsed="1">
      <c r="A143" s="8">
        <v>44562</v>
      </c>
      <c r="B143" s="45">
        <v>12.9008</v>
      </c>
      <c r="C143" s="45">
        <v>13.263</v>
      </c>
      <c r="D143" s="45">
        <v>12.6288</v>
      </c>
      <c r="E143" s="45">
        <v>12.381600000000001</v>
      </c>
      <c r="F143" s="45">
        <v>12.753500000000001</v>
      </c>
      <c r="G143" s="45">
        <v>0</v>
      </c>
      <c r="H143" s="45">
        <v>12.9008</v>
      </c>
      <c r="I143" s="45">
        <v>13.263</v>
      </c>
      <c r="J143" s="45">
        <v>12.6288</v>
      </c>
      <c r="K143" s="45">
        <v>12.381600000000001</v>
      </c>
      <c r="L143" s="45">
        <v>12.753500000000001</v>
      </c>
      <c r="M143" s="45">
        <v>0</v>
      </c>
      <c r="N143" s="45">
        <v>0</v>
      </c>
      <c r="O143" s="45">
        <v>0</v>
      </c>
      <c r="P143" s="45" t="s">
        <v>265</v>
      </c>
      <c r="Q143" s="45" t="s">
        <v>265</v>
      </c>
      <c r="R143" s="45" t="s">
        <v>265</v>
      </c>
      <c r="S143" s="45" t="s">
        <v>265</v>
      </c>
      <c r="T143" s="45">
        <v>6.5037000000000003</v>
      </c>
      <c r="U143" s="45">
        <v>0</v>
      </c>
      <c r="V143" s="45">
        <v>6.5037000000000003</v>
      </c>
      <c r="W143" s="45">
        <v>6.4778000000000002</v>
      </c>
      <c r="X143" s="45">
        <v>7</v>
      </c>
      <c r="Y143" s="45">
        <v>0</v>
      </c>
      <c r="Z143" s="45">
        <v>2.5099999999999998</v>
      </c>
      <c r="AA143" s="45">
        <v>0</v>
      </c>
      <c r="AB143" s="45">
        <v>2.5099999999999998</v>
      </c>
      <c r="AC143" s="45">
        <v>2.5099999999999998</v>
      </c>
      <c r="AD143" s="45">
        <v>0</v>
      </c>
      <c r="AE143" s="45">
        <v>0</v>
      </c>
    </row>
    <row r="144" spans="1:31" ht="13.8" hidden="1" outlineLevel="1" collapsed="1">
      <c r="A144" s="8">
        <v>44593</v>
      </c>
      <c r="B144" s="45">
        <v>13.600899999999999</v>
      </c>
      <c r="C144" s="45">
        <v>13.622299999999999</v>
      </c>
      <c r="D144" s="45">
        <v>13.572699999999999</v>
      </c>
      <c r="E144" s="45">
        <v>13.839700000000001</v>
      </c>
      <c r="F144" s="45">
        <v>13.4687</v>
      </c>
      <c r="G144" s="45">
        <v>0</v>
      </c>
      <c r="H144" s="45">
        <v>13.600899999999999</v>
      </c>
      <c r="I144" s="45">
        <v>13.622299999999999</v>
      </c>
      <c r="J144" s="45">
        <v>13.572699999999999</v>
      </c>
      <c r="K144" s="45">
        <v>13.839700000000001</v>
      </c>
      <c r="L144" s="45">
        <v>13.4687</v>
      </c>
      <c r="M144" s="45">
        <v>0</v>
      </c>
      <c r="N144" s="45">
        <v>0</v>
      </c>
      <c r="O144" s="45">
        <v>0</v>
      </c>
      <c r="P144" s="45" t="s">
        <v>265</v>
      </c>
      <c r="Q144" s="45" t="s">
        <v>265</v>
      </c>
      <c r="R144" s="45" t="s">
        <v>265</v>
      </c>
      <c r="S144" s="45" t="s">
        <v>265</v>
      </c>
      <c r="T144" s="45">
        <v>6.4321000000000002</v>
      </c>
      <c r="U144" s="45">
        <v>0</v>
      </c>
      <c r="V144" s="45">
        <v>6.4321000000000002</v>
      </c>
      <c r="W144" s="45">
        <v>6.4062000000000001</v>
      </c>
      <c r="X144" s="45">
        <v>7</v>
      </c>
      <c r="Y144" s="45">
        <v>0</v>
      </c>
      <c r="Z144" s="45">
        <v>3.3433999999999999</v>
      </c>
      <c r="AA144" s="45">
        <v>0</v>
      </c>
      <c r="AB144" s="45">
        <v>3.3433999999999999</v>
      </c>
      <c r="AC144" s="45">
        <v>5.6231</v>
      </c>
      <c r="AD144" s="45">
        <v>2.5552999999999999</v>
      </c>
      <c r="AE144" s="45">
        <v>0</v>
      </c>
    </row>
    <row r="145" spans="1:31" ht="13.8" hidden="1" outlineLevel="1" collapsed="1">
      <c r="A145" s="8">
        <v>44621</v>
      </c>
      <c r="B145" s="45">
        <v>13.7094</v>
      </c>
      <c r="C145" s="45">
        <v>13.6533</v>
      </c>
      <c r="D145" s="45">
        <v>13.845800000000001</v>
      </c>
      <c r="E145" s="45">
        <v>14.3834</v>
      </c>
      <c r="F145" s="45">
        <v>13.4742</v>
      </c>
      <c r="G145" s="45">
        <v>0</v>
      </c>
      <c r="H145" s="45">
        <v>13.7094</v>
      </c>
      <c r="I145" s="45">
        <v>13.6533</v>
      </c>
      <c r="J145" s="45">
        <v>13.845800000000001</v>
      </c>
      <c r="K145" s="45">
        <v>14.3834</v>
      </c>
      <c r="L145" s="45">
        <v>13.4742</v>
      </c>
      <c r="M145" s="45">
        <v>0</v>
      </c>
      <c r="N145" s="45">
        <v>0</v>
      </c>
      <c r="O145" s="45">
        <v>0</v>
      </c>
      <c r="P145" s="45">
        <v>0</v>
      </c>
      <c r="Q145" s="45" t="s">
        <v>265</v>
      </c>
      <c r="R145" s="45" t="s">
        <v>265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</row>
    <row r="146" spans="1:31" ht="13.8" hidden="1" outlineLevel="1" collapsed="1">
      <c r="A146" s="8">
        <v>44652</v>
      </c>
      <c r="B146" s="45">
        <v>13.894600000000001</v>
      </c>
      <c r="C146" s="45">
        <v>14.1853</v>
      </c>
      <c r="D146" s="45">
        <v>13.7422</v>
      </c>
      <c r="E146" s="45">
        <v>13.8111</v>
      </c>
      <c r="F146" s="45">
        <v>13.6761</v>
      </c>
      <c r="G146" s="45">
        <v>0</v>
      </c>
      <c r="H146" s="45">
        <v>13.894600000000001</v>
      </c>
      <c r="I146" s="45">
        <v>14.1853</v>
      </c>
      <c r="J146" s="45">
        <v>13.7422</v>
      </c>
      <c r="K146" s="45">
        <v>13.8111</v>
      </c>
      <c r="L146" s="45">
        <v>13.6761</v>
      </c>
      <c r="M146" s="45">
        <v>0</v>
      </c>
      <c r="N146" s="45">
        <v>0</v>
      </c>
      <c r="O146" s="45">
        <v>0</v>
      </c>
      <c r="P146" s="45" t="s">
        <v>265</v>
      </c>
      <c r="Q146" s="45" t="s">
        <v>265</v>
      </c>
      <c r="R146" s="45" t="s">
        <v>265</v>
      </c>
      <c r="S146" s="45" t="s">
        <v>265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5.6024000000000003</v>
      </c>
      <c r="AD146" s="45">
        <v>0</v>
      </c>
      <c r="AE146" s="45">
        <v>5.6024000000000003</v>
      </c>
    </row>
    <row r="147" spans="1:31" ht="13.8" hidden="1" outlineLevel="1" collapsed="1">
      <c r="A147" s="8">
        <v>44682</v>
      </c>
      <c r="B147" s="45">
        <v>12.534800000000001</v>
      </c>
      <c r="C147" s="45">
        <v>12.127800000000001</v>
      </c>
      <c r="D147" s="45">
        <v>12.656599999999999</v>
      </c>
      <c r="E147" s="45">
        <v>12.661799999999999</v>
      </c>
      <c r="F147" s="45">
        <v>12.6494</v>
      </c>
      <c r="G147" s="45">
        <v>0</v>
      </c>
      <c r="H147" s="45">
        <v>12.534800000000001</v>
      </c>
      <c r="I147" s="45">
        <v>12.127800000000001</v>
      </c>
      <c r="J147" s="45">
        <v>12.656599999999999</v>
      </c>
      <c r="K147" s="45">
        <v>12.661799999999999</v>
      </c>
      <c r="L147" s="45">
        <v>12.6494</v>
      </c>
      <c r="M147" s="45">
        <v>0</v>
      </c>
      <c r="N147" s="45">
        <v>0</v>
      </c>
      <c r="O147" s="45">
        <v>0</v>
      </c>
      <c r="P147" s="45">
        <v>0</v>
      </c>
      <c r="Q147" s="45" t="s">
        <v>265</v>
      </c>
      <c r="R147" s="45" t="s">
        <v>265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5.8954000000000004</v>
      </c>
      <c r="AA147" s="45">
        <v>0</v>
      </c>
      <c r="AB147" s="45">
        <v>5.8954000000000004</v>
      </c>
      <c r="AC147" s="45">
        <v>5.4901</v>
      </c>
      <c r="AD147" s="45">
        <v>5.96</v>
      </c>
      <c r="AE147" s="45">
        <v>0</v>
      </c>
    </row>
    <row r="148" spans="1:31" ht="13.8" hidden="1" outlineLevel="1" collapsed="1">
      <c r="A148" s="8">
        <v>44713</v>
      </c>
      <c r="B148" s="45">
        <v>14.5603</v>
      </c>
      <c r="C148" s="45">
        <v>13.768599999999999</v>
      </c>
      <c r="D148" s="45">
        <v>15.3246</v>
      </c>
      <c r="E148" s="45">
        <v>17.8994</v>
      </c>
      <c r="F148" s="45">
        <v>12.526199999999999</v>
      </c>
      <c r="G148" s="45">
        <v>0</v>
      </c>
      <c r="H148" s="45">
        <v>14.5603</v>
      </c>
      <c r="I148" s="45">
        <v>13.768599999999999</v>
      </c>
      <c r="J148" s="45">
        <v>15.3246</v>
      </c>
      <c r="K148" s="45">
        <v>17.8994</v>
      </c>
      <c r="L148" s="45">
        <v>12.526199999999999</v>
      </c>
      <c r="M148" s="45">
        <v>0</v>
      </c>
      <c r="N148" s="45">
        <v>0</v>
      </c>
      <c r="O148" s="45">
        <v>0</v>
      </c>
      <c r="P148" s="45" t="s">
        <v>265</v>
      </c>
      <c r="Q148" s="45" t="s">
        <v>265</v>
      </c>
      <c r="R148" s="45" t="s">
        <v>265</v>
      </c>
      <c r="S148" s="45" t="s">
        <v>265</v>
      </c>
      <c r="T148" s="45">
        <v>5</v>
      </c>
      <c r="U148" s="45">
        <v>0</v>
      </c>
      <c r="V148" s="45">
        <v>5</v>
      </c>
      <c r="W148" s="45">
        <v>5</v>
      </c>
      <c r="X148" s="45">
        <v>0</v>
      </c>
      <c r="Y148" s="45">
        <v>0</v>
      </c>
      <c r="Z148" s="45">
        <v>5.1543000000000001</v>
      </c>
      <c r="AA148" s="45">
        <v>0</v>
      </c>
      <c r="AB148" s="45">
        <v>5.1543000000000001</v>
      </c>
      <c r="AC148" s="45">
        <v>5.1543000000000001</v>
      </c>
      <c r="AD148" s="45">
        <v>0</v>
      </c>
      <c r="AE148" s="45">
        <v>0</v>
      </c>
    </row>
    <row r="149" spans="1:31" ht="13.8" hidden="1" outlineLevel="1" collapsed="1">
      <c r="A149" s="8">
        <v>44743</v>
      </c>
      <c r="B149" s="45">
        <v>15.023300000000001</v>
      </c>
      <c r="C149" s="45">
        <v>15.9346</v>
      </c>
      <c r="D149" s="45">
        <v>14.8886</v>
      </c>
      <c r="E149" s="45">
        <v>15.0794</v>
      </c>
      <c r="F149" s="45">
        <v>14.600199999999999</v>
      </c>
      <c r="G149" s="45">
        <v>0</v>
      </c>
      <c r="H149" s="45">
        <v>15.023300000000001</v>
      </c>
      <c r="I149" s="45">
        <v>15.9346</v>
      </c>
      <c r="J149" s="45">
        <v>14.8886</v>
      </c>
      <c r="K149" s="45">
        <v>15.0794</v>
      </c>
      <c r="L149" s="45">
        <v>14.600199999999999</v>
      </c>
      <c r="M149" s="45">
        <v>0</v>
      </c>
      <c r="N149" s="45">
        <v>0</v>
      </c>
      <c r="O149" s="45">
        <v>0</v>
      </c>
      <c r="P149" s="45" t="s">
        <v>265</v>
      </c>
      <c r="Q149" s="45" t="s">
        <v>265</v>
      </c>
      <c r="R149" s="45" t="s">
        <v>265</v>
      </c>
      <c r="S149" s="45" t="s">
        <v>265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6.0006000000000004</v>
      </c>
      <c r="AA149" s="45">
        <v>0</v>
      </c>
      <c r="AB149" s="45">
        <v>6.0006000000000004</v>
      </c>
      <c r="AC149" s="45">
        <v>6.0006000000000004</v>
      </c>
      <c r="AD149" s="45">
        <v>0</v>
      </c>
      <c r="AE149" s="45">
        <v>0</v>
      </c>
    </row>
    <row r="150" spans="1:31" ht="13.8" hidden="1" outlineLevel="1" collapsed="1">
      <c r="A150" s="8">
        <v>44774</v>
      </c>
      <c r="B150" s="45">
        <v>14.8515</v>
      </c>
      <c r="C150" s="45">
        <v>14.3024</v>
      </c>
      <c r="D150" s="45">
        <v>15.678599999999999</v>
      </c>
      <c r="E150" s="45">
        <v>15.200900000000001</v>
      </c>
      <c r="F150" s="45">
        <v>16.113399999999999</v>
      </c>
      <c r="G150" s="45">
        <v>0</v>
      </c>
      <c r="H150" s="45">
        <v>14.8515</v>
      </c>
      <c r="I150" s="45">
        <v>14.3024</v>
      </c>
      <c r="J150" s="45">
        <v>15.678599999999999</v>
      </c>
      <c r="K150" s="45">
        <v>15.200900000000001</v>
      </c>
      <c r="L150" s="45">
        <v>16.113399999999999</v>
      </c>
      <c r="M150" s="45">
        <v>0</v>
      </c>
      <c r="N150" s="45">
        <v>0</v>
      </c>
      <c r="O150" s="45">
        <v>0</v>
      </c>
      <c r="P150" s="45" t="s">
        <v>265</v>
      </c>
      <c r="Q150" s="45" t="s">
        <v>265</v>
      </c>
      <c r="R150" s="45" t="s">
        <v>265</v>
      </c>
      <c r="S150" s="45" t="s">
        <v>265</v>
      </c>
      <c r="T150" s="45">
        <v>6.9901999999999997</v>
      </c>
      <c r="U150" s="45">
        <v>0</v>
      </c>
      <c r="V150" s="45">
        <v>6.9901999999999997</v>
      </c>
      <c r="W150" s="45">
        <v>0</v>
      </c>
      <c r="X150" s="45">
        <v>6.9901999999999997</v>
      </c>
      <c r="Y150" s="45">
        <v>0</v>
      </c>
      <c r="Z150" s="45">
        <v>6.0003000000000002</v>
      </c>
      <c r="AA150" s="45">
        <v>0</v>
      </c>
      <c r="AB150" s="45">
        <v>6.0003000000000002</v>
      </c>
      <c r="AC150" s="45">
        <v>6.0003000000000002</v>
      </c>
      <c r="AD150" s="45">
        <v>0</v>
      </c>
      <c r="AE150" s="45">
        <v>0</v>
      </c>
    </row>
    <row r="151" spans="1:31" ht="13.8" hidden="1" outlineLevel="1" collapsed="1">
      <c r="A151" s="8">
        <v>44805</v>
      </c>
      <c r="B151" s="45">
        <v>16.187899999999999</v>
      </c>
      <c r="C151" s="45">
        <v>13.8537</v>
      </c>
      <c r="D151" s="45">
        <v>18.165500000000002</v>
      </c>
      <c r="E151" s="45">
        <v>19.89</v>
      </c>
      <c r="F151" s="45">
        <v>16.261900000000001</v>
      </c>
      <c r="G151" s="45">
        <v>0</v>
      </c>
      <c r="H151" s="45">
        <v>16.187899999999999</v>
      </c>
      <c r="I151" s="45">
        <v>13.8537</v>
      </c>
      <c r="J151" s="45">
        <v>18.165500000000002</v>
      </c>
      <c r="K151" s="45">
        <v>19.89</v>
      </c>
      <c r="L151" s="45">
        <v>16.261900000000001</v>
      </c>
      <c r="M151" s="45">
        <v>0</v>
      </c>
      <c r="N151" s="45">
        <v>0</v>
      </c>
      <c r="O151" s="45">
        <v>0</v>
      </c>
      <c r="P151" s="45" t="s">
        <v>265</v>
      </c>
      <c r="Q151" s="45" t="s">
        <v>265</v>
      </c>
      <c r="R151" s="45" t="s">
        <v>265</v>
      </c>
      <c r="S151" s="45" t="s">
        <v>265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5.8975</v>
      </c>
      <c r="AA151" s="45">
        <v>0</v>
      </c>
      <c r="AB151" s="45">
        <v>5.8975</v>
      </c>
      <c r="AC151" s="45">
        <v>5.8975</v>
      </c>
      <c r="AD151" s="45">
        <v>0</v>
      </c>
      <c r="AE151" s="45">
        <v>0</v>
      </c>
    </row>
    <row r="152" spans="1:31" ht="13.8" hidden="1" outlineLevel="1" collapsed="1">
      <c r="A152" s="8">
        <v>44835</v>
      </c>
      <c r="B152" s="45">
        <v>17.845600000000001</v>
      </c>
      <c r="C152" s="45">
        <v>15.425000000000001</v>
      </c>
      <c r="D152" s="45">
        <v>18.534600000000001</v>
      </c>
      <c r="E152" s="45">
        <v>18.833400000000001</v>
      </c>
      <c r="F152" s="45">
        <v>18.180299999999999</v>
      </c>
      <c r="G152" s="45">
        <v>0</v>
      </c>
      <c r="H152" s="45">
        <v>17.845600000000001</v>
      </c>
      <c r="I152" s="45">
        <v>15.425000000000001</v>
      </c>
      <c r="J152" s="45">
        <v>18.534600000000001</v>
      </c>
      <c r="K152" s="45">
        <v>18.833400000000001</v>
      </c>
      <c r="L152" s="45">
        <v>18.180299999999999</v>
      </c>
      <c r="M152" s="45">
        <v>0</v>
      </c>
      <c r="N152" s="45">
        <v>0</v>
      </c>
      <c r="O152" s="45">
        <v>0</v>
      </c>
      <c r="P152" s="45" t="s">
        <v>265</v>
      </c>
      <c r="Q152" s="45" t="s">
        <v>265</v>
      </c>
      <c r="R152" s="45" t="s">
        <v>265</v>
      </c>
      <c r="S152" s="45" t="s">
        <v>265</v>
      </c>
      <c r="T152" s="45">
        <v>5.5</v>
      </c>
      <c r="U152" s="45">
        <v>0</v>
      </c>
      <c r="V152" s="45">
        <v>5.5</v>
      </c>
      <c r="W152" s="45">
        <v>5.5</v>
      </c>
      <c r="X152" s="45">
        <v>0</v>
      </c>
      <c r="Y152" s="45">
        <v>0</v>
      </c>
      <c r="Z152" s="45">
        <v>6.0004</v>
      </c>
      <c r="AA152" s="45">
        <v>0</v>
      </c>
      <c r="AB152" s="45">
        <v>6.0004</v>
      </c>
      <c r="AC152" s="45">
        <v>6.0004</v>
      </c>
      <c r="AD152" s="45">
        <v>0</v>
      </c>
      <c r="AE152" s="45">
        <v>0</v>
      </c>
    </row>
    <row r="153" spans="1:31" ht="13.8" hidden="1" outlineLevel="1" collapsed="1">
      <c r="A153" s="8">
        <v>44866</v>
      </c>
      <c r="B153" s="45">
        <v>18.330100000000002</v>
      </c>
      <c r="C153" s="45">
        <v>19.066199999999998</v>
      </c>
      <c r="D153" s="45">
        <v>17.790099999999999</v>
      </c>
      <c r="E153" s="45">
        <v>20.031700000000001</v>
      </c>
      <c r="F153" s="45">
        <v>15.6972</v>
      </c>
      <c r="G153" s="45">
        <v>0</v>
      </c>
      <c r="H153" s="45">
        <v>18.330100000000002</v>
      </c>
      <c r="I153" s="45">
        <v>19.066199999999998</v>
      </c>
      <c r="J153" s="45">
        <v>17.790099999999999</v>
      </c>
      <c r="K153" s="45">
        <v>20.031700000000001</v>
      </c>
      <c r="L153" s="45">
        <v>15.6972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 t="s">
        <v>265</v>
      </c>
      <c r="S153" s="45" t="s">
        <v>265</v>
      </c>
      <c r="T153" s="45">
        <v>7</v>
      </c>
      <c r="U153" s="45">
        <v>0</v>
      </c>
      <c r="V153" s="45">
        <v>7</v>
      </c>
      <c r="W153" s="45">
        <v>0</v>
      </c>
      <c r="X153" s="45">
        <v>7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</row>
    <row r="154" spans="1:31" ht="13.8" hidden="1" outlineLevel="1" collapsed="1">
      <c r="A154" s="8">
        <v>44896</v>
      </c>
      <c r="B154" s="45">
        <v>18.836300000000001</v>
      </c>
      <c r="C154" s="45">
        <v>19.033999999999999</v>
      </c>
      <c r="D154" s="45">
        <v>18.728200000000001</v>
      </c>
      <c r="E154" s="45">
        <v>19.2318</v>
      </c>
      <c r="F154" s="45">
        <v>18.3568</v>
      </c>
      <c r="G154" s="45">
        <v>0</v>
      </c>
      <c r="H154" s="45">
        <v>18.845600000000001</v>
      </c>
      <c r="I154" s="45">
        <v>19.033999999999999</v>
      </c>
      <c r="J154" s="45">
        <v>18.7425</v>
      </c>
      <c r="K154" s="45">
        <v>19.2667</v>
      </c>
      <c r="L154" s="45">
        <v>18.3568</v>
      </c>
      <c r="M154" s="45">
        <v>0</v>
      </c>
      <c r="N154" s="45">
        <v>3.7</v>
      </c>
      <c r="O154" s="45">
        <v>0</v>
      </c>
      <c r="P154" s="45">
        <v>3.7</v>
      </c>
      <c r="Q154" s="45">
        <v>3.7</v>
      </c>
      <c r="R154" s="45" t="s">
        <v>265</v>
      </c>
      <c r="S154" s="45" t="s">
        <v>265</v>
      </c>
      <c r="T154" s="45">
        <v>4.3552</v>
      </c>
      <c r="U154" s="45">
        <v>0</v>
      </c>
      <c r="V154" s="45">
        <v>4.3552</v>
      </c>
      <c r="W154" s="45">
        <v>4.3552</v>
      </c>
      <c r="X154" s="45">
        <v>0</v>
      </c>
      <c r="Y154" s="45">
        <v>0</v>
      </c>
      <c r="Z154" s="45">
        <v>6</v>
      </c>
      <c r="AA154" s="45">
        <v>0</v>
      </c>
      <c r="AB154" s="45">
        <v>6</v>
      </c>
      <c r="AC154" s="45">
        <v>6</v>
      </c>
      <c r="AD154" s="45">
        <v>0</v>
      </c>
      <c r="AE154" s="45">
        <v>0</v>
      </c>
    </row>
    <row r="155" spans="1:31" ht="13.8" hidden="1" outlineLevel="1" collapsed="1">
      <c r="A155" s="8">
        <v>44927</v>
      </c>
      <c r="B155" s="45">
        <v>18.3034</v>
      </c>
      <c r="C155" s="45">
        <v>18.9406</v>
      </c>
      <c r="D155" s="45">
        <v>18.1295</v>
      </c>
      <c r="E155" s="45">
        <v>18.762599999999999</v>
      </c>
      <c r="F155" s="45">
        <v>17.869399999999999</v>
      </c>
      <c r="G155" s="45">
        <v>0</v>
      </c>
      <c r="H155" s="45">
        <v>18.324000000000002</v>
      </c>
      <c r="I155" s="45">
        <v>18.9406</v>
      </c>
      <c r="J155" s="45">
        <v>18.1554</v>
      </c>
      <c r="K155" s="45">
        <v>18.855799999999999</v>
      </c>
      <c r="L155" s="45">
        <v>17.869399999999999</v>
      </c>
      <c r="M155" s="45">
        <v>0</v>
      </c>
      <c r="N155" s="45">
        <v>3.7</v>
      </c>
      <c r="O155" s="45">
        <v>0</v>
      </c>
      <c r="P155" s="45">
        <v>3.7</v>
      </c>
      <c r="Q155" s="45">
        <v>3.7</v>
      </c>
      <c r="R155" s="45" t="s">
        <v>265</v>
      </c>
      <c r="S155" s="45" t="s">
        <v>265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6.0004</v>
      </c>
      <c r="AA155" s="45">
        <v>0</v>
      </c>
      <c r="AB155" s="45">
        <v>6.0004</v>
      </c>
      <c r="AC155" s="45">
        <v>6.0004</v>
      </c>
      <c r="AD155" s="45">
        <v>0</v>
      </c>
      <c r="AE155" s="45">
        <v>0</v>
      </c>
    </row>
    <row r="156" spans="1:31" ht="13.8" hidden="1" outlineLevel="1" collapsed="1">
      <c r="A156" s="8">
        <v>44958</v>
      </c>
      <c r="B156" s="45">
        <v>18.5898</v>
      </c>
      <c r="C156" s="45">
        <v>16.993200000000002</v>
      </c>
      <c r="D156" s="45">
        <v>19.4467</v>
      </c>
      <c r="E156" s="45">
        <v>19.9178</v>
      </c>
      <c r="F156" s="45">
        <v>19.163599999999999</v>
      </c>
      <c r="G156" s="45">
        <v>0</v>
      </c>
      <c r="H156" s="45">
        <v>18.5898</v>
      </c>
      <c r="I156" s="45">
        <v>16.993200000000002</v>
      </c>
      <c r="J156" s="45">
        <v>19.4467</v>
      </c>
      <c r="K156" s="45">
        <v>19.9178</v>
      </c>
      <c r="L156" s="45">
        <v>19.163599999999999</v>
      </c>
      <c r="M156" s="45">
        <v>0</v>
      </c>
      <c r="N156" s="45">
        <v>0</v>
      </c>
      <c r="O156" s="45">
        <v>0</v>
      </c>
      <c r="P156" s="45" t="s">
        <v>265</v>
      </c>
      <c r="Q156" s="45" t="s">
        <v>265</v>
      </c>
      <c r="R156" s="45" t="s">
        <v>265</v>
      </c>
      <c r="S156" s="45" t="s">
        <v>265</v>
      </c>
      <c r="T156" s="45">
        <v>4.8955000000000002</v>
      </c>
      <c r="U156" s="45">
        <v>0</v>
      </c>
      <c r="V156" s="45">
        <v>4.8955000000000002</v>
      </c>
      <c r="W156" s="45">
        <v>0</v>
      </c>
      <c r="X156" s="45">
        <v>4.8955000000000002</v>
      </c>
      <c r="Y156" s="45">
        <v>0</v>
      </c>
      <c r="Z156" s="45">
        <v>6.0004</v>
      </c>
      <c r="AA156" s="45">
        <v>0</v>
      </c>
      <c r="AB156" s="45">
        <v>6.0004</v>
      </c>
      <c r="AC156" s="45">
        <v>6.0004</v>
      </c>
      <c r="AD156" s="45">
        <v>0</v>
      </c>
      <c r="AE156" s="45">
        <v>0</v>
      </c>
    </row>
    <row r="157" spans="1:31" ht="13.8" hidden="1" outlineLevel="1" collapsed="1">
      <c r="A157" s="8">
        <v>44986</v>
      </c>
      <c r="B157" s="45">
        <v>18.206299999999999</v>
      </c>
      <c r="C157" s="45">
        <v>16.5776</v>
      </c>
      <c r="D157" s="45">
        <v>19.071000000000002</v>
      </c>
      <c r="E157" s="45">
        <v>20.3947</v>
      </c>
      <c r="F157" s="45">
        <v>18.015899999999998</v>
      </c>
      <c r="G157" s="45">
        <v>0</v>
      </c>
      <c r="H157" s="45">
        <v>18.206299999999999</v>
      </c>
      <c r="I157" s="45">
        <v>16.5776</v>
      </c>
      <c r="J157" s="45">
        <v>19.071000000000002</v>
      </c>
      <c r="K157" s="45">
        <v>20.3947</v>
      </c>
      <c r="L157" s="45">
        <v>18.015899999999998</v>
      </c>
      <c r="M157" s="45">
        <v>0</v>
      </c>
      <c r="N157" s="45">
        <v>0</v>
      </c>
      <c r="O157" s="45">
        <v>0</v>
      </c>
      <c r="P157" s="45" t="s">
        <v>265</v>
      </c>
      <c r="Q157" s="45" t="s">
        <v>265</v>
      </c>
      <c r="R157" s="45" t="s">
        <v>265</v>
      </c>
      <c r="S157" s="45" t="s">
        <v>265</v>
      </c>
      <c r="T157" s="45">
        <v>6.7453000000000003</v>
      </c>
      <c r="U157" s="45">
        <v>0</v>
      </c>
      <c r="V157" s="45">
        <v>6.7453000000000003</v>
      </c>
      <c r="W157" s="45">
        <v>8</v>
      </c>
      <c r="X157" s="45">
        <v>5.9923999999999999</v>
      </c>
      <c r="Y157" s="45">
        <v>0</v>
      </c>
      <c r="Z157" s="45">
        <v>6.2662000000000004</v>
      </c>
      <c r="AA157" s="45">
        <v>0</v>
      </c>
      <c r="AB157" s="45">
        <v>6.2662000000000004</v>
      </c>
      <c r="AC157" s="45">
        <v>4.1951000000000001</v>
      </c>
      <c r="AD157" s="45">
        <v>6.7476000000000003</v>
      </c>
      <c r="AE157" s="45">
        <v>0</v>
      </c>
    </row>
    <row r="158" spans="1:31" ht="13.8" hidden="1" outlineLevel="1" collapsed="1">
      <c r="A158" s="8">
        <v>45017</v>
      </c>
      <c r="B158" s="45">
        <v>19.3384</v>
      </c>
      <c r="C158" s="45">
        <v>17.970099999999999</v>
      </c>
      <c r="D158" s="45">
        <v>19.781700000000001</v>
      </c>
      <c r="E158" s="45">
        <v>20.287700000000001</v>
      </c>
      <c r="F158" s="45">
        <v>19.555199999999999</v>
      </c>
      <c r="G158" s="45">
        <v>0</v>
      </c>
      <c r="H158" s="45">
        <v>19.3384</v>
      </c>
      <c r="I158" s="45">
        <v>17.970099999999999</v>
      </c>
      <c r="J158" s="45">
        <v>19.781700000000001</v>
      </c>
      <c r="K158" s="45">
        <v>20.287700000000001</v>
      </c>
      <c r="L158" s="45">
        <v>19.555199999999999</v>
      </c>
      <c r="M158" s="45">
        <v>0</v>
      </c>
      <c r="N158" s="45">
        <v>0</v>
      </c>
      <c r="O158" s="45">
        <v>0</v>
      </c>
      <c r="P158" s="45" t="s">
        <v>265</v>
      </c>
      <c r="Q158" s="45" t="s">
        <v>265</v>
      </c>
      <c r="R158" s="45" t="s">
        <v>265</v>
      </c>
      <c r="S158" s="45" t="s">
        <v>265</v>
      </c>
      <c r="T158" s="45">
        <v>7.3178999999999998</v>
      </c>
      <c r="U158" s="45">
        <v>0</v>
      </c>
      <c r="V158" s="45">
        <v>7.3178999999999998</v>
      </c>
      <c r="W158" s="45">
        <v>7.5</v>
      </c>
      <c r="X158" s="45">
        <v>6.8</v>
      </c>
      <c r="Y158" s="45">
        <v>0</v>
      </c>
      <c r="Z158" s="45">
        <v>5.3493000000000004</v>
      </c>
      <c r="AA158" s="45">
        <v>0</v>
      </c>
      <c r="AB158" s="45">
        <v>5.3493000000000004</v>
      </c>
      <c r="AC158" s="45">
        <v>5.3493000000000004</v>
      </c>
      <c r="AD158" s="45">
        <v>0</v>
      </c>
      <c r="AE158" s="45">
        <v>0</v>
      </c>
    </row>
    <row r="159" spans="1:31" ht="13.8" hidden="1" outlineLevel="1" collapsed="1">
      <c r="A159" s="8">
        <v>45047</v>
      </c>
      <c r="B159" s="45">
        <v>19.875900000000001</v>
      </c>
      <c r="C159" s="45">
        <v>17.273800000000001</v>
      </c>
      <c r="D159" s="45">
        <v>21.105899999999998</v>
      </c>
      <c r="E159" s="45">
        <v>21.714200000000002</v>
      </c>
      <c r="F159" s="45">
        <v>20.0136</v>
      </c>
      <c r="G159" s="45">
        <v>0</v>
      </c>
      <c r="H159" s="45">
        <v>19.875900000000001</v>
      </c>
      <c r="I159" s="45">
        <v>17.273800000000001</v>
      </c>
      <c r="J159" s="45">
        <v>21.105899999999998</v>
      </c>
      <c r="K159" s="45">
        <v>21.714200000000002</v>
      </c>
      <c r="L159" s="45">
        <v>20.0136</v>
      </c>
      <c r="M159" s="45">
        <v>0</v>
      </c>
      <c r="N159" s="45">
        <v>0</v>
      </c>
      <c r="O159" s="45">
        <v>0</v>
      </c>
      <c r="P159" s="45" t="s">
        <v>265</v>
      </c>
      <c r="Q159" s="45" t="s">
        <v>265</v>
      </c>
      <c r="R159" s="45" t="s">
        <v>265</v>
      </c>
      <c r="S159" s="45" t="s">
        <v>265</v>
      </c>
      <c r="T159" s="45">
        <v>6.9025999999999996</v>
      </c>
      <c r="U159" s="45">
        <v>0</v>
      </c>
      <c r="V159" s="45">
        <v>6.9025999999999996</v>
      </c>
      <c r="W159" s="45">
        <v>0</v>
      </c>
      <c r="X159" s="45">
        <v>6.9025999999999996</v>
      </c>
      <c r="Y159" s="45">
        <v>0</v>
      </c>
      <c r="Z159" s="45">
        <v>5.3296999999999999</v>
      </c>
      <c r="AA159" s="45">
        <v>0</v>
      </c>
      <c r="AB159" s="45">
        <v>5.3296999999999999</v>
      </c>
      <c r="AC159" s="45">
        <v>4</v>
      </c>
      <c r="AD159" s="45">
        <v>6.05</v>
      </c>
      <c r="AE159" s="45">
        <v>0</v>
      </c>
    </row>
    <row r="160" spans="1:31" ht="13.8" hidden="1" outlineLevel="1" collapsed="1">
      <c r="A160" s="8">
        <v>45078</v>
      </c>
      <c r="B160" s="45">
        <v>20.317299999999999</v>
      </c>
      <c r="C160" s="45">
        <v>18.154699999999998</v>
      </c>
      <c r="D160" s="45">
        <v>21.1524</v>
      </c>
      <c r="E160" s="45">
        <v>21.186599999999999</v>
      </c>
      <c r="F160" s="45">
        <v>21.122399999999999</v>
      </c>
      <c r="G160" s="45">
        <v>0</v>
      </c>
      <c r="H160" s="45">
        <v>20.317299999999999</v>
      </c>
      <c r="I160" s="45">
        <v>18.154699999999998</v>
      </c>
      <c r="J160" s="45">
        <v>21.1524</v>
      </c>
      <c r="K160" s="45">
        <v>21.186599999999999</v>
      </c>
      <c r="L160" s="45">
        <v>21.122399999999999</v>
      </c>
      <c r="M160" s="45">
        <v>0</v>
      </c>
      <c r="N160" s="45">
        <v>0</v>
      </c>
      <c r="O160" s="45">
        <v>0</v>
      </c>
      <c r="P160" s="45" t="s">
        <v>265</v>
      </c>
      <c r="Q160" s="45" t="s">
        <v>265</v>
      </c>
      <c r="R160" s="45" t="s">
        <v>265</v>
      </c>
      <c r="S160" s="45" t="s">
        <v>265</v>
      </c>
      <c r="T160" s="45">
        <v>6.8</v>
      </c>
      <c r="U160" s="45">
        <v>0</v>
      </c>
      <c r="V160" s="45">
        <v>6.8</v>
      </c>
      <c r="W160" s="45">
        <v>0</v>
      </c>
      <c r="X160" s="45">
        <v>6.8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</row>
    <row r="161" spans="1:31" ht="13.8" hidden="1" outlineLevel="1" collapsed="1">
      <c r="A161" s="8">
        <v>45108</v>
      </c>
      <c r="B161" s="45">
        <v>20.416</v>
      </c>
      <c r="C161" s="45">
        <v>17.932099999999998</v>
      </c>
      <c r="D161" s="45">
        <v>20.915900000000001</v>
      </c>
      <c r="E161" s="45">
        <v>20.482800000000001</v>
      </c>
      <c r="F161" s="45">
        <v>21.3002</v>
      </c>
      <c r="G161" s="45">
        <v>0</v>
      </c>
      <c r="H161" s="45">
        <v>20.433199999999999</v>
      </c>
      <c r="I161" s="45">
        <v>17.932099999999998</v>
      </c>
      <c r="J161" s="45">
        <v>20.937200000000001</v>
      </c>
      <c r="K161" s="45">
        <v>20.526900000000001</v>
      </c>
      <c r="L161" s="45">
        <v>21.3002</v>
      </c>
      <c r="M161" s="45">
        <v>0</v>
      </c>
      <c r="N161" s="45">
        <v>3.7</v>
      </c>
      <c r="O161" s="45">
        <v>0</v>
      </c>
      <c r="P161" s="45">
        <v>3.7</v>
      </c>
      <c r="Q161" s="45">
        <v>3.7</v>
      </c>
      <c r="R161" s="45" t="s">
        <v>265</v>
      </c>
      <c r="S161" s="45" t="s">
        <v>265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</row>
    <row r="162" spans="1:31" ht="13.8" hidden="1" outlineLevel="1" collapsed="1">
      <c r="A162" s="8">
        <v>45139</v>
      </c>
      <c r="B162" s="45">
        <v>19.918299999999999</v>
      </c>
      <c r="C162" s="45">
        <v>16.718499999999999</v>
      </c>
      <c r="D162" s="45">
        <v>21.670999999999999</v>
      </c>
      <c r="E162" s="45">
        <v>21.4315</v>
      </c>
      <c r="F162" s="45">
        <v>22.071300000000001</v>
      </c>
      <c r="G162" s="45">
        <v>0</v>
      </c>
      <c r="H162" s="45">
        <v>19.918299999999999</v>
      </c>
      <c r="I162" s="45">
        <v>16.718499999999999</v>
      </c>
      <c r="J162" s="45">
        <v>21.670999999999999</v>
      </c>
      <c r="K162" s="45">
        <v>21.4315</v>
      </c>
      <c r="L162" s="45">
        <v>22.071300000000001</v>
      </c>
      <c r="M162" s="45">
        <v>0</v>
      </c>
      <c r="N162" s="45">
        <v>0</v>
      </c>
      <c r="O162" s="45">
        <v>0</v>
      </c>
      <c r="P162" s="45" t="s">
        <v>265</v>
      </c>
      <c r="Q162" s="45" t="s">
        <v>265</v>
      </c>
      <c r="R162" s="45" t="s">
        <v>265</v>
      </c>
      <c r="S162" s="45" t="s">
        <v>265</v>
      </c>
      <c r="T162" s="45">
        <v>6.9901</v>
      </c>
      <c r="U162" s="45">
        <v>0</v>
      </c>
      <c r="V162" s="45">
        <v>6.9901</v>
      </c>
      <c r="W162" s="45">
        <v>7</v>
      </c>
      <c r="X162" s="45">
        <v>6.9875999999999996</v>
      </c>
      <c r="Y162" s="45">
        <v>0</v>
      </c>
      <c r="Z162" s="45">
        <v>8.6991999999999994</v>
      </c>
      <c r="AA162" s="45">
        <v>0</v>
      </c>
      <c r="AB162" s="45">
        <v>8.6991999999999994</v>
      </c>
      <c r="AC162" s="45">
        <v>0</v>
      </c>
      <c r="AD162" s="45">
        <v>6.4606000000000003</v>
      </c>
      <c r="AE162" s="45">
        <v>9.3117000000000001</v>
      </c>
    </row>
    <row r="163" spans="1:31" ht="13.8" hidden="1" outlineLevel="1" collapsed="1">
      <c r="A163" s="8">
        <v>45170</v>
      </c>
      <c r="B163" s="45">
        <v>19.674800000000001</v>
      </c>
      <c r="C163" s="45">
        <v>16.601500000000001</v>
      </c>
      <c r="D163" s="45">
        <v>20.806999999999999</v>
      </c>
      <c r="E163" s="45">
        <v>20.037400000000002</v>
      </c>
      <c r="F163" s="45">
        <v>21.448599999999999</v>
      </c>
      <c r="G163" s="45">
        <v>0</v>
      </c>
      <c r="H163" s="45">
        <v>19.674800000000001</v>
      </c>
      <c r="I163" s="45">
        <v>16.601500000000001</v>
      </c>
      <c r="J163" s="45">
        <v>20.806999999999999</v>
      </c>
      <c r="K163" s="45">
        <v>20.037400000000002</v>
      </c>
      <c r="L163" s="45">
        <v>21.448599999999999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 t="s">
        <v>265</v>
      </c>
      <c r="S163" s="45" t="s">
        <v>265</v>
      </c>
      <c r="T163" s="45">
        <v>6.5136000000000003</v>
      </c>
      <c r="U163" s="45">
        <v>0</v>
      </c>
      <c r="V163" s="45">
        <v>6.5136000000000003</v>
      </c>
      <c r="W163" s="45">
        <v>6.4663000000000004</v>
      </c>
      <c r="X163" s="45">
        <v>6.8</v>
      </c>
      <c r="Y163" s="45">
        <v>0</v>
      </c>
      <c r="Z163" s="45">
        <v>6.5</v>
      </c>
      <c r="AA163" s="45">
        <v>0</v>
      </c>
      <c r="AB163" s="45">
        <v>6.5</v>
      </c>
      <c r="AC163" s="45">
        <v>0</v>
      </c>
      <c r="AD163" s="45">
        <v>6.5</v>
      </c>
      <c r="AE163" s="45">
        <v>0</v>
      </c>
    </row>
    <row r="164" spans="1:31" ht="13.8" hidden="1" outlineLevel="1" collapsed="1">
      <c r="A164" s="8">
        <v>45200</v>
      </c>
      <c r="B164" s="45">
        <v>21.35</v>
      </c>
      <c r="C164" s="45">
        <v>20.643599999999999</v>
      </c>
      <c r="D164" s="45">
        <v>21.4849</v>
      </c>
      <c r="E164" s="45">
        <v>21.302399999999999</v>
      </c>
      <c r="F164" s="45">
        <v>21.651199999999999</v>
      </c>
      <c r="G164" s="45">
        <v>0</v>
      </c>
      <c r="H164" s="45">
        <v>21.35</v>
      </c>
      <c r="I164" s="45">
        <v>20.643599999999999</v>
      </c>
      <c r="J164" s="45">
        <v>21.4849</v>
      </c>
      <c r="K164" s="45">
        <v>21.302399999999999</v>
      </c>
      <c r="L164" s="45">
        <v>21.651199999999999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 t="s">
        <v>265</v>
      </c>
      <c r="S164" s="45" t="s">
        <v>265</v>
      </c>
      <c r="T164" s="45">
        <v>6.7095000000000002</v>
      </c>
      <c r="U164" s="45">
        <v>0</v>
      </c>
      <c r="V164" s="45">
        <v>6.7095000000000002</v>
      </c>
      <c r="W164" s="45">
        <v>6.5</v>
      </c>
      <c r="X164" s="45">
        <v>6.8</v>
      </c>
      <c r="Y164" s="45">
        <v>0</v>
      </c>
      <c r="Z164" s="45">
        <v>5.7504</v>
      </c>
      <c r="AA164" s="45">
        <v>0</v>
      </c>
      <c r="AB164" s="45">
        <v>5.7504</v>
      </c>
      <c r="AC164" s="45">
        <v>5.0423999999999998</v>
      </c>
      <c r="AD164" s="45">
        <v>6.5</v>
      </c>
      <c r="AE164" s="45">
        <v>0</v>
      </c>
    </row>
    <row r="165" spans="1:31" ht="13.8" hidden="1" outlineLevel="1" collapsed="1">
      <c r="A165" s="8">
        <v>45231</v>
      </c>
      <c r="B165" s="45">
        <v>20.454699999999999</v>
      </c>
      <c r="C165" s="45">
        <v>19.6419</v>
      </c>
      <c r="D165" s="45">
        <v>20.706499999999998</v>
      </c>
      <c r="E165" s="45">
        <v>19.8733</v>
      </c>
      <c r="F165" s="45">
        <v>21.848400000000002</v>
      </c>
      <c r="G165" s="45">
        <v>0</v>
      </c>
      <c r="H165" s="45">
        <v>20.464600000000001</v>
      </c>
      <c r="I165" s="45">
        <v>19.6419</v>
      </c>
      <c r="J165" s="45">
        <v>20.7197</v>
      </c>
      <c r="K165" s="45">
        <v>19.895099999999999</v>
      </c>
      <c r="L165" s="45">
        <v>21.848400000000002</v>
      </c>
      <c r="M165" s="45">
        <v>0</v>
      </c>
      <c r="N165" s="45">
        <v>3.01</v>
      </c>
      <c r="O165" s="45">
        <v>0</v>
      </c>
      <c r="P165" s="45">
        <v>3.01</v>
      </c>
      <c r="Q165" s="45">
        <v>3.01</v>
      </c>
      <c r="R165" s="45" t="s">
        <v>265</v>
      </c>
      <c r="S165" s="45" t="s">
        <v>265</v>
      </c>
      <c r="T165" s="45">
        <v>6.1806000000000001</v>
      </c>
      <c r="U165" s="45">
        <v>0</v>
      </c>
      <c r="V165" s="45">
        <v>6.1806000000000001</v>
      </c>
      <c r="W165" s="45">
        <v>5.0288000000000004</v>
      </c>
      <c r="X165" s="45">
        <v>6.2165999999999997</v>
      </c>
      <c r="Y165" s="45">
        <v>0</v>
      </c>
      <c r="Z165" s="45">
        <v>6.5</v>
      </c>
      <c r="AA165" s="45">
        <v>0</v>
      </c>
      <c r="AB165" s="45">
        <v>6.5</v>
      </c>
      <c r="AC165" s="45">
        <v>0</v>
      </c>
      <c r="AD165" s="45">
        <v>6.5</v>
      </c>
      <c r="AE165" s="45">
        <v>0</v>
      </c>
    </row>
    <row r="166" spans="1:31" ht="13.8" hidden="1" outlineLevel="1" collapsed="1">
      <c r="A166" s="8">
        <v>45261</v>
      </c>
      <c r="B166" s="45">
        <v>20.4955</v>
      </c>
      <c r="C166" s="45">
        <v>18.9602</v>
      </c>
      <c r="D166" s="45">
        <v>21.141500000000001</v>
      </c>
      <c r="E166" s="45">
        <v>19.7774</v>
      </c>
      <c r="F166" s="45">
        <v>21.991700000000002</v>
      </c>
      <c r="G166" s="45">
        <v>0</v>
      </c>
      <c r="H166" s="45">
        <v>20.5349</v>
      </c>
      <c r="I166" s="45">
        <v>18.9602</v>
      </c>
      <c r="J166" s="45">
        <v>21.1996</v>
      </c>
      <c r="K166" s="45">
        <v>19.918299999999999</v>
      </c>
      <c r="L166" s="45">
        <v>21.991700000000002</v>
      </c>
      <c r="M166" s="45">
        <v>0</v>
      </c>
      <c r="N166" s="45">
        <v>2.5099999999999998</v>
      </c>
      <c r="O166" s="45">
        <v>0</v>
      </c>
      <c r="P166" s="45">
        <v>2.5099999999999998</v>
      </c>
      <c r="Q166" s="45">
        <v>2.5099999999999998</v>
      </c>
      <c r="R166" s="45" t="s">
        <v>265</v>
      </c>
      <c r="S166" s="45">
        <v>0</v>
      </c>
      <c r="T166" s="45">
        <v>6.8563000000000001</v>
      </c>
      <c r="U166" s="45">
        <v>0</v>
      </c>
      <c r="V166" s="45">
        <v>6.8563000000000001</v>
      </c>
      <c r="W166" s="45">
        <v>4.5</v>
      </c>
      <c r="X166" s="45">
        <v>6.891</v>
      </c>
      <c r="Y166" s="45">
        <v>0</v>
      </c>
      <c r="Z166" s="45">
        <v>5.5884</v>
      </c>
      <c r="AA166" s="45">
        <v>0</v>
      </c>
      <c r="AB166" s="45">
        <v>5.5884</v>
      </c>
      <c r="AC166" s="45">
        <v>4</v>
      </c>
      <c r="AD166" s="45">
        <v>6.6106999999999996</v>
      </c>
      <c r="AE166" s="45">
        <v>0</v>
      </c>
    </row>
    <row r="167" spans="1:31" ht="13.8" hidden="1" outlineLevel="1" collapsed="1">
      <c r="A167" s="8">
        <v>45292</v>
      </c>
      <c r="B167" s="45">
        <v>20.458200000000001</v>
      </c>
      <c r="C167" s="45">
        <v>18.521899999999999</v>
      </c>
      <c r="D167" s="45">
        <v>21.046399999999998</v>
      </c>
      <c r="E167" s="45">
        <v>20.8673</v>
      </c>
      <c r="F167" s="45">
        <v>21.153600000000001</v>
      </c>
      <c r="G167" s="45">
        <v>0</v>
      </c>
      <c r="H167" s="45">
        <v>20.458200000000001</v>
      </c>
      <c r="I167" s="45">
        <v>18.521899999999999</v>
      </c>
      <c r="J167" s="45">
        <v>21.046399999999998</v>
      </c>
      <c r="K167" s="45">
        <v>20.8673</v>
      </c>
      <c r="L167" s="45">
        <v>21.153600000000001</v>
      </c>
      <c r="M167" s="45">
        <v>0</v>
      </c>
      <c r="N167" s="45">
        <v>0</v>
      </c>
      <c r="O167" s="45">
        <v>0</v>
      </c>
      <c r="P167" s="45" t="s">
        <v>265</v>
      </c>
      <c r="Q167" s="45" t="s">
        <v>265</v>
      </c>
      <c r="R167" s="45" t="s">
        <v>265</v>
      </c>
      <c r="S167" s="45" t="s">
        <v>265</v>
      </c>
      <c r="T167" s="45">
        <v>6.8</v>
      </c>
      <c r="U167" s="45">
        <v>0</v>
      </c>
      <c r="V167" s="45">
        <v>6.8</v>
      </c>
      <c r="W167" s="45">
        <v>0</v>
      </c>
      <c r="X167" s="45">
        <v>6.8</v>
      </c>
      <c r="Y167" s="45">
        <v>0</v>
      </c>
      <c r="Z167" s="45">
        <v>4.327</v>
      </c>
      <c r="AA167" s="45">
        <v>0</v>
      </c>
      <c r="AB167" s="45">
        <v>4.327</v>
      </c>
      <c r="AC167" s="45">
        <v>4</v>
      </c>
      <c r="AD167" s="45">
        <v>6.5</v>
      </c>
      <c r="AE167" s="45">
        <v>0</v>
      </c>
    </row>
    <row r="168" spans="1:31" ht="13.8" hidden="1" outlineLevel="1" collapsed="1">
      <c r="A168" s="8">
        <v>45323</v>
      </c>
      <c r="B168" s="45">
        <v>20.712800000000001</v>
      </c>
      <c r="C168" s="45">
        <v>18.991599999999998</v>
      </c>
      <c r="D168" s="45">
        <v>21.2654</v>
      </c>
      <c r="E168" s="45">
        <v>20.1508</v>
      </c>
      <c r="F168" s="45">
        <v>21.924199999999999</v>
      </c>
      <c r="G168" s="45">
        <v>24.95</v>
      </c>
      <c r="H168" s="45">
        <v>20.712800000000001</v>
      </c>
      <c r="I168" s="45">
        <v>18.991599999999998</v>
      </c>
      <c r="J168" s="45">
        <v>21.2654</v>
      </c>
      <c r="K168" s="45">
        <v>20.1508</v>
      </c>
      <c r="L168" s="45">
        <v>21.924199999999999</v>
      </c>
      <c r="M168" s="45">
        <v>24.95</v>
      </c>
      <c r="N168" s="45">
        <v>0</v>
      </c>
      <c r="O168" s="45">
        <v>0</v>
      </c>
      <c r="P168" s="45" t="s">
        <v>265</v>
      </c>
      <c r="Q168" s="45" t="s">
        <v>265</v>
      </c>
      <c r="R168" s="45" t="s">
        <v>265</v>
      </c>
      <c r="S168" s="45" t="s">
        <v>265</v>
      </c>
      <c r="T168" s="45">
        <v>6.5382999999999996</v>
      </c>
      <c r="U168" s="45">
        <v>0</v>
      </c>
      <c r="V168" s="45">
        <v>6.5382999999999996</v>
      </c>
      <c r="W168" s="45">
        <v>0</v>
      </c>
      <c r="X168" s="45">
        <v>6.5382999999999996</v>
      </c>
      <c r="Y168" s="45">
        <v>0</v>
      </c>
      <c r="Z168" s="45">
        <v>5.3459000000000003</v>
      </c>
      <c r="AA168" s="45">
        <v>0</v>
      </c>
      <c r="AB168" s="45">
        <v>5.3459000000000003</v>
      </c>
      <c r="AC168" s="45">
        <v>4</v>
      </c>
      <c r="AD168" s="45">
        <v>6.5</v>
      </c>
      <c r="AE168" s="45">
        <v>0</v>
      </c>
    </row>
    <row r="169" spans="1:31" ht="13.8" hidden="1" outlineLevel="1" collapsed="1">
      <c r="A169" s="8">
        <v>45352</v>
      </c>
      <c r="B169" s="45">
        <v>20.9971</v>
      </c>
      <c r="C169" s="45">
        <v>19.203099999999999</v>
      </c>
      <c r="D169" s="45">
        <v>21.539100000000001</v>
      </c>
      <c r="E169" s="45">
        <v>20.732600000000001</v>
      </c>
      <c r="F169" s="45">
        <v>22.143699999999999</v>
      </c>
      <c r="G169" s="45">
        <v>0</v>
      </c>
      <c r="H169" s="45">
        <v>21.036000000000001</v>
      </c>
      <c r="I169" s="45">
        <v>19.203099999999999</v>
      </c>
      <c r="J169" s="45">
        <v>21.5914</v>
      </c>
      <c r="K169" s="45">
        <v>20.732600000000001</v>
      </c>
      <c r="L169" s="45">
        <v>22.238700000000001</v>
      </c>
      <c r="M169" s="45">
        <v>0</v>
      </c>
      <c r="N169" s="45">
        <v>4.13</v>
      </c>
      <c r="O169" s="45">
        <v>0</v>
      </c>
      <c r="P169" s="45">
        <v>4.13</v>
      </c>
      <c r="Q169" s="45" t="s">
        <v>265</v>
      </c>
      <c r="R169" s="45">
        <v>4.13</v>
      </c>
      <c r="S169" s="45" t="s">
        <v>265</v>
      </c>
      <c r="T169" s="45">
        <v>7.0744999999999996</v>
      </c>
      <c r="U169" s="45">
        <v>0</v>
      </c>
      <c r="V169" s="45">
        <v>7.0744999999999996</v>
      </c>
      <c r="W169" s="45">
        <v>7.3979999999999997</v>
      </c>
      <c r="X169" s="45">
        <v>6.7819000000000003</v>
      </c>
      <c r="Y169" s="45">
        <v>0</v>
      </c>
      <c r="Z169" s="45">
        <v>6.7289000000000003</v>
      </c>
      <c r="AA169" s="45">
        <v>0</v>
      </c>
      <c r="AB169" s="45">
        <v>6.7289000000000003</v>
      </c>
      <c r="AC169" s="45">
        <v>6.6571999999999996</v>
      </c>
      <c r="AD169" s="45">
        <v>6.9965999999999999</v>
      </c>
      <c r="AE169" s="45">
        <v>0</v>
      </c>
    </row>
    <row r="170" spans="1:31" ht="13.8" hidden="1" outlineLevel="1" collapsed="1">
      <c r="A170" s="8">
        <v>45383</v>
      </c>
      <c r="B170" s="45">
        <v>20.84</v>
      </c>
      <c r="C170" s="45">
        <v>19.027000000000001</v>
      </c>
      <c r="D170" s="45">
        <v>21.0807</v>
      </c>
      <c r="E170" s="45">
        <v>20.1297</v>
      </c>
      <c r="F170" s="45">
        <v>21.632000000000001</v>
      </c>
      <c r="G170" s="45">
        <v>0</v>
      </c>
      <c r="H170" s="45">
        <v>20.854900000000001</v>
      </c>
      <c r="I170" s="45">
        <v>19.027000000000001</v>
      </c>
      <c r="J170" s="45">
        <v>21.097799999999999</v>
      </c>
      <c r="K170" s="45">
        <v>20.1297</v>
      </c>
      <c r="L170" s="45">
        <v>21.6599</v>
      </c>
      <c r="M170" s="45">
        <v>0</v>
      </c>
      <c r="N170" s="45">
        <v>4.13</v>
      </c>
      <c r="O170" s="45">
        <v>0</v>
      </c>
      <c r="P170" s="45">
        <v>4.13</v>
      </c>
      <c r="Q170" s="45" t="s">
        <v>265</v>
      </c>
      <c r="R170" s="45">
        <v>4.13</v>
      </c>
      <c r="S170" s="45" t="s">
        <v>265</v>
      </c>
      <c r="T170" s="45">
        <v>7.1593999999999998</v>
      </c>
      <c r="U170" s="45">
        <v>0</v>
      </c>
      <c r="V170" s="45">
        <v>7.1593999999999998</v>
      </c>
      <c r="W170" s="45">
        <v>6.5</v>
      </c>
      <c r="X170" s="45">
        <v>7.1662999999999997</v>
      </c>
      <c r="Y170" s="45">
        <v>0</v>
      </c>
      <c r="Z170" s="45">
        <v>4</v>
      </c>
      <c r="AA170" s="45">
        <v>0</v>
      </c>
      <c r="AB170" s="45">
        <v>4</v>
      </c>
      <c r="AC170" s="45">
        <v>4</v>
      </c>
      <c r="AD170" s="45">
        <v>0</v>
      </c>
      <c r="AE170" s="45">
        <v>0</v>
      </c>
    </row>
    <row r="171" spans="1:31" ht="13.8" hidden="1" outlineLevel="1" collapsed="1">
      <c r="A171" s="8">
        <v>45413</v>
      </c>
      <c r="B171" s="45">
        <v>20.286899999999999</v>
      </c>
      <c r="C171" s="45">
        <v>18.191500000000001</v>
      </c>
      <c r="D171" s="45">
        <v>20.905999999999999</v>
      </c>
      <c r="E171" s="45">
        <v>19.419799999999999</v>
      </c>
      <c r="F171" s="45">
        <v>22.113800000000001</v>
      </c>
      <c r="G171" s="45">
        <v>0</v>
      </c>
      <c r="H171" s="45">
        <v>20.286899999999999</v>
      </c>
      <c r="I171" s="45">
        <v>18.191500000000001</v>
      </c>
      <c r="J171" s="45">
        <v>20.905999999999999</v>
      </c>
      <c r="K171" s="45">
        <v>19.419799999999999</v>
      </c>
      <c r="L171" s="45">
        <v>22.113800000000001</v>
      </c>
      <c r="M171" s="45">
        <v>0</v>
      </c>
      <c r="N171" s="45">
        <v>0</v>
      </c>
      <c r="O171" s="45">
        <v>0</v>
      </c>
      <c r="P171" s="45" t="s">
        <v>265</v>
      </c>
      <c r="Q171" s="45" t="s">
        <v>265</v>
      </c>
      <c r="R171" s="45" t="s">
        <v>265</v>
      </c>
      <c r="S171" s="45" t="s">
        <v>265</v>
      </c>
      <c r="T171" s="45">
        <v>7.6</v>
      </c>
      <c r="U171" s="45">
        <v>0</v>
      </c>
      <c r="V171" s="45">
        <v>7.6</v>
      </c>
      <c r="W171" s="45">
        <v>0</v>
      </c>
      <c r="X171" s="45">
        <v>7.6</v>
      </c>
      <c r="Y171" s="45">
        <v>0</v>
      </c>
      <c r="Z171" s="45">
        <v>6.49</v>
      </c>
      <c r="AA171" s="45">
        <v>0</v>
      </c>
      <c r="AB171" s="45">
        <v>6.49</v>
      </c>
      <c r="AC171" s="45">
        <v>0</v>
      </c>
      <c r="AD171" s="45">
        <v>6.49</v>
      </c>
      <c r="AE171" s="45">
        <v>0</v>
      </c>
    </row>
    <row r="172" spans="1:31" ht="13.8" hidden="1" outlineLevel="1" collapsed="1">
      <c r="A172" s="8">
        <v>45444</v>
      </c>
      <c r="B172" s="45">
        <v>18.776199999999999</v>
      </c>
      <c r="C172" s="45">
        <v>18.2577</v>
      </c>
      <c r="D172" s="45">
        <v>18.89</v>
      </c>
      <c r="E172" s="45">
        <v>17.174900000000001</v>
      </c>
      <c r="F172" s="45">
        <v>20.035599999999999</v>
      </c>
      <c r="G172" s="45">
        <v>20.297499999999999</v>
      </c>
      <c r="H172" s="45">
        <v>18.789400000000001</v>
      </c>
      <c r="I172" s="45">
        <v>18.2577</v>
      </c>
      <c r="J172" s="45">
        <v>18.906300000000002</v>
      </c>
      <c r="K172" s="45">
        <v>17.174900000000001</v>
      </c>
      <c r="L172" s="45">
        <v>20.065100000000001</v>
      </c>
      <c r="M172" s="45">
        <v>20.297499999999999</v>
      </c>
      <c r="N172" s="45">
        <v>4.13</v>
      </c>
      <c r="O172" s="45">
        <v>0</v>
      </c>
      <c r="P172" s="45">
        <v>4.13</v>
      </c>
      <c r="Q172" s="45" t="s">
        <v>265</v>
      </c>
      <c r="R172" s="45">
        <v>4.13</v>
      </c>
      <c r="S172" s="45" t="s">
        <v>265</v>
      </c>
      <c r="T172" s="45">
        <v>8.0022000000000002</v>
      </c>
      <c r="U172" s="45">
        <v>0</v>
      </c>
      <c r="V172" s="45">
        <v>8.0022000000000002</v>
      </c>
      <c r="W172" s="45">
        <v>8.0022000000000002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</row>
    <row r="173" spans="1:31" ht="13.8" hidden="1" outlineLevel="1" collapsed="1">
      <c r="A173" s="8">
        <v>45474</v>
      </c>
      <c r="B173" s="45">
        <v>20.1556</v>
      </c>
      <c r="C173" s="45">
        <v>18.2544</v>
      </c>
      <c r="D173" s="45">
        <v>20.344799999999999</v>
      </c>
      <c r="E173" s="45">
        <v>18.461300000000001</v>
      </c>
      <c r="F173" s="45">
        <v>20.847200000000001</v>
      </c>
      <c r="G173" s="45">
        <v>22.3078</v>
      </c>
      <c r="H173" s="45">
        <v>20.169599999999999</v>
      </c>
      <c r="I173" s="45">
        <v>18.2544</v>
      </c>
      <c r="J173" s="45">
        <v>20.360499999999998</v>
      </c>
      <c r="K173" s="45">
        <v>18.525500000000001</v>
      </c>
      <c r="L173" s="45">
        <v>20.847200000000001</v>
      </c>
      <c r="M173" s="45">
        <v>22.3078</v>
      </c>
      <c r="N173" s="45">
        <v>5.5041000000000002</v>
      </c>
      <c r="O173" s="45">
        <v>0</v>
      </c>
      <c r="P173" s="45">
        <v>5.5041000000000002</v>
      </c>
      <c r="Q173" s="45">
        <v>5.5041000000000002</v>
      </c>
      <c r="R173" s="45" t="s">
        <v>265</v>
      </c>
      <c r="S173" s="45" t="s">
        <v>265</v>
      </c>
      <c r="T173" s="45">
        <v>7.5</v>
      </c>
      <c r="U173" s="45">
        <v>0</v>
      </c>
      <c r="V173" s="45">
        <v>7.5</v>
      </c>
      <c r="W173" s="45">
        <v>0</v>
      </c>
      <c r="X173" s="45">
        <v>7.5</v>
      </c>
      <c r="Y173" s="45">
        <v>0</v>
      </c>
      <c r="Z173" s="45">
        <v>6.75</v>
      </c>
      <c r="AA173" s="45">
        <v>0</v>
      </c>
      <c r="AB173" s="45">
        <v>6.75</v>
      </c>
      <c r="AC173" s="45">
        <v>0</v>
      </c>
      <c r="AD173" s="45">
        <v>6.75</v>
      </c>
      <c r="AE173" s="45">
        <v>0</v>
      </c>
    </row>
    <row r="174" spans="1:31" ht="13.8" hidden="1" outlineLevel="1" collapsed="1">
      <c r="A174" s="8">
        <v>45505</v>
      </c>
      <c r="B174" s="45">
        <v>18.422699999999999</v>
      </c>
      <c r="C174" s="45">
        <v>15.926</v>
      </c>
      <c r="D174" s="45">
        <v>19.3643</v>
      </c>
      <c r="E174" s="45">
        <v>19.8217</v>
      </c>
      <c r="F174" s="45">
        <v>19.0336</v>
      </c>
      <c r="G174" s="45">
        <v>18.027799999999999</v>
      </c>
      <c r="H174" s="45">
        <v>18.422699999999999</v>
      </c>
      <c r="I174" s="45">
        <v>15.926</v>
      </c>
      <c r="J174" s="45">
        <v>19.3643</v>
      </c>
      <c r="K174" s="45">
        <v>19.8217</v>
      </c>
      <c r="L174" s="45">
        <v>19.0336</v>
      </c>
      <c r="M174" s="45">
        <v>18.027799999999999</v>
      </c>
      <c r="N174" s="45">
        <v>0</v>
      </c>
      <c r="O174" s="45">
        <v>0</v>
      </c>
      <c r="P174" s="45" t="s">
        <v>265</v>
      </c>
      <c r="Q174" s="45" t="s">
        <v>265</v>
      </c>
      <c r="R174" s="45" t="s">
        <v>265</v>
      </c>
      <c r="S174" s="45" t="s">
        <v>265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6.5579000000000001</v>
      </c>
      <c r="AA174" s="45">
        <v>0</v>
      </c>
      <c r="AB174" s="45">
        <v>6.5579000000000001</v>
      </c>
      <c r="AC174" s="45">
        <v>6.5</v>
      </c>
      <c r="AD174" s="45">
        <v>6.75</v>
      </c>
      <c r="AE174" s="45">
        <v>0</v>
      </c>
    </row>
    <row r="175" spans="1:31" ht="13.8" hidden="1" outlineLevel="1" collapsed="1">
      <c r="A175" s="8">
        <v>45536</v>
      </c>
      <c r="B175" s="45">
        <v>18.1599</v>
      </c>
      <c r="C175" s="45">
        <v>16.5152</v>
      </c>
      <c r="D175" s="45">
        <v>18.477</v>
      </c>
      <c r="E175" s="45">
        <v>18.204699999999999</v>
      </c>
      <c r="F175" s="45">
        <v>18.840499999999999</v>
      </c>
      <c r="G175" s="45">
        <v>17.98</v>
      </c>
      <c r="H175" s="45">
        <v>18.174399999999999</v>
      </c>
      <c r="I175" s="45">
        <v>16.5152</v>
      </c>
      <c r="J175" s="45">
        <v>18.494599999999998</v>
      </c>
      <c r="K175" s="45">
        <v>18.235299999999999</v>
      </c>
      <c r="L175" s="45">
        <v>18.840499999999999</v>
      </c>
      <c r="M175" s="45">
        <v>17.98</v>
      </c>
      <c r="N175" s="45">
        <v>4.41</v>
      </c>
      <c r="O175" s="45">
        <v>0</v>
      </c>
      <c r="P175" s="45">
        <v>4.41</v>
      </c>
      <c r="Q175" s="45">
        <v>4.41</v>
      </c>
      <c r="R175" s="45" t="s">
        <v>265</v>
      </c>
      <c r="S175" s="45" t="s">
        <v>265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6.5</v>
      </c>
      <c r="AA175" s="45">
        <v>0</v>
      </c>
      <c r="AB175" s="45">
        <v>6.5</v>
      </c>
      <c r="AC175" s="45">
        <v>6.5</v>
      </c>
      <c r="AD175" s="45">
        <v>0</v>
      </c>
      <c r="AE175" s="45">
        <v>0</v>
      </c>
    </row>
    <row r="176" spans="1:31" ht="13.8" hidden="1" outlineLevel="1" collapsed="1">
      <c r="A176" s="8">
        <v>45566</v>
      </c>
      <c r="B176" s="45">
        <v>18.551300000000001</v>
      </c>
      <c r="C176" s="45">
        <v>14.279500000000001</v>
      </c>
      <c r="D176" s="45">
        <v>19.3581</v>
      </c>
      <c r="E176" s="45">
        <v>18.587800000000001</v>
      </c>
      <c r="F176" s="45">
        <v>19.864899999999999</v>
      </c>
      <c r="G176" s="45">
        <v>0</v>
      </c>
      <c r="H176" s="45">
        <v>18.5685</v>
      </c>
      <c r="I176" s="45">
        <v>14.279500000000001</v>
      </c>
      <c r="J176" s="45">
        <v>19.3797</v>
      </c>
      <c r="K176" s="45">
        <v>18.587800000000001</v>
      </c>
      <c r="L176" s="45">
        <v>19.901800000000001</v>
      </c>
      <c r="M176" s="45">
        <v>0</v>
      </c>
      <c r="N176" s="45">
        <v>3.8</v>
      </c>
      <c r="O176" s="45">
        <v>0</v>
      </c>
      <c r="P176" s="45">
        <v>3.8</v>
      </c>
      <c r="Q176" s="45" t="s">
        <v>265</v>
      </c>
      <c r="R176" s="45">
        <v>3.8</v>
      </c>
      <c r="S176" s="45" t="s">
        <v>265</v>
      </c>
      <c r="T176" s="45">
        <v>5.5007000000000001</v>
      </c>
      <c r="U176" s="45">
        <v>0</v>
      </c>
      <c r="V176" s="45">
        <v>5.5007000000000001</v>
      </c>
      <c r="W176" s="45">
        <v>5.5007000000000001</v>
      </c>
      <c r="X176" s="45">
        <v>0</v>
      </c>
      <c r="Y176" s="45">
        <v>0</v>
      </c>
      <c r="Z176" s="45">
        <v>6.5</v>
      </c>
      <c r="AA176" s="45">
        <v>0</v>
      </c>
      <c r="AB176" s="45">
        <v>6.5</v>
      </c>
      <c r="AC176" s="45">
        <v>6.5</v>
      </c>
      <c r="AD176" s="45">
        <v>0</v>
      </c>
      <c r="AE176" s="45">
        <v>0</v>
      </c>
    </row>
    <row r="177" spans="1:31" ht="13.8" collapsed="1">
      <c r="A177" s="8">
        <v>45597</v>
      </c>
      <c r="B177" s="45">
        <v>17.845099999999999</v>
      </c>
      <c r="C177" s="45">
        <v>16.135899999999999</v>
      </c>
      <c r="D177" s="45">
        <v>18.412199999999999</v>
      </c>
      <c r="E177" s="45">
        <v>18.647300000000001</v>
      </c>
      <c r="F177" s="45">
        <v>18.313500000000001</v>
      </c>
      <c r="G177" s="45">
        <v>0</v>
      </c>
      <c r="H177" s="45">
        <v>17.845099999999999</v>
      </c>
      <c r="I177" s="45">
        <v>16.135899999999999</v>
      </c>
      <c r="J177" s="45">
        <v>18.412199999999999</v>
      </c>
      <c r="K177" s="45">
        <v>18.647300000000001</v>
      </c>
      <c r="L177" s="45">
        <v>18.313500000000001</v>
      </c>
      <c r="M177" s="45">
        <v>0</v>
      </c>
      <c r="N177" s="45">
        <v>0</v>
      </c>
      <c r="O177" s="45">
        <v>0</v>
      </c>
      <c r="P177" s="45" t="s">
        <v>265</v>
      </c>
      <c r="Q177" s="45" t="s">
        <v>265</v>
      </c>
      <c r="R177" s="45" t="s">
        <v>265</v>
      </c>
      <c r="S177" s="45" t="s">
        <v>265</v>
      </c>
      <c r="T177" s="45">
        <v>6.74</v>
      </c>
      <c r="U177" s="45">
        <v>0</v>
      </c>
      <c r="V177" s="45">
        <v>6.74</v>
      </c>
      <c r="W177" s="45">
        <v>0</v>
      </c>
      <c r="X177" s="45">
        <v>6.74</v>
      </c>
      <c r="Y177" s="45">
        <v>0</v>
      </c>
      <c r="Z177" s="45">
        <v>4.3202999999999996</v>
      </c>
      <c r="AA177" s="45">
        <v>0</v>
      </c>
      <c r="AB177" s="45">
        <v>4.3202999999999996</v>
      </c>
      <c r="AC177" s="45">
        <v>4.3202999999999996</v>
      </c>
      <c r="AD177" s="45">
        <v>0</v>
      </c>
      <c r="AE177" s="45">
        <v>0</v>
      </c>
    </row>
    <row r="178" spans="1:31" ht="13.8">
      <c r="A178" s="8">
        <v>45627</v>
      </c>
      <c r="B178" s="45">
        <v>17.3931</v>
      </c>
      <c r="C178" s="45">
        <v>16.665800000000001</v>
      </c>
      <c r="D178" s="45">
        <v>17.5854</v>
      </c>
      <c r="E178" s="45">
        <v>18.3414</v>
      </c>
      <c r="F178" s="45">
        <v>17.215800000000002</v>
      </c>
      <c r="G178" s="45">
        <v>14.5694</v>
      </c>
      <c r="H178" s="45">
        <v>17.3931</v>
      </c>
      <c r="I178" s="45">
        <v>16.665800000000001</v>
      </c>
      <c r="J178" s="45">
        <v>17.5854</v>
      </c>
      <c r="K178" s="45">
        <v>18.3414</v>
      </c>
      <c r="L178" s="45">
        <v>17.215800000000002</v>
      </c>
      <c r="M178" s="45">
        <v>14.5694</v>
      </c>
      <c r="N178" s="45">
        <v>0</v>
      </c>
      <c r="O178" s="45">
        <v>0</v>
      </c>
      <c r="P178" s="45" t="s">
        <v>265</v>
      </c>
      <c r="Q178" s="45" t="s">
        <v>265</v>
      </c>
      <c r="R178" s="45" t="s">
        <v>265</v>
      </c>
      <c r="S178" s="45" t="s">
        <v>265</v>
      </c>
      <c r="T178" s="45">
        <v>6.68</v>
      </c>
      <c r="U178" s="45">
        <v>0</v>
      </c>
      <c r="V178" s="45">
        <v>6.68</v>
      </c>
      <c r="W178" s="45">
        <v>0</v>
      </c>
      <c r="X178" s="45">
        <v>6.68</v>
      </c>
      <c r="Y178" s="45">
        <v>0</v>
      </c>
      <c r="Z178" s="45">
        <v>6.76</v>
      </c>
      <c r="AA178" s="45">
        <v>0</v>
      </c>
      <c r="AB178" s="45">
        <v>6.76</v>
      </c>
      <c r="AC178" s="45">
        <v>0</v>
      </c>
      <c r="AD178" s="45">
        <v>6.76</v>
      </c>
      <c r="AE178" s="45">
        <v>0</v>
      </c>
    </row>
    <row r="179" spans="1:31" ht="13.8">
      <c r="A179" s="8">
        <v>45658</v>
      </c>
      <c r="B179" s="45">
        <v>18.869199999999999</v>
      </c>
      <c r="C179" s="45">
        <v>16.195399999999999</v>
      </c>
      <c r="D179" s="45">
        <v>19.270700000000001</v>
      </c>
      <c r="E179" s="45">
        <v>18.482600000000001</v>
      </c>
      <c r="F179" s="45">
        <v>19.514700000000001</v>
      </c>
      <c r="G179" s="45">
        <v>17.970700000000001</v>
      </c>
      <c r="H179" s="45">
        <v>18.869199999999999</v>
      </c>
      <c r="I179" s="45">
        <v>16.195399999999999</v>
      </c>
      <c r="J179" s="45">
        <v>19.270700000000001</v>
      </c>
      <c r="K179" s="45">
        <v>18.482600000000001</v>
      </c>
      <c r="L179" s="45">
        <v>19.514700000000001</v>
      </c>
      <c r="M179" s="45">
        <v>17.970700000000001</v>
      </c>
      <c r="N179" s="45">
        <v>0</v>
      </c>
      <c r="O179" s="45">
        <v>0</v>
      </c>
      <c r="P179" s="45" t="s">
        <v>265</v>
      </c>
      <c r="Q179" s="45" t="s">
        <v>265</v>
      </c>
      <c r="R179" s="45" t="s">
        <v>265</v>
      </c>
      <c r="S179" s="45" t="s">
        <v>265</v>
      </c>
      <c r="T179" s="45">
        <v>6.74</v>
      </c>
      <c r="U179" s="45">
        <v>0</v>
      </c>
      <c r="V179" s="45">
        <v>6.74</v>
      </c>
      <c r="W179" s="45">
        <v>0</v>
      </c>
      <c r="X179" s="45">
        <v>6.74</v>
      </c>
      <c r="Y179" s="45">
        <v>0</v>
      </c>
      <c r="Z179" s="45">
        <v>6.5</v>
      </c>
      <c r="AA179" s="45">
        <v>0</v>
      </c>
      <c r="AB179" s="45">
        <v>6.5</v>
      </c>
      <c r="AC179" s="45">
        <v>6.5</v>
      </c>
      <c r="AD179" s="45">
        <v>0</v>
      </c>
      <c r="AE179" s="45">
        <v>0</v>
      </c>
    </row>
    <row r="180" spans="1:31" ht="13.8">
      <c r="A180" s="8">
        <v>45689</v>
      </c>
      <c r="B180" s="45">
        <v>16.792999999999999</v>
      </c>
      <c r="C180" s="45">
        <v>15.497</v>
      </c>
      <c r="D180" s="45">
        <v>17.327100000000002</v>
      </c>
      <c r="E180" s="45">
        <v>17.779</v>
      </c>
      <c r="F180" s="45">
        <v>16.9819</v>
      </c>
      <c r="G180" s="45">
        <v>14.5694</v>
      </c>
      <c r="H180" s="45">
        <v>16.792999999999999</v>
      </c>
      <c r="I180" s="45">
        <v>15.497</v>
      </c>
      <c r="J180" s="45">
        <v>17.327100000000002</v>
      </c>
      <c r="K180" s="45">
        <v>17.779</v>
      </c>
      <c r="L180" s="45">
        <v>16.9819</v>
      </c>
      <c r="M180" s="45">
        <v>14.5694</v>
      </c>
      <c r="N180" s="45">
        <v>0</v>
      </c>
      <c r="O180" s="45">
        <v>0</v>
      </c>
      <c r="P180" s="45" t="s">
        <v>265</v>
      </c>
      <c r="Q180" s="45" t="s">
        <v>265</v>
      </c>
      <c r="R180" s="45" t="s">
        <v>265</v>
      </c>
      <c r="S180" s="45" t="s">
        <v>265</v>
      </c>
      <c r="T180" s="45">
        <v>4.5</v>
      </c>
      <c r="U180" s="45">
        <v>0</v>
      </c>
      <c r="V180" s="45">
        <v>4.5</v>
      </c>
      <c r="W180" s="45">
        <v>4.5</v>
      </c>
      <c r="X180" s="45">
        <v>0</v>
      </c>
      <c r="Y180" s="45">
        <v>0</v>
      </c>
      <c r="Z180" s="45">
        <v>6.5</v>
      </c>
      <c r="AA180" s="45">
        <v>0</v>
      </c>
      <c r="AB180" s="45">
        <v>6.5</v>
      </c>
      <c r="AC180" s="45">
        <v>6.5</v>
      </c>
      <c r="AD180" s="45">
        <v>0</v>
      </c>
      <c r="AE180" s="45">
        <v>0</v>
      </c>
    </row>
    <row r="181" spans="1:31" ht="13.8">
      <c r="A181" s="8">
        <v>45717</v>
      </c>
      <c r="B181" s="45">
        <v>17.1187</v>
      </c>
      <c r="C181" s="45">
        <v>16.258500000000002</v>
      </c>
      <c r="D181" s="45">
        <v>17.3643</v>
      </c>
      <c r="E181" s="45">
        <v>17.751100000000001</v>
      </c>
      <c r="F181" s="45">
        <v>17.139800000000001</v>
      </c>
      <c r="G181" s="45">
        <v>17.607800000000001</v>
      </c>
      <c r="H181" s="45">
        <v>17.1187</v>
      </c>
      <c r="I181" s="45">
        <v>16.258500000000002</v>
      </c>
      <c r="J181" s="45">
        <v>17.3643</v>
      </c>
      <c r="K181" s="45">
        <v>17.751100000000001</v>
      </c>
      <c r="L181" s="45">
        <v>17.139800000000001</v>
      </c>
      <c r="M181" s="45">
        <v>17.607800000000001</v>
      </c>
      <c r="N181" s="45">
        <v>0</v>
      </c>
      <c r="O181" s="45">
        <v>0</v>
      </c>
      <c r="P181" s="45" t="s">
        <v>265</v>
      </c>
      <c r="Q181" s="45" t="s">
        <v>265</v>
      </c>
      <c r="R181" s="45" t="s">
        <v>265</v>
      </c>
      <c r="S181" s="45" t="s">
        <v>265</v>
      </c>
      <c r="T181" s="45">
        <v>7.5960000000000001</v>
      </c>
      <c r="U181" s="45">
        <v>0</v>
      </c>
      <c r="V181" s="45">
        <v>7.5960000000000001</v>
      </c>
      <c r="W181" s="45">
        <v>7.5960000000000001</v>
      </c>
      <c r="X181" s="45">
        <v>0</v>
      </c>
      <c r="Y181" s="45">
        <v>0</v>
      </c>
      <c r="Z181" s="45">
        <v>7.2968999999999999</v>
      </c>
      <c r="AA181" s="45">
        <v>0</v>
      </c>
      <c r="AB181" s="45">
        <v>7.2968999999999999</v>
      </c>
      <c r="AC181" s="45">
        <v>7.2968999999999999</v>
      </c>
      <c r="AD181" s="45">
        <v>0</v>
      </c>
      <c r="AE181" s="45">
        <v>0</v>
      </c>
    </row>
    <row r="182" spans="1:31" ht="13.8">
      <c r="A182" s="8">
        <v>45748</v>
      </c>
      <c r="B182" s="45">
        <v>18.740600000000001</v>
      </c>
      <c r="C182" s="45">
        <v>15.432600000000001</v>
      </c>
      <c r="D182" s="45">
        <v>19.0839</v>
      </c>
      <c r="E182" s="45">
        <v>18.585000000000001</v>
      </c>
      <c r="F182" s="45">
        <v>19.213999999999999</v>
      </c>
      <c r="G182" s="45">
        <v>19.6584</v>
      </c>
      <c r="H182" s="45">
        <v>18.755500000000001</v>
      </c>
      <c r="I182" s="45">
        <v>15.432600000000001</v>
      </c>
      <c r="J182" s="45">
        <v>19.1007</v>
      </c>
      <c r="K182" s="45">
        <v>18.659400000000002</v>
      </c>
      <c r="L182" s="45">
        <v>19.213999999999999</v>
      </c>
      <c r="M182" s="45">
        <v>19.6584</v>
      </c>
      <c r="N182" s="45">
        <v>4.8</v>
      </c>
      <c r="O182" s="45">
        <v>0</v>
      </c>
      <c r="P182" s="45">
        <v>4.8</v>
      </c>
      <c r="Q182" s="45">
        <v>4.8</v>
      </c>
      <c r="R182" s="45" t="s">
        <v>265</v>
      </c>
      <c r="S182" s="45" t="s">
        <v>265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6.7839</v>
      </c>
      <c r="AA182" s="45">
        <v>0</v>
      </c>
      <c r="AB182" s="45">
        <v>6.7839</v>
      </c>
      <c r="AC182" s="45">
        <v>6.7839</v>
      </c>
      <c r="AD182" s="45">
        <v>0</v>
      </c>
      <c r="AE182" s="45">
        <v>0</v>
      </c>
    </row>
    <row r="183" spans="1:31" ht="13.8">
      <c r="A183" s="8">
        <v>45778</v>
      </c>
      <c r="B183" s="45">
        <v>17.149799999999999</v>
      </c>
      <c r="C183" s="45">
        <v>15.5616</v>
      </c>
      <c r="D183" s="45">
        <v>17.552199999999999</v>
      </c>
      <c r="E183" s="45">
        <v>19.139900000000001</v>
      </c>
      <c r="F183" s="45">
        <v>17.033799999999999</v>
      </c>
      <c r="G183" s="45">
        <v>15.763400000000001</v>
      </c>
      <c r="H183" s="45">
        <v>17.251899999999999</v>
      </c>
      <c r="I183" s="45">
        <v>15.5616</v>
      </c>
      <c r="J183" s="45">
        <v>17.6846</v>
      </c>
      <c r="K183" s="45">
        <v>19.758700000000001</v>
      </c>
      <c r="L183" s="45">
        <v>17.033799999999999</v>
      </c>
      <c r="M183" s="45">
        <v>15.763400000000001</v>
      </c>
      <c r="N183" s="45">
        <v>4.8</v>
      </c>
      <c r="O183" s="45">
        <v>0</v>
      </c>
      <c r="P183" s="45">
        <v>4.8</v>
      </c>
      <c r="Q183" s="45">
        <v>4.8</v>
      </c>
      <c r="R183" s="45" t="s">
        <v>265</v>
      </c>
      <c r="S183" s="45" t="s">
        <v>265</v>
      </c>
      <c r="T183" s="45">
        <v>7.5</v>
      </c>
      <c r="U183" s="45">
        <v>0</v>
      </c>
      <c r="V183" s="45">
        <v>7.5</v>
      </c>
      <c r="W183" s="45">
        <v>0</v>
      </c>
      <c r="X183" s="45">
        <v>7.5</v>
      </c>
      <c r="Y183" s="45">
        <v>0</v>
      </c>
      <c r="Z183" s="45">
        <v>7.0480999999999998</v>
      </c>
      <c r="AA183" s="45">
        <v>0</v>
      </c>
      <c r="AB183" s="45">
        <v>7.0480999999999998</v>
      </c>
      <c r="AC183" s="45">
        <v>7.0480999999999998</v>
      </c>
      <c r="AD183" s="45">
        <v>0</v>
      </c>
      <c r="AE183" s="45">
        <v>0</v>
      </c>
    </row>
    <row r="184" spans="1:31" ht="13.8">
      <c r="A184" s="8">
        <v>45809</v>
      </c>
      <c r="B184" s="45">
        <v>16.635999999999999</v>
      </c>
      <c r="C184" s="45">
        <v>12.788500000000001</v>
      </c>
      <c r="D184" s="45">
        <v>17.858000000000001</v>
      </c>
      <c r="E184" s="45">
        <v>18.712800000000001</v>
      </c>
      <c r="F184" s="45">
        <v>17.537400000000002</v>
      </c>
      <c r="G184" s="45">
        <v>19.055</v>
      </c>
      <c r="H184" s="45">
        <v>16.635999999999999</v>
      </c>
      <c r="I184" s="45">
        <v>12.788500000000001</v>
      </c>
      <c r="J184" s="45">
        <v>17.858000000000001</v>
      </c>
      <c r="K184" s="45">
        <v>18.712800000000001</v>
      </c>
      <c r="L184" s="45">
        <v>17.537400000000002</v>
      </c>
      <c r="M184" s="45">
        <v>19.055</v>
      </c>
      <c r="N184" s="45">
        <v>0</v>
      </c>
      <c r="O184" s="45">
        <v>0</v>
      </c>
      <c r="P184" s="45" t="s">
        <v>265</v>
      </c>
      <c r="Q184" s="45" t="s">
        <v>265</v>
      </c>
      <c r="R184" s="45" t="s">
        <v>265</v>
      </c>
      <c r="S184" s="45" t="s">
        <v>265</v>
      </c>
      <c r="T184" s="45">
        <v>5.3091999999999997</v>
      </c>
      <c r="U184" s="45">
        <v>0</v>
      </c>
      <c r="V184" s="45">
        <v>5.3091999999999997</v>
      </c>
      <c r="W184" s="45">
        <v>5.5</v>
      </c>
      <c r="X184" s="45">
        <v>5.0599999999999996</v>
      </c>
      <c r="Y184" s="45">
        <v>0</v>
      </c>
      <c r="Z184" s="45">
        <v>6.5</v>
      </c>
      <c r="AA184" s="45">
        <v>0</v>
      </c>
      <c r="AB184" s="45">
        <v>6.5</v>
      </c>
      <c r="AC184" s="45">
        <v>6.5</v>
      </c>
      <c r="AD184" s="45">
        <v>0</v>
      </c>
      <c r="AE184" s="45">
        <v>0</v>
      </c>
    </row>
    <row r="185" spans="1:31" ht="13.8">
      <c r="A185" s="8">
        <v>45839</v>
      </c>
      <c r="B185" s="45">
        <v>18.338200000000001</v>
      </c>
      <c r="C185" s="45">
        <v>14.3033</v>
      </c>
      <c r="D185" s="45">
        <v>18.8644</v>
      </c>
      <c r="E185" s="45">
        <v>18.1417</v>
      </c>
      <c r="F185" s="45">
        <v>19.049299999999999</v>
      </c>
      <c r="G185" s="45">
        <v>19.674800000000001</v>
      </c>
      <c r="H185" s="45">
        <v>18.338200000000001</v>
      </c>
      <c r="I185" s="45">
        <v>14.3033</v>
      </c>
      <c r="J185" s="45">
        <v>18.8644</v>
      </c>
      <c r="K185" s="45">
        <v>18.1417</v>
      </c>
      <c r="L185" s="45">
        <v>19.049299999999999</v>
      </c>
      <c r="M185" s="45">
        <v>19.674800000000001</v>
      </c>
      <c r="N185" s="45">
        <v>0</v>
      </c>
      <c r="O185" s="45">
        <v>0</v>
      </c>
      <c r="P185" s="45" t="s">
        <v>265</v>
      </c>
      <c r="Q185" s="45" t="s">
        <v>265</v>
      </c>
      <c r="R185" s="45" t="s">
        <v>265</v>
      </c>
      <c r="S185" s="45" t="s">
        <v>265</v>
      </c>
      <c r="T185" s="45">
        <v>4.8304999999999998</v>
      </c>
      <c r="U185" s="45">
        <v>0</v>
      </c>
      <c r="V185" s="45">
        <v>4.8304999999999998</v>
      </c>
      <c r="W185" s="45">
        <v>4.8304999999999998</v>
      </c>
      <c r="X185" s="45">
        <v>0</v>
      </c>
      <c r="Y185" s="45">
        <v>0</v>
      </c>
      <c r="Z185" s="45">
        <v>7.5091999999999999</v>
      </c>
      <c r="AA185" s="45">
        <v>0</v>
      </c>
      <c r="AB185" s="45">
        <v>7.5091999999999999</v>
      </c>
      <c r="AC185" s="45">
        <v>6.5</v>
      </c>
      <c r="AD185" s="45">
        <v>7.7763999999999998</v>
      </c>
      <c r="AE185" s="45">
        <v>0</v>
      </c>
    </row>
    <row r="186" spans="1:31" ht="13.8">
      <c r="A186" s="8">
        <v>45870</v>
      </c>
      <c r="B186" s="45">
        <v>16.762899999999998</v>
      </c>
      <c r="C186" s="45">
        <v>16.634699999999999</v>
      </c>
      <c r="D186" s="45">
        <v>16.790600000000001</v>
      </c>
      <c r="E186" s="45">
        <v>18.035799999999998</v>
      </c>
      <c r="F186" s="45">
        <v>16.1416</v>
      </c>
      <c r="G186" s="45">
        <v>19.186299999999999</v>
      </c>
      <c r="H186" s="45">
        <v>17.070599999999999</v>
      </c>
      <c r="I186" s="45">
        <v>16.634699999999999</v>
      </c>
      <c r="J186" s="45">
        <v>17.167899999999999</v>
      </c>
      <c r="K186" s="45">
        <v>18.5152</v>
      </c>
      <c r="L186" s="45">
        <v>16.476400000000002</v>
      </c>
      <c r="M186" s="45">
        <v>19.186299999999999</v>
      </c>
      <c r="N186" s="45">
        <v>4.4561000000000002</v>
      </c>
      <c r="O186" s="45">
        <v>0</v>
      </c>
      <c r="P186" s="45">
        <v>4.4561000000000002</v>
      </c>
      <c r="Q186" s="45">
        <v>4.4000000000000004</v>
      </c>
      <c r="R186" s="45">
        <v>4.49</v>
      </c>
      <c r="S186" s="45" t="s">
        <v>265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6.0674000000000001</v>
      </c>
      <c r="AA186" s="45">
        <v>0</v>
      </c>
      <c r="AB186" s="45">
        <v>6.0674000000000001</v>
      </c>
      <c r="AC186" s="45">
        <v>6.0674000000000001</v>
      </c>
      <c r="AD186" s="45">
        <v>0</v>
      </c>
      <c r="AE186" s="45">
        <v>0</v>
      </c>
    </row>
    <row r="187" spans="1:31" ht="13.8">
      <c r="A187" s="8">
        <v>45901</v>
      </c>
      <c r="B187" s="45">
        <v>17.232500000000002</v>
      </c>
      <c r="C187" s="45">
        <v>17.696200000000001</v>
      </c>
      <c r="D187" s="45">
        <v>17.103400000000001</v>
      </c>
      <c r="E187" s="45">
        <v>18.857500000000002</v>
      </c>
      <c r="F187" s="45">
        <v>16.4909</v>
      </c>
      <c r="G187" s="45">
        <v>18.450099999999999</v>
      </c>
      <c r="H187" s="45">
        <v>17.236699999999999</v>
      </c>
      <c r="I187" s="45">
        <v>17.696200000000001</v>
      </c>
      <c r="J187" s="45">
        <v>17.108699999999999</v>
      </c>
      <c r="K187" s="45">
        <v>18.857500000000002</v>
      </c>
      <c r="L187" s="45">
        <v>16.497699999999998</v>
      </c>
      <c r="M187" s="45">
        <v>18.450099999999999</v>
      </c>
      <c r="N187" s="45">
        <v>4.49</v>
      </c>
      <c r="O187" s="45">
        <v>0</v>
      </c>
      <c r="P187" s="45">
        <v>4.49</v>
      </c>
      <c r="Q187" s="45" t="s">
        <v>265</v>
      </c>
      <c r="R187" s="45">
        <v>4.49</v>
      </c>
      <c r="S187" s="45" t="s">
        <v>265</v>
      </c>
      <c r="T187" s="45">
        <v>5.0762999999999998</v>
      </c>
      <c r="U187" s="45">
        <v>0</v>
      </c>
      <c r="V187" s="45">
        <v>5.0762999999999998</v>
      </c>
      <c r="W187" s="45">
        <v>5.5224000000000002</v>
      </c>
      <c r="X187" s="45">
        <v>5.05</v>
      </c>
      <c r="Y187" s="45">
        <v>0</v>
      </c>
      <c r="Z187" s="45">
        <v>4.9417999999999997</v>
      </c>
      <c r="AA187" s="45">
        <v>0</v>
      </c>
      <c r="AB187" s="45">
        <v>4.9417999999999997</v>
      </c>
      <c r="AC187" s="45">
        <v>0</v>
      </c>
      <c r="AD187" s="45">
        <v>4.9417999999999997</v>
      </c>
      <c r="AE187" s="45">
        <v>0</v>
      </c>
    </row>
    <row r="188" spans="1:31" ht="13.8">
      <c r="A188" s="8">
        <v>45931</v>
      </c>
      <c r="B188" s="45">
        <v>18.354299999999999</v>
      </c>
      <c r="C188" s="45">
        <v>17.8</v>
      </c>
      <c r="D188" s="45">
        <v>18.404299999999999</v>
      </c>
      <c r="E188" s="45">
        <v>18.240300000000001</v>
      </c>
      <c r="F188" s="45">
        <v>18.408300000000001</v>
      </c>
      <c r="G188" s="45">
        <v>19.032499999999999</v>
      </c>
      <c r="H188" s="45">
        <v>18.354299999999999</v>
      </c>
      <c r="I188" s="45">
        <v>17.8</v>
      </c>
      <c r="J188" s="45">
        <v>18.404299999999999</v>
      </c>
      <c r="K188" s="45">
        <v>18.240300000000001</v>
      </c>
      <c r="L188" s="45">
        <v>18.408300000000001</v>
      </c>
      <c r="M188" s="45">
        <v>19.032499999999999</v>
      </c>
      <c r="N188" s="45">
        <v>0</v>
      </c>
      <c r="O188" s="45">
        <v>0</v>
      </c>
      <c r="P188" s="45" t="s">
        <v>265</v>
      </c>
      <c r="Q188" s="45" t="s">
        <v>265</v>
      </c>
      <c r="R188" s="45" t="s">
        <v>265</v>
      </c>
      <c r="S188" s="45" t="s">
        <v>265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6.0731999999999999</v>
      </c>
      <c r="AA188" s="45">
        <v>0</v>
      </c>
      <c r="AB188" s="45">
        <v>6.0731999999999999</v>
      </c>
      <c r="AC188" s="45">
        <v>0</v>
      </c>
      <c r="AD188" s="45">
        <v>6.0731999999999999</v>
      </c>
      <c r="AE188" s="45">
        <v>0</v>
      </c>
    </row>
    <row r="189" spans="1:31" ht="13.8">
      <c r="A189" s="8">
        <v>45962</v>
      </c>
      <c r="B189" s="45">
        <v>17.1478</v>
      </c>
      <c r="C189" s="45">
        <v>18.055099999999999</v>
      </c>
      <c r="D189" s="45">
        <v>16.913900000000002</v>
      </c>
      <c r="E189" s="45">
        <v>18.130600000000001</v>
      </c>
      <c r="F189" s="45">
        <v>16.6065</v>
      </c>
      <c r="G189" s="45">
        <v>18.3384</v>
      </c>
      <c r="H189" s="45">
        <v>17.188500000000001</v>
      </c>
      <c r="I189" s="45">
        <v>18.055099999999999</v>
      </c>
      <c r="J189" s="45">
        <v>16.964300000000001</v>
      </c>
      <c r="K189" s="45">
        <v>18.545100000000001</v>
      </c>
      <c r="L189" s="45">
        <v>16.6065</v>
      </c>
      <c r="M189" s="45">
        <v>18.3384</v>
      </c>
      <c r="N189" s="45">
        <v>4.3</v>
      </c>
      <c r="O189" s="45">
        <v>0</v>
      </c>
      <c r="P189" s="45">
        <v>4.3</v>
      </c>
      <c r="Q189" s="45">
        <v>4.3</v>
      </c>
      <c r="R189" s="45" t="s">
        <v>265</v>
      </c>
      <c r="S189" s="45" t="s">
        <v>265</v>
      </c>
      <c r="T189" s="45">
        <v>5</v>
      </c>
      <c r="U189" s="45">
        <v>0</v>
      </c>
      <c r="V189" s="45">
        <v>5</v>
      </c>
      <c r="W189" s="45">
        <v>5</v>
      </c>
      <c r="X189" s="45">
        <v>5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128</v>
      </c>
      <c r="B1" s="10"/>
    </row>
    <row r="2" spans="1:19" ht="5.25" customHeight="1"/>
    <row r="3" spans="1:19" ht="28.5" customHeight="1">
      <c r="A3" s="215" t="s">
        <v>105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19" ht="12.75" customHeight="1">
      <c r="A4" s="12" t="s">
        <v>127</v>
      </c>
    </row>
    <row r="5" spans="1:19" ht="12.75" customHeight="1">
      <c r="A5" s="13" t="s">
        <v>50</v>
      </c>
    </row>
    <row r="6" spans="1:19" s="20" customFormat="1" ht="12.75" customHeight="1">
      <c r="A6" s="192" t="s">
        <v>0</v>
      </c>
      <c r="B6" s="227" t="s">
        <v>16</v>
      </c>
      <c r="C6" s="195" t="s">
        <v>2</v>
      </c>
      <c r="D6" s="195"/>
      <c r="E6" s="195"/>
      <c r="F6" s="195"/>
      <c r="G6" s="195"/>
      <c r="H6" s="197" t="s">
        <v>3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9"/>
    </row>
    <row r="7" spans="1:19" s="20" customFormat="1" ht="12.75" customHeight="1">
      <c r="A7" s="193"/>
      <c r="B7" s="228"/>
      <c r="C7" s="226" t="s">
        <v>66</v>
      </c>
      <c r="D7" s="226" t="s">
        <v>6</v>
      </c>
      <c r="E7" s="195" t="s">
        <v>7</v>
      </c>
      <c r="F7" s="196"/>
      <c r="G7" s="196"/>
      <c r="H7" s="195" t="s">
        <v>8</v>
      </c>
      <c r="I7" s="195"/>
      <c r="J7" s="195"/>
      <c r="K7" s="196"/>
      <c r="L7" s="196"/>
      <c r="M7" s="196"/>
      <c r="N7" s="195" t="s">
        <v>9</v>
      </c>
      <c r="O7" s="195"/>
      <c r="P7" s="195"/>
      <c r="Q7" s="196"/>
      <c r="R7" s="196"/>
      <c r="S7" s="196"/>
    </row>
    <row r="8" spans="1:19" s="20" customFormat="1" ht="88.5" customHeight="1">
      <c r="A8" s="194"/>
      <c r="B8" s="229"/>
      <c r="C8" s="226"/>
      <c r="D8" s="22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66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66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22"/>
      <c r="B9" s="130"/>
      <c r="C9" s="129"/>
      <c r="D9" s="129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23.119800000000001</v>
      </c>
      <c r="C11" s="45">
        <v>31.486999999999998</v>
      </c>
      <c r="D11" s="45">
        <v>13.962400000000001</v>
      </c>
      <c r="E11" s="45">
        <v>9.9204000000000008</v>
      </c>
      <c r="F11" s="45">
        <v>23.288499999999999</v>
      </c>
      <c r="G11" s="45">
        <v>8.9009</v>
      </c>
      <c r="H11" s="45">
        <v>28.210699999999999</v>
      </c>
      <c r="I11" s="45">
        <v>31.6953</v>
      </c>
      <c r="J11" s="45">
        <v>20.221900000000002</v>
      </c>
      <c r="K11" s="45">
        <v>9.9204000000000008</v>
      </c>
      <c r="L11" s="45">
        <v>23.6174</v>
      </c>
      <c r="M11" s="45">
        <v>30.786799999999999</v>
      </c>
      <c r="N11" s="45">
        <v>8.8425999999999991</v>
      </c>
      <c r="O11" s="45">
        <v>19.960599999999999</v>
      </c>
      <c r="P11" s="45">
        <v>8.4360999999999997</v>
      </c>
      <c r="Q11" s="45">
        <v>0</v>
      </c>
      <c r="R11" s="45">
        <v>11.5382</v>
      </c>
      <c r="S11" s="45">
        <v>8.3804999999999996</v>
      </c>
    </row>
    <row r="12" spans="1:19" ht="15" hidden="1" customHeight="1" outlineLevel="1">
      <c r="A12" s="8">
        <v>40575</v>
      </c>
      <c r="B12" s="45">
        <v>27.0852</v>
      </c>
      <c r="C12" s="45">
        <v>31.192299999999999</v>
      </c>
      <c r="D12" s="45">
        <v>20.029900000000001</v>
      </c>
      <c r="E12" s="45">
        <v>16.586600000000001</v>
      </c>
      <c r="F12" s="45">
        <v>24.367599999999999</v>
      </c>
      <c r="G12" s="45">
        <v>15.7332</v>
      </c>
      <c r="H12" s="45">
        <v>28.190899999999999</v>
      </c>
      <c r="I12" s="45">
        <v>31.267900000000001</v>
      </c>
      <c r="J12" s="45">
        <v>21.667400000000001</v>
      </c>
      <c r="K12" s="45">
        <v>16.586600000000001</v>
      </c>
      <c r="L12" s="45">
        <v>24.8597</v>
      </c>
      <c r="M12" s="45">
        <v>19.1814</v>
      </c>
      <c r="N12" s="45">
        <v>13.7281</v>
      </c>
      <c r="O12" s="45">
        <v>20.6846</v>
      </c>
      <c r="P12" s="45">
        <v>13.291600000000001</v>
      </c>
      <c r="Q12" s="45" t="s">
        <v>265</v>
      </c>
      <c r="R12" s="45">
        <v>6.9359000000000002</v>
      </c>
      <c r="S12" s="45">
        <v>13.744899999999999</v>
      </c>
    </row>
    <row r="13" spans="1:19" ht="15" hidden="1" customHeight="1" outlineLevel="1">
      <c r="A13" s="8">
        <v>40603</v>
      </c>
      <c r="B13" s="45">
        <v>28.365400000000001</v>
      </c>
      <c r="C13" s="45">
        <v>31.147300000000001</v>
      </c>
      <c r="D13" s="45">
        <v>23.151700000000002</v>
      </c>
      <c r="E13" s="45">
        <v>21.094100000000001</v>
      </c>
      <c r="F13" s="45">
        <v>26.467500000000001</v>
      </c>
      <c r="G13" s="45">
        <v>17.222200000000001</v>
      </c>
      <c r="H13" s="45">
        <v>28.8827</v>
      </c>
      <c r="I13" s="45">
        <v>31.241900000000001</v>
      </c>
      <c r="J13" s="45">
        <v>24.123799999999999</v>
      </c>
      <c r="K13" s="45">
        <v>21.094100000000001</v>
      </c>
      <c r="L13" s="45">
        <v>26.689399999999999</v>
      </c>
      <c r="M13" s="45">
        <v>19.971</v>
      </c>
      <c r="N13" s="45">
        <v>13.1617</v>
      </c>
      <c r="O13" s="45">
        <v>20.033300000000001</v>
      </c>
      <c r="P13" s="45">
        <v>11.7813</v>
      </c>
      <c r="Q13" s="45" t="s">
        <v>265</v>
      </c>
      <c r="R13" s="45">
        <v>12.2164</v>
      </c>
      <c r="S13" s="45">
        <v>11.730700000000001</v>
      </c>
    </row>
    <row r="14" spans="1:19" ht="15" hidden="1" customHeight="1" outlineLevel="1">
      <c r="A14" s="8">
        <v>40634</v>
      </c>
      <c r="B14" s="45">
        <v>28.606400000000001</v>
      </c>
      <c r="C14" s="45">
        <v>32.106900000000003</v>
      </c>
      <c r="D14" s="45">
        <v>21.9983</v>
      </c>
      <c r="E14" s="45">
        <v>20.590800000000002</v>
      </c>
      <c r="F14" s="45">
        <v>24.563800000000001</v>
      </c>
      <c r="G14" s="45">
        <v>17.851700000000001</v>
      </c>
      <c r="H14" s="45">
        <v>29.3673</v>
      </c>
      <c r="I14" s="45">
        <v>32.295299999999997</v>
      </c>
      <c r="J14" s="45">
        <v>23.166899999999998</v>
      </c>
      <c r="K14" s="45">
        <v>20.590800000000002</v>
      </c>
      <c r="L14" s="45">
        <v>27.230399999999999</v>
      </c>
      <c r="M14" s="45">
        <v>18.575099999999999</v>
      </c>
      <c r="N14" s="45">
        <v>14.8399</v>
      </c>
      <c r="O14" s="45">
        <v>20.037600000000001</v>
      </c>
      <c r="P14" s="45">
        <v>13.6058</v>
      </c>
      <c r="Q14" s="45">
        <v>0</v>
      </c>
      <c r="R14" s="45">
        <v>14.120100000000001</v>
      </c>
      <c r="S14" s="45">
        <v>11.0365</v>
      </c>
    </row>
    <row r="15" spans="1:19" ht="15" hidden="1" customHeight="1" outlineLevel="1">
      <c r="A15" s="8">
        <v>40664</v>
      </c>
      <c r="B15" s="45">
        <v>30.555599999999998</v>
      </c>
      <c r="C15" s="45">
        <v>32.581099999999999</v>
      </c>
      <c r="D15" s="45">
        <v>25.174700000000001</v>
      </c>
      <c r="E15" s="45">
        <v>27.642700000000001</v>
      </c>
      <c r="F15" s="45">
        <v>28.310700000000001</v>
      </c>
      <c r="G15" s="45">
        <v>17.425899999999999</v>
      </c>
      <c r="H15" s="45">
        <v>30.760100000000001</v>
      </c>
      <c r="I15" s="45">
        <v>32.633600000000001</v>
      </c>
      <c r="J15" s="45">
        <v>25.605799999999999</v>
      </c>
      <c r="K15" s="45">
        <v>27.642700000000001</v>
      </c>
      <c r="L15" s="45">
        <v>28.445599999999999</v>
      </c>
      <c r="M15" s="45">
        <v>17.818000000000001</v>
      </c>
      <c r="N15" s="45">
        <v>15.6516</v>
      </c>
      <c r="O15" s="45">
        <v>20.063600000000001</v>
      </c>
      <c r="P15" s="45">
        <v>14.3764</v>
      </c>
      <c r="Q15" s="45">
        <v>0</v>
      </c>
      <c r="R15" s="45">
        <v>13.6593</v>
      </c>
      <c r="S15" s="45">
        <v>14.4931</v>
      </c>
    </row>
    <row r="16" spans="1:19" ht="15" hidden="1" customHeight="1" outlineLevel="1">
      <c r="A16" s="8">
        <v>40695</v>
      </c>
      <c r="B16" s="45">
        <v>27.829899999999999</v>
      </c>
      <c r="C16" s="45">
        <v>32.059199999999997</v>
      </c>
      <c r="D16" s="45">
        <v>21.560199999999998</v>
      </c>
      <c r="E16" s="45">
        <v>22.7593</v>
      </c>
      <c r="F16" s="45">
        <v>23.406199999999998</v>
      </c>
      <c r="G16" s="45">
        <v>17.355599999999999</v>
      </c>
      <c r="H16" s="45">
        <v>28.5457</v>
      </c>
      <c r="I16" s="45">
        <v>32.110700000000001</v>
      </c>
      <c r="J16" s="45">
        <v>22.536799999999999</v>
      </c>
      <c r="K16" s="45">
        <v>22.759499999999999</v>
      </c>
      <c r="L16" s="45">
        <v>23.477900000000002</v>
      </c>
      <c r="M16" s="45">
        <v>19.220400000000001</v>
      </c>
      <c r="N16" s="45">
        <v>14.932</v>
      </c>
      <c r="O16" s="45">
        <v>20.007100000000001</v>
      </c>
      <c r="P16" s="45">
        <v>14.674099999999999</v>
      </c>
      <c r="Q16" s="45">
        <v>18</v>
      </c>
      <c r="R16" s="45">
        <v>13.4086</v>
      </c>
      <c r="S16" s="45">
        <v>14.7166</v>
      </c>
    </row>
    <row r="17" spans="1:19" ht="15" hidden="1" customHeight="1" outlineLevel="1">
      <c r="A17" s="8">
        <v>40725</v>
      </c>
      <c r="B17" s="45">
        <v>29.068300000000001</v>
      </c>
      <c r="C17" s="45">
        <v>31.210699999999999</v>
      </c>
      <c r="D17" s="45">
        <v>24.985099999999999</v>
      </c>
      <c r="E17" s="45">
        <v>23.026900000000001</v>
      </c>
      <c r="F17" s="45">
        <v>26.7104</v>
      </c>
      <c r="G17" s="45">
        <v>20.4605</v>
      </c>
      <c r="H17" s="45">
        <v>29.271799999999999</v>
      </c>
      <c r="I17" s="45">
        <v>31.252800000000001</v>
      </c>
      <c r="J17" s="45">
        <v>25.3933</v>
      </c>
      <c r="K17" s="45">
        <v>23.026900000000001</v>
      </c>
      <c r="L17" s="45">
        <v>26.842600000000001</v>
      </c>
      <c r="M17" s="45">
        <v>21.896000000000001</v>
      </c>
      <c r="N17" s="45">
        <v>13.661899999999999</v>
      </c>
      <c r="O17" s="45">
        <v>20.601800000000001</v>
      </c>
      <c r="P17" s="45">
        <v>11.9354</v>
      </c>
      <c r="Q17" s="45">
        <v>0</v>
      </c>
      <c r="R17" s="45">
        <v>13.0501</v>
      </c>
      <c r="S17" s="45">
        <v>11.6464</v>
      </c>
    </row>
    <row r="18" spans="1:19" ht="15" hidden="1" customHeight="1" outlineLevel="1">
      <c r="A18" s="8">
        <v>40756</v>
      </c>
      <c r="B18" s="45">
        <v>23.536100000000001</v>
      </c>
      <c r="C18" s="45">
        <v>29.949000000000002</v>
      </c>
      <c r="D18" s="45">
        <v>18.598600000000001</v>
      </c>
      <c r="E18" s="45">
        <v>23.534500000000001</v>
      </c>
      <c r="F18" s="45">
        <v>19.4315</v>
      </c>
      <c r="G18" s="45">
        <v>16.589600000000001</v>
      </c>
      <c r="H18" s="45">
        <v>26.25</v>
      </c>
      <c r="I18" s="45">
        <v>29.967400000000001</v>
      </c>
      <c r="J18" s="45">
        <v>22.138200000000001</v>
      </c>
      <c r="K18" s="45">
        <v>23.677499999999998</v>
      </c>
      <c r="L18" s="45">
        <v>25.260999999999999</v>
      </c>
      <c r="M18" s="45">
        <v>18.111799999999999</v>
      </c>
      <c r="N18" s="45">
        <v>10.594200000000001</v>
      </c>
      <c r="O18" s="45">
        <v>20.613299999999999</v>
      </c>
      <c r="P18" s="45">
        <v>10.544499999999999</v>
      </c>
      <c r="Q18" s="45">
        <v>5.75</v>
      </c>
      <c r="R18" s="45">
        <v>8.7165999999999997</v>
      </c>
      <c r="S18" s="45">
        <v>13.1501</v>
      </c>
    </row>
    <row r="19" spans="1:19" ht="15" hidden="1" customHeight="1" outlineLevel="1">
      <c r="A19" s="8">
        <v>40787</v>
      </c>
      <c r="B19" s="45">
        <v>22.5656</v>
      </c>
      <c r="C19" s="45">
        <v>27.788399999999999</v>
      </c>
      <c r="D19" s="45">
        <v>19.067900000000002</v>
      </c>
      <c r="E19" s="45">
        <v>19.492000000000001</v>
      </c>
      <c r="F19" s="45">
        <v>23.6374</v>
      </c>
      <c r="G19" s="45">
        <v>14.902100000000001</v>
      </c>
      <c r="H19" s="45">
        <v>25.943000000000001</v>
      </c>
      <c r="I19" s="45">
        <v>27.8002</v>
      </c>
      <c r="J19" s="45">
        <v>23.921199999999999</v>
      </c>
      <c r="K19" s="45">
        <v>22.531199999999998</v>
      </c>
      <c r="L19" s="45">
        <v>29.412299999999998</v>
      </c>
      <c r="M19" s="45">
        <v>18.3095</v>
      </c>
      <c r="N19" s="45">
        <v>11.3643</v>
      </c>
      <c r="O19" s="45">
        <v>20.117999999999999</v>
      </c>
      <c r="P19" s="45">
        <v>11.341100000000001</v>
      </c>
      <c r="Q19" s="45">
        <v>7.5</v>
      </c>
      <c r="R19" s="45">
        <v>12.262499999999999</v>
      </c>
      <c r="S19" s="45">
        <v>11.224600000000001</v>
      </c>
    </row>
    <row r="20" spans="1:19" ht="15" hidden="1" customHeight="1" outlineLevel="1">
      <c r="A20" s="8">
        <v>40817</v>
      </c>
      <c r="B20" s="45">
        <v>25.478300000000001</v>
      </c>
      <c r="C20" s="45">
        <v>27.2318</v>
      </c>
      <c r="D20" s="45">
        <v>23.478100000000001</v>
      </c>
      <c r="E20" s="45">
        <v>22.950600000000001</v>
      </c>
      <c r="F20" s="45">
        <v>25.826699999999999</v>
      </c>
      <c r="G20" s="45">
        <v>19.5197</v>
      </c>
      <c r="H20" s="45">
        <v>26.1081</v>
      </c>
      <c r="I20" s="45">
        <v>27.2545</v>
      </c>
      <c r="J20" s="45">
        <v>24.654800000000002</v>
      </c>
      <c r="K20" s="45">
        <v>22.954799999999999</v>
      </c>
      <c r="L20" s="45">
        <v>26.453099999999999</v>
      </c>
      <c r="M20" s="45">
        <v>21.885999999999999</v>
      </c>
      <c r="N20" s="45">
        <v>13.4625</v>
      </c>
      <c r="O20" s="45">
        <v>20.046299999999999</v>
      </c>
      <c r="P20" s="45">
        <v>13.233000000000001</v>
      </c>
      <c r="Q20" s="45">
        <v>7.5</v>
      </c>
      <c r="R20" s="45">
        <v>15.370900000000001</v>
      </c>
      <c r="S20" s="45">
        <v>12.351800000000001</v>
      </c>
    </row>
    <row r="21" spans="1:19" ht="15" hidden="1" customHeight="1" outlineLevel="1">
      <c r="A21" s="8">
        <v>40848</v>
      </c>
      <c r="B21" s="45">
        <v>24.302900000000001</v>
      </c>
      <c r="C21" s="45">
        <v>27.1999</v>
      </c>
      <c r="D21" s="45">
        <v>20.915700000000001</v>
      </c>
      <c r="E21" s="45">
        <v>18.829499999999999</v>
      </c>
      <c r="F21" s="45">
        <v>24.6431</v>
      </c>
      <c r="G21" s="45">
        <v>14.7982</v>
      </c>
      <c r="H21" s="45">
        <v>25.122599999999998</v>
      </c>
      <c r="I21" s="45">
        <v>27.207100000000001</v>
      </c>
      <c r="J21" s="45">
        <v>22.391200000000001</v>
      </c>
      <c r="K21" s="45">
        <v>18.829499999999999</v>
      </c>
      <c r="L21" s="45">
        <v>24.678699999999999</v>
      </c>
      <c r="M21" s="45">
        <v>18.554600000000001</v>
      </c>
      <c r="N21" s="45">
        <v>8.9268999999999998</v>
      </c>
      <c r="O21" s="45">
        <v>20.050899999999999</v>
      </c>
      <c r="P21" s="45">
        <v>8.8070000000000004</v>
      </c>
      <c r="Q21" s="45">
        <v>0</v>
      </c>
      <c r="R21" s="45">
        <v>13.0131</v>
      </c>
      <c r="S21" s="45">
        <v>8.7406000000000006</v>
      </c>
    </row>
    <row r="22" spans="1:19" ht="15" hidden="1" customHeight="1" outlineLevel="1">
      <c r="A22" s="8">
        <v>40878</v>
      </c>
      <c r="B22" s="45">
        <v>23.771799999999999</v>
      </c>
      <c r="C22" s="45">
        <v>28.2346</v>
      </c>
      <c r="D22" s="45">
        <v>20.299299999999999</v>
      </c>
      <c r="E22" s="45">
        <v>22.217400000000001</v>
      </c>
      <c r="F22" s="45">
        <v>27.024000000000001</v>
      </c>
      <c r="G22" s="45">
        <v>15.138999999999999</v>
      </c>
      <c r="H22" s="45">
        <v>24.8355</v>
      </c>
      <c r="I22" s="45">
        <v>28.229299999999999</v>
      </c>
      <c r="J22" s="45">
        <v>21.7394</v>
      </c>
      <c r="K22" s="45">
        <v>22.217400000000001</v>
      </c>
      <c r="L22" s="45">
        <v>27.102499999999999</v>
      </c>
      <c r="M22" s="45">
        <v>16.410499999999999</v>
      </c>
      <c r="N22" s="45">
        <v>12.2492</v>
      </c>
      <c r="O22" s="45">
        <v>30.922000000000001</v>
      </c>
      <c r="P22" s="45">
        <v>12.0573</v>
      </c>
      <c r="Q22" s="45">
        <v>0</v>
      </c>
      <c r="R22" s="45">
        <v>13.059100000000001</v>
      </c>
      <c r="S22" s="45">
        <v>12.0442</v>
      </c>
    </row>
    <row r="23" spans="1:19" ht="15" hidden="1" customHeight="1" outlineLevel="1">
      <c r="A23" s="8">
        <v>40909</v>
      </c>
      <c r="B23" s="45">
        <v>28.379000000000001</v>
      </c>
      <c r="C23" s="45">
        <v>29.208300000000001</v>
      </c>
      <c r="D23" s="45">
        <v>26.7316</v>
      </c>
      <c r="E23" s="45">
        <v>25.648199999999999</v>
      </c>
      <c r="F23" s="45">
        <v>29.846599999999999</v>
      </c>
      <c r="G23" s="45">
        <v>17.936</v>
      </c>
      <c r="H23" s="45">
        <v>28.969799999999999</v>
      </c>
      <c r="I23" s="45">
        <v>29.215599999999998</v>
      </c>
      <c r="J23" s="45">
        <v>28.423400000000001</v>
      </c>
      <c r="K23" s="45">
        <v>25.648199999999999</v>
      </c>
      <c r="L23" s="45">
        <v>30.043099999999999</v>
      </c>
      <c r="M23" s="45">
        <v>22.607299999999999</v>
      </c>
      <c r="N23" s="45">
        <v>12.6706</v>
      </c>
      <c r="O23" s="45">
        <v>20.023299999999999</v>
      </c>
      <c r="P23" s="45">
        <v>12.5618</v>
      </c>
      <c r="Q23" s="45">
        <v>0</v>
      </c>
      <c r="R23" s="45">
        <v>10.25</v>
      </c>
      <c r="S23" s="45">
        <v>12.7102</v>
      </c>
    </row>
    <row r="24" spans="1:19" ht="15" hidden="1" customHeight="1" outlineLevel="1">
      <c r="A24" s="8">
        <v>40940</v>
      </c>
      <c r="B24" s="45">
        <v>25.5395</v>
      </c>
      <c r="C24" s="45">
        <v>25.3371</v>
      </c>
      <c r="D24" s="45">
        <v>25.718</v>
      </c>
      <c r="E24" s="45">
        <v>24.279199999999999</v>
      </c>
      <c r="F24" s="45">
        <v>29.3566</v>
      </c>
      <c r="G24" s="45">
        <v>19.001999999999999</v>
      </c>
      <c r="H24" s="45">
        <v>25.666499999999999</v>
      </c>
      <c r="I24" s="45">
        <v>25.367899999999999</v>
      </c>
      <c r="J24" s="45">
        <v>25.932200000000002</v>
      </c>
      <c r="K24" s="45">
        <v>24.279199999999999</v>
      </c>
      <c r="L24" s="45">
        <v>29.546199999999999</v>
      </c>
      <c r="M24" s="45">
        <v>19.2317</v>
      </c>
      <c r="N24" s="45">
        <v>15.9176</v>
      </c>
      <c r="O24" s="45">
        <v>21.5928</v>
      </c>
      <c r="P24" s="45">
        <v>13.5524</v>
      </c>
      <c r="Q24" s="45">
        <v>0</v>
      </c>
      <c r="R24" s="45">
        <v>14.705299999999999</v>
      </c>
      <c r="S24" s="45">
        <v>12.6966</v>
      </c>
    </row>
    <row r="25" spans="1:19" ht="15" hidden="1" customHeight="1" outlineLevel="1">
      <c r="A25" s="8">
        <v>40969</v>
      </c>
      <c r="B25" s="45">
        <v>27.878499999999999</v>
      </c>
      <c r="C25" s="45">
        <v>28.794499999999999</v>
      </c>
      <c r="D25" s="45">
        <v>26.866800000000001</v>
      </c>
      <c r="E25" s="45">
        <v>24.707899999999999</v>
      </c>
      <c r="F25" s="45">
        <v>28.8977</v>
      </c>
      <c r="G25" s="45">
        <v>22.456499999999998</v>
      </c>
      <c r="H25" s="45">
        <v>27.962199999999999</v>
      </c>
      <c r="I25" s="45">
        <v>28.801600000000001</v>
      </c>
      <c r="J25" s="45">
        <v>27.0259</v>
      </c>
      <c r="K25" s="45">
        <v>24.707899999999999</v>
      </c>
      <c r="L25" s="45">
        <v>29.007200000000001</v>
      </c>
      <c r="M25" s="45">
        <v>22.803999999999998</v>
      </c>
      <c r="N25" s="45">
        <v>12.984</v>
      </c>
      <c r="O25" s="45">
        <v>20.683900000000001</v>
      </c>
      <c r="P25" s="45">
        <v>12.299300000000001</v>
      </c>
      <c r="Q25" s="45">
        <v>0</v>
      </c>
      <c r="R25" s="45">
        <v>12.3369</v>
      </c>
      <c r="S25" s="45">
        <v>12.276199999999999</v>
      </c>
    </row>
    <row r="26" spans="1:19" ht="15" hidden="1" customHeight="1" outlineLevel="1">
      <c r="A26" s="8">
        <v>41000</v>
      </c>
      <c r="B26" s="45">
        <v>26.6204</v>
      </c>
      <c r="C26" s="45">
        <v>27.333100000000002</v>
      </c>
      <c r="D26" s="45">
        <v>25.863299999999999</v>
      </c>
      <c r="E26" s="45">
        <v>22.564499999999999</v>
      </c>
      <c r="F26" s="45">
        <v>28.8886</v>
      </c>
      <c r="G26" s="45">
        <v>19.561</v>
      </c>
      <c r="H26" s="45">
        <v>26.82</v>
      </c>
      <c r="I26" s="45">
        <v>27.351800000000001</v>
      </c>
      <c r="J26" s="45">
        <v>26.240600000000001</v>
      </c>
      <c r="K26" s="45">
        <v>22.564499999999999</v>
      </c>
      <c r="L26" s="45">
        <v>29.4251</v>
      </c>
      <c r="M26" s="45">
        <v>19.8231</v>
      </c>
      <c r="N26" s="45">
        <v>13.7464</v>
      </c>
      <c r="O26" s="45">
        <v>21.7409</v>
      </c>
      <c r="P26" s="45">
        <v>12.734299999999999</v>
      </c>
      <c r="Q26" s="45">
        <v>0</v>
      </c>
      <c r="R26" s="45">
        <v>13.029400000000001</v>
      </c>
      <c r="S26" s="45">
        <v>11.915800000000001</v>
      </c>
    </row>
    <row r="27" spans="1:19" ht="15" hidden="1" customHeight="1" outlineLevel="1">
      <c r="A27" s="8">
        <v>41030</v>
      </c>
      <c r="B27" s="45">
        <v>26.907</v>
      </c>
      <c r="C27" s="45">
        <v>28.132400000000001</v>
      </c>
      <c r="D27" s="45">
        <v>25.585100000000001</v>
      </c>
      <c r="E27" s="45">
        <v>21.878</v>
      </c>
      <c r="F27" s="45">
        <v>27.321200000000001</v>
      </c>
      <c r="G27" s="45">
        <v>23.960999999999999</v>
      </c>
      <c r="H27" s="45">
        <v>27.245100000000001</v>
      </c>
      <c r="I27" s="45">
        <v>28.315899999999999</v>
      </c>
      <c r="J27" s="45">
        <v>26.058900000000001</v>
      </c>
      <c r="K27" s="45">
        <v>21.878</v>
      </c>
      <c r="L27" s="45">
        <v>27.344999999999999</v>
      </c>
      <c r="M27" s="45">
        <v>25.837299999999999</v>
      </c>
      <c r="N27" s="45">
        <v>17.6035</v>
      </c>
      <c r="O27" s="45">
        <v>20.238199999999999</v>
      </c>
      <c r="P27" s="45">
        <v>16.269300000000001</v>
      </c>
      <c r="Q27" s="45">
        <v>0</v>
      </c>
      <c r="R27" s="45">
        <v>15.9823</v>
      </c>
      <c r="S27" s="45">
        <v>16.276800000000001</v>
      </c>
    </row>
    <row r="28" spans="1:19" ht="15" hidden="1" customHeight="1" outlineLevel="1">
      <c r="A28" s="8">
        <v>41061</v>
      </c>
      <c r="B28" s="45">
        <v>25.7879</v>
      </c>
      <c r="C28" s="45">
        <v>27.999099999999999</v>
      </c>
      <c r="D28" s="45">
        <v>24.2212</v>
      </c>
      <c r="E28" s="45">
        <v>18.0215</v>
      </c>
      <c r="F28" s="45">
        <v>28.5762</v>
      </c>
      <c r="G28" s="45">
        <v>20.8003</v>
      </c>
      <c r="H28" s="45">
        <v>26.0854</v>
      </c>
      <c r="I28" s="45">
        <v>28.040400000000002</v>
      </c>
      <c r="J28" s="45">
        <v>24.6388</v>
      </c>
      <c r="K28" s="45">
        <v>18.0215</v>
      </c>
      <c r="L28" s="45">
        <v>28.608499999999999</v>
      </c>
      <c r="M28" s="45">
        <v>21.721299999999999</v>
      </c>
      <c r="N28" s="45">
        <v>16.1629</v>
      </c>
      <c r="O28" s="45">
        <v>20.172999999999998</v>
      </c>
      <c r="P28" s="45">
        <v>15.848800000000001</v>
      </c>
      <c r="Q28" s="45">
        <v>0</v>
      </c>
      <c r="R28" s="45">
        <v>15.576499999999999</v>
      </c>
      <c r="S28" s="45">
        <v>15.856299999999999</v>
      </c>
    </row>
    <row r="29" spans="1:19" ht="15" hidden="1" customHeight="1" outlineLevel="1">
      <c r="A29" s="8">
        <v>41091</v>
      </c>
      <c r="B29" s="45">
        <v>26.888500000000001</v>
      </c>
      <c r="C29" s="45">
        <v>28.215699999999998</v>
      </c>
      <c r="D29" s="45">
        <v>25.7791</v>
      </c>
      <c r="E29" s="45">
        <v>19.021799999999999</v>
      </c>
      <c r="F29" s="45">
        <v>29.727</v>
      </c>
      <c r="G29" s="45">
        <v>22.904599999999999</v>
      </c>
      <c r="H29" s="45">
        <v>26.973600000000001</v>
      </c>
      <c r="I29" s="45">
        <v>28.249500000000001</v>
      </c>
      <c r="J29" s="45">
        <v>25.900500000000001</v>
      </c>
      <c r="K29" s="45">
        <v>19.021799999999999</v>
      </c>
      <c r="L29" s="45">
        <v>29.853000000000002</v>
      </c>
      <c r="M29" s="45">
        <v>23.1797</v>
      </c>
      <c r="N29" s="45">
        <v>15.6646</v>
      </c>
      <c r="O29" s="45">
        <v>20.209399999999999</v>
      </c>
      <c r="P29" s="45">
        <v>14.1173</v>
      </c>
      <c r="Q29" s="45">
        <v>0</v>
      </c>
      <c r="R29" s="45">
        <v>14.398</v>
      </c>
      <c r="S29" s="45">
        <v>13.8931</v>
      </c>
    </row>
    <row r="30" spans="1:19" ht="15" hidden="1" customHeight="1" outlineLevel="1">
      <c r="A30" s="8">
        <v>41122</v>
      </c>
      <c r="B30" s="45">
        <v>27.744700000000002</v>
      </c>
      <c r="C30" s="45">
        <v>30.062000000000001</v>
      </c>
      <c r="D30" s="45">
        <v>25.294</v>
      </c>
      <c r="E30" s="45">
        <v>22.6355</v>
      </c>
      <c r="F30" s="45">
        <v>27.200900000000001</v>
      </c>
      <c r="G30" s="45">
        <v>20.104800000000001</v>
      </c>
      <c r="H30" s="45">
        <v>28.559699999999999</v>
      </c>
      <c r="I30" s="45">
        <v>30.069299999999998</v>
      </c>
      <c r="J30" s="45">
        <v>26.7971</v>
      </c>
      <c r="K30" s="45">
        <v>22.6355</v>
      </c>
      <c r="L30" s="45">
        <v>29.217500000000001</v>
      </c>
      <c r="M30" s="45">
        <v>21.192299999999999</v>
      </c>
      <c r="N30" s="45">
        <v>11.028700000000001</v>
      </c>
      <c r="O30" s="45">
        <v>20.5625</v>
      </c>
      <c r="P30" s="45">
        <v>10.9472</v>
      </c>
      <c r="Q30" s="45">
        <v>0</v>
      </c>
      <c r="R30" s="45">
        <v>8.9313000000000002</v>
      </c>
      <c r="S30" s="45">
        <v>15.577299999999999</v>
      </c>
    </row>
    <row r="31" spans="1:19" ht="15" hidden="1" customHeight="1" outlineLevel="1">
      <c r="A31" s="8">
        <v>41153</v>
      </c>
      <c r="B31" s="45">
        <v>27.5883</v>
      </c>
      <c r="C31" s="45">
        <v>29.706399999999999</v>
      </c>
      <c r="D31" s="45">
        <v>25.5566</v>
      </c>
      <c r="E31" s="45">
        <v>23.358699999999999</v>
      </c>
      <c r="F31" s="45">
        <v>30.047599999999999</v>
      </c>
      <c r="G31" s="45">
        <v>18.03</v>
      </c>
      <c r="H31" s="45">
        <v>27.7349</v>
      </c>
      <c r="I31" s="45">
        <v>29.722100000000001</v>
      </c>
      <c r="J31" s="45">
        <v>25.794599999999999</v>
      </c>
      <c r="K31" s="45">
        <v>23.358699999999999</v>
      </c>
      <c r="L31" s="45">
        <v>30.0899</v>
      </c>
      <c r="M31" s="45">
        <v>18.355799999999999</v>
      </c>
      <c r="N31" s="45">
        <v>13.8978</v>
      </c>
      <c r="O31" s="45">
        <v>20.1889</v>
      </c>
      <c r="P31" s="45">
        <v>13.377800000000001</v>
      </c>
      <c r="Q31" s="45">
        <v>0</v>
      </c>
      <c r="R31" s="45">
        <v>9.8725000000000005</v>
      </c>
      <c r="S31" s="45">
        <v>13.597200000000001</v>
      </c>
    </row>
    <row r="32" spans="1:19" ht="15" hidden="1" customHeight="1" outlineLevel="1">
      <c r="A32" s="8">
        <v>41183</v>
      </c>
      <c r="B32" s="45">
        <v>26.061399999999999</v>
      </c>
      <c r="C32" s="45">
        <v>29.226700000000001</v>
      </c>
      <c r="D32" s="45">
        <v>23.816800000000001</v>
      </c>
      <c r="E32" s="45">
        <v>19.794799999999999</v>
      </c>
      <c r="F32" s="45">
        <v>28.766300000000001</v>
      </c>
      <c r="G32" s="45">
        <v>17.1599</v>
      </c>
      <c r="H32" s="45">
        <v>27.1279</v>
      </c>
      <c r="I32" s="45">
        <v>29.229900000000001</v>
      </c>
      <c r="J32" s="45">
        <v>25.385899999999999</v>
      </c>
      <c r="K32" s="45">
        <v>19.794799999999999</v>
      </c>
      <c r="L32" s="45">
        <v>28.796199999999999</v>
      </c>
      <c r="M32" s="45">
        <v>19.852699999999999</v>
      </c>
      <c r="N32" s="45">
        <v>14.5237</v>
      </c>
      <c r="O32" s="45">
        <v>7.8973000000000004</v>
      </c>
      <c r="P32" s="45">
        <v>14.528499999999999</v>
      </c>
      <c r="Q32" s="45">
        <v>0</v>
      </c>
      <c r="R32" s="45">
        <v>14.853999999999999</v>
      </c>
      <c r="S32" s="45">
        <v>14.526</v>
      </c>
    </row>
    <row r="33" spans="1:19" ht="15" hidden="1" customHeight="1" outlineLevel="1">
      <c r="A33" s="8">
        <v>41214</v>
      </c>
      <c r="B33" s="45">
        <v>28.768799999999999</v>
      </c>
      <c r="C33" s="45">
        <v>30.236599999999999</v>
      </c>
      <c r="D33" s="45">
        <v>26.895199999999999</v>
      </c>
      <c r="E33" s="45">
        <v>20.688400000000001</v>
      </c>
      <c r="F33" s="45">
        <v>31.019300000000001</v>
      </c>
      <c r="G33" s="45">
        <v>20.311399999999999</v>
      </c>
      <c r="H33" s="45">
        <v>28.795200000000001</v>
      </c>
      <c r="I33" s="45">
        <v>30.2362</v>
      </c>
      <c r="J33" s="45">
        <v>26.945</v>
      </c>
      <c r="K33" s="45">
        <v>20.688400000000001</v>
      </c>
      <c r="L33" s="45">
        <v>31.019300000000001</v>
      </c>
      <c r="M33" s="45">
        <v>20.385400000000001</v>
      </c>
      <c r="N33" s="45">
        <v>18.6601</v>
      </c>
      <c r="O33" s="45">
        <v>42.648600000000002</v>
      </c>
      <c r="P33" s="45">
        <v>18.489000000000001</v>
      </c>
      <c r="Q33" s="45">
        <v>0</v>
      </c>
      <c r="R33" s="45">
        <v>0</v>
      </c>
      <c r="S33" s="45">
        <v>18.489000000000001</v>
      </c>
    </row>
    <row r="34" spans="1:19" ht="15" hidden="1" customHeight="1" outlineLevel="1">
      <c r="A34" s="8">
        <v>41244</v>
      </c>
      <c r="B34" s="45">
        <v>27.8809</v>
      </c>
      <c r="C34" s="45">
        <v>29.816400000000002</v>
      </c>
      <c r="D34" s="45">
        <v>25.750499999999999</v>
      </c>
      <c r="E34" s="45">
        <v>20.851099999999999</v>
      </c>
      <c r="F34" s="45">
        <v>30.4405</v>
      </c>
      <c r="G34" s="45">
        <v>19.014099999999999</v>
      </c>
      <c r="H34" s="45">
        <v>27.891500000000001</v>
      </c>
      <c r="I34" s="45">
        <v>29.816400000000002</v>
      </c>
      <c r="J34" s="45">
        <v>25.769400000000001</v>
      </c>
      <c r="K34" s="45">
        <v>20.851099999999999</v>
      </c>
      <c r="L34" s="45">
        <v>30.4405</v>
      </c>
      <c r="M34" s="45">
        <v>19.053699999999999</v>
      </c>
      <c r="N34" s="45">
        <v>14.158200000000001</v>
      </c>
      <c r="O34" s="45">
        <v>26.545100000000001</v>
      </c>
      <c r="P34" s="45">
        <v>14</v>
      </c>
      <c r="Q34" s="45">
        <v>0</v>
      </c>
      <c r="R34" s="45">
        <v>0</v>
      </c>
      <c r="S34" s="45">
        <v>14</v>
      </c>
    </row>
    <row r="35" spans="1:19" ht="15" hidden="1" customHeight="1" outlineLevel="1">
      <c r="A35" s="8">
        <v>41275</v>
      </c>
      <c r="B35" s="45">
        <v>29.384699999999999</v>
      </c>
      <c r="C35" s="45">
        <v>30.043900000000001</v>
      </c>
      <c r="D35" s="45">
        <v>28.454599999999999</v>
      </c>
      <c r="E35" s="45">
        <v>21.905899999999999</v>
      </c>
      <c r="F35" s="45">
        <v>31.038399999999999</v>
      </c>
      <c r="G35" s="45">
        <v>27.787500000000001</v>
      </c>
      <c r="H35" s="45">
        <v>29.4025</v>
      </c>
      <c r="I35" s="45">
        <v>30.0441</v>
      </c>
      <c r="J35" s="45">
        <v>28.4938</v>
      </c>
      <c r="K35" s="45">
        <v>21.905899999999999</v>
      </c>
      <c r="L35" s="45">
        <v>31.038399999999999</v>
      </c>
      <c r="M35" s="45">
        <v>28.5245</v>
      </c>
      <c r="N35" s="45">
        <v>17.722200000000001</v>
      </c>
      <c r="O35" s="45">
        <v>22.483899999999998</v>
      </c>
      <c r="P35" s="45">
        <v>17.669</v>
      </c>
      <c r="Q35" s="45">
        <v>0</v>
      </c>
      <c r="R35" s="45">
        <v>0</v>
      </c>
      <c r="S35" s="45">
        <v>17.669</v>
      </c>
    </row>
    <row r="36" spans="1:19" ht="15" hidden="1" customHeight="1" outlineLevel="1">
      <c r="A36" s="8">
        <v>41306</v>
      </c>
      <c r="B36" s="45">
        <v>28.020900000000001</v>
      </c>
      <c r="C36" s="45">
        <v>28.2775</v>
      </c>
      <c r="D36" s="45">
        <v>27.645800000000001</v>
      </c>
      <c r="E36" s="45">
        <v>19.663900000000002</v>
      </c>
      <c r="F36" s="45">
        <v>31.4681</v>
      </c>
      <c r="G36" s="45">
        <v>25.383500000000002</v>
      </c>
      <c r="H36" s="45">
        <v>28.099299999999999</v>
      </c>
      <c r="I36" s="45">
        <v>28.277200000000001</v>
      </c>
      <c r="J36" s="45">
        <v>27.835899999999999</v>
      </c>
      <c r="K36" s="45">
        <v>19.663900000000002</v>
      </c>
      <c r="L36" s="45">
        <v>31.4681</v>
      </c>
      <c r="M36" s="45">
        <v>26.5092</v>
      </c>
      <c r="N36" s="45">
        <v>13.97</v>
      </c>
      <c r="O36" s="45">
        <v>29.4026</v>
      </c>
      <c r="P36" s="45">
        <v>13.5</v>
      </c>
      <c r="Q36" s="45">
        <v>0</v>
      </c>
      <c r="R36" s="45" t="s">
        <v>265</v>
      </c>
      <c r="S36" s="45">
        <v>13.5</v>
      </c>
    </row>
    <row r="37" spans="1:19" ht="15" hidden="1" customHeight="1" outlineLevel="1">
      <c r="A37" s="8">
        <v>41334</v>
      </c>
      <c r="B37" s="45">
        <v>26.520600000000002</v>
      </c>
      <c r="C37" s="45">
        <v>28.597899999999999</v>
      </c>
      <c r="D37" s="45">
        <v>24.1511</v>
      </c>
      <c r="E37" s="45">
        <v>20.768899999999999</v>
      </c>
      <c r="F37" s="45">
        <v>29.511500000000002</v>
      </c>
      <c r="G37" s="45">
        <v>17.143799999999999</v>
      </c>
      <c r="H37" s="45">
        <v>27.784500000000001</v>
      </c>
      <c r="I37" s="45">
        <v>28.597899999999999</v>
      </c>
      <c r="J37" s="45">
        <v>26.6769</v>
      </c>
      <c r="K37" s="45">
        <v>20.768899999999999</v>
      </c>
      <c r="L37" s="45">
        <v>30.153099999999998</v>
      </c>
      <c r="M37" s="45">
        <v>21.998699999999999</v>
      </c>
      <c r="N37" s="45">
        <v>11.116</v>
      </c>
      <c r="O37" s="45">
        <v>26.6417</v>
      </c>
      <c r="P37" s="45">
        <v>11.114599999999999</v>
      </c>
      <c r="Q37" s="45">
        <v>0</v>
      </c>
      <c r="R37" s="45">
        <v>14.250999999999999</v>
      </c>
      <c r="S37" s="45">
        <v>10.645</v>
      </c>
    </row>
    <row r="38" spans="1:19" ht="15" hidden="1" customHeight="1" outlineLevel="1">
      <c r="A38" s="8">
        <v>41365</v>
      </c>
      <c r="B38" s="45">
        <v>33.734900000000003</v>
      </c>
      <c r="C38" s="45">
        <v>34.991100000000003</v>
      </c>
      <c r="D38" s="45">
        <v>25.1052</v>
      </c>
      <c r="E38" s="45">
        <v>19.236499999999999</v>
      </c>
      <c r="F38" s="45">
        <v>27.835899999999999</v>
      </c>
      <c r="G38" s="45">
        <v>22.8306</v>
      </c>
      <c r="H38" s="45">
        <v>33.734900000000003</v>
      </c>
      <c r="I38" s="45">
        <v>34.991100000000003</v>
      </c>
      <c r="J38" s="45">
        <v>25.1052</v>
      </c>
      <c r="K38" s="45">
        <v>19.236499999999999</v>
      </c>
      <c r="L38" s="45">
        <v>27.835899999999999</v>
      </c>
      <c r="M38" s="45">
        <v>22.8306</v>
      </c>
      <c r="N38" s="45">
        <v>34.066400000000002</v>
      </c>
      <c r="O38" s="45">
        <v>34.066400000000002</v>
      </c>
      <c r="P38" s="45">
        <v>0</v>
      </c>
      <c r="Q38" s="45">
        <v>0</v>
      </c>
      <c r="R38" s="45">
        <v>0</v>
      </c>
      <c r="S38" s="45" t="s">
        <v>265</v>
      </c>
    </row>
    <row r="39" spans="1:19" ht="15" hidden="1" customHeight="1" outlineLevel="1">
      <c r="A39" s="8">
        <v>41395</v>
      </c>
      <c r="B39" s="45">
        <v>26.949100000000001</v>
      </c>
      <c r="C39" s="45">
        <v>28.5762</v>
      </c>
      <c r="D39" s="45">
        <v>24.912299999999998</v>
      </c>
      <c r="E39" s="45">
        <v>21.976900000000001</v>
      </c>
      <c r="F39" s="45">
        <v>25.818100000000001</v>
      </c>
      <c r="G39" s="45">
        <v>23.361999999999998</v>
      </c>
      <c r="H39" s="45">
        <v>26.949000000000002</v>
      </c>
      <c r="I39" s="45">
        <v>28.575900000000001</v>
      </c>
      <c r="J39" s="45">
        <v>24.912299999999998</v>
      </c>
      <c r="K39" s="45">
        <v>21.976900000000001</v>
      </c>
      <c r="L39" s="45">
        <v>25.818100000000001</v>
      </c>
      <c r="M39" s="45">
        <v>23.361999999999998</v>
      </c>
      <c r="N39" s="45">
        <v>36.8461</v>
      </c>
      <c r="O39" s="45">
        <v>36.8461</v>
      </c>
      <c r="P39" s="45">
        <v>0</v>
      </c>
      <c r="Q39" s="45">
        <v>0</v>
      </c>
      <c r="R39" s="45">
        <v>0</v>
      </c>
      <c r="S39" s="45" t="s">
        <v>265</v>
      </c>
    </row>
    <row r="40" spans="1:19" ht="15" hidden="1" customHeight="1" outlineLevel="1">
      <c r="A40" s="8">
        <v>41426</v>
      </c>
      <c r="B40" s="45">
        <v>26.9786</v>
      </c>
      <c r="C40" s="45">
        <v>28.038499999999999</v>
      </c>
      <c r="D40" s="45">
        <v>26.050799999999999</v>
      </c>
      <c r="E40" s="45">
        <v>22.000699999999998</v>
      </c>
      <c r="F40" s="45">
        <v>27.090199999999999</v>
      </c>
      <c r="G40" s="45">
        <v>24.504000000000001</v>
      </c>
      <c r="H40" s="45">
        <v>26.992599999999999</v>
      </c>
      <c r="I40" s="45">
        <v>28.038499999999999</v>
      </c>
      <c r="J40" s="45">
        <v>26.075099999999999</v>
      </c>
      <c r="K40" s="45">
        <v>22.000699999999998</v>
      </c>
      <c r="L40" s="45">
        <v>27.090199999999999</v>
      </c>
      <c r="M40" s="45">
        <v>24.742999999999999</v>
      </c>
      <c r="N40" s="45">
        <v>14.260199999999999</v>
      </c>
      <c r="O40" s="45">
        <v>25.066500000000001</v>
      </c>
      <c r="P40" s="45">
        <v>14.189399999999999</v>
      </c>
      <c r="Q40" s="45">
        <v>0</v>
      </c>
      <c r="R40" s="45">
        <v>0</v>
      </c>
      <c r="S40" s="45">
        <v>14.189399999999999</v>
      </c>
    </row>
    <row r="41" spans="1:19" ht="15" hidden="1" customHeight="1" outlineLevel="1">
      <c r="A41" s="8">
        <v>41456</v>
      </c>
      <c r="B41" s="45">
        <v>25.6144</v>
      </c>
      <c r="C41" s="45">
        <v>28.549600000000002</v>
      </c>
      <c r="D41" s="45">
        <v>23.121500000000001</v>
      </c>
      <c r="E41" s="45">
        <v>19.9373</v>
      </c>
      <c r="F41" s="45">
        <v>26.942699999999999</v>
      </c>
      <c r="G41" s="45">
        <v>15.767799999999999</v>
      </c>
      <c r="H41" s="45">
        <v>26.576599999999999</v>
      </c>
      <c r="I41" s="45">
        <v>28.554400000000001</v>
      </c>
      <c r="J41" s="45">
        <v>24.749400000000001</v>
      </c>
      <c r="K41" s="45">
        <v>20.5671</v>
      </c>
      <c r="L41" s="45">
        <v>26.942699999999999</v>
      </c>
      <c r="M41" s="45">
        <v>23.5901</v>
      </c>
      <c r="N41" s="45">
        <v>4.5955000000000004</v>
      </c>
      <c r="O41" s="45">
        <v>0.89159999999999995</v>
      </c>
      <c r="P41" s="45">
        <v>4.6022999999999996</v>
      </c>
      <c r="Q41" s="45">
        <v>13</v>
      </c>
      <c r="R41" s="45">
        <v>0</v>
      </c>
      <c r="S41" s="45">
        <v>1.1377999999999999</v>
      </c>
    </row>
    <row r="42" spans="1:19" ht="15" hidden="1" customHeight="1" outlineLevel="1">
      <c r="A42" s="8">
        <v>41487</v>
      </c>
      <c r="B42" s="45">
        <v>25.171600000000002</v>
      </c>
      <c r="C42" s="45">
        <v>26.281700000000001</v>
      </c>
      <c r="D42" s="45">
        <v>24.232199999999999</v>
      </c>
      <c r="E42" s="45">
        <v>20.760100000000001</v>
      </c>
      <c r="F42" s="45">
        <v>26.480399999999999</v>
      </c>
      <c r="G42" s="45">
        <v>23.388400000000001</v>
      </c>
      <c r="H42" s="45">
        <v>25.171399999999998</v>
      </c>
      <c r="I42" s="45">
        <v>26.280999999999999</v>
      </c>
      <c r="J42" s="45">
        <v>24.232500000000002</v>
      </c>
      <c r="K42" s="45">
        <v>20.760100000000001</v>
      </c>
      <c r="L42" s="45">
        <v>26.480399999999999</v>
      </c>
      <c r="M42" s="45">
        <v>23.390899999999998</v>
      </c>
      <c r="N42" s="45">
        <v>28.0169</v>
      </c>
      <c r="O42" s="45">
        <v>34.149000000000001</v>
      </c>
      <c r="P42" s="45">
        <v>16.399999999999999</v>
      </c>
      <c r="Q42" s="45">
        <v>0</v>
      </c>
      <c r="R42" s="45">
        <v>0</v>
      </c>
      <c r="S42" s="45">
        <v>16.399999999999999</v>
      </c>
    </row>
    <row r="43" spans="1:19" ht="15" hidden="1" customHeight="1" outlineLevel="1">
      <c r="A43" s="8">
        <v>41518</v>
      </c>
      <c r="B43" s="45">
        <v>26.432099999999998</v>
      </c>
      <c r="C43" s="45">
        <v>25.459299999999999</v>
      </c>
      <c r="D43" s="45">
        <v>27.2347</v>
      </c>
      <c r="E43" s="45">
        <v>20.8965</v>
      </c>
      <c r="F43" s="45">
        <v>30.674099999999999</v>
      </c>
      <c r="G43" s="45">
        <v>22.017900000000001</v>
      </c>
      <c r="H43" s="45">
        <v>26.433900000000001</v>
      </c>
      <c r="I43" s="45">
        <v>25.429099999999998</v>
      </c>
      <c r="J43" s="45">
        <v>27.2624</v>
      </c>
      <c r="K43" s="45">
        <v>20.8965</v>
      </c>
      <c r="L43" s="45">
        <v>30.674099999999999</v>
      </c>
      <c r="M43" s="45">
        <v>22.143699999999999</v>
      </c>
      <c r="N43" s="45">
        <v>25.632000000000001</v>
      </c>
      <c r="O43" s="45">
        <v>36.395600000000002</v>
      </c>
      <c r="P43" s="45">
        <v>13.3</v>
      </c>
      <c r="Q43" s="45">
        <v>0</v>
      </c>
      <c r="R43" s="45">
        <v>0</v>
      </c>
      <c r="S43" s="45">
        <v>13.3</v>
      </c>
    </row>
    <row r="44" spans="1:19" ht="15" hidden="1" customHeight="1" outlineLevel="1">
      <c r="A44" s="8">
        <v>41548</v>
      </c>
      <c r="B44" s="45">
        <v>26.472899999999999</v>
      </c>
      <c r="C44" s="45">
        <v>26.246400000000001</v>
      </c>
      <c r="D44" s="45">
        <v>26.747699999999998</v>
      </c>
      <c r="E44" s="45">
        <v>21.697800000000001</v>
      </c>
      <c r="F44" s="45">
        <v>29.316800000000001</v>
      </c>
      <c r="G44" s="45">
        <v>21.441800000000001</v>
      </c>
      <c r="H44" s="45">
        <v>26.6511</v>
      </c>
      <c r="I44" s="45">
        <v>26.246400000000001</v>
      </c>
      <c r="J44" s="45">
        <v>27.161000000000001</v>
      </c>
      <c r="K44" s="45">
        <v>21.697800000000001</v>
      </c>
      <c r="L44" s="45">
        <v>29.316800000000001</v>
      </c>
      <c r="M44" s="45">
        <v>23.049399999999999</v>
      </c>
      <c r="N44" s="45">
        <v>16.0078</v>
      </c>
      <c r="O44" s="45">
        <v>28.214099999999998</v>
      </c>
      <c r="P44" s="45">
        <v>16</v>
      </c>
      <c r="Q44" s="45">
        <v>0</v>
      </c>
      <c r="R44" s="45">
        <v>0</v>
      </c>
      <c r="S44" s="45">
        <v>16</v>
      </c>
    </row>
    <row r="45" spans="1:19" ht="15" hidden="1" customHeight="1" outlineLevel="1">
      <c r="A45" s="8">
        <v>41579</v>
      </c>
      <c r="B45" s="45">
        <v>25.992899999999999</v>
      </c>
      <c r="C45" s="45">
        <v>26.006900000000002</v>
      </c>
      <c r="D45" s="45">
        <v>25.977699999999999</v>
      </c>
      <c r="E45" s="45">
        <v>21.0473</v>
      </c>
      <c r="F45" s="45">
        <v>28.325500000000002</v>
      </c>
      <c r="G45" s="45">
        <v>21.752800000000001</v>
      </c>
      <c r="H45" s="45">
        <v>25.9923</v>
      </c>
      <c r="I45" s="45">
        <v>26.005700000000001</v>
      </c>
      <c r="J45" s="45">
        <v>25.977699999999999</v>
      </c>
      <c r="K45" s="45">
        <v>21.0473</v>
      </c>
      <c r="L45" s="45">
        <v>28.325500000000002</v>
      </c>
      <c r="M45" s="45">
        <v>21.752800000000001</v>
      </c>
      <c r="N45" s="45">
        <v>37.618600000000001</v>
      </c>
      <c r="O45" s="45">
        <v>37.618600000000001</v>
      </c>
      <c r="P45" s="45">
        <v>0</v>
      </c>
      <c r="Q45" s="45">
        <v>0</v>
      </c>
      <c r="R45" s="45">
        <v>0</v>
      </c>
      <c r="S45" s="45" t="s">
        <v>265</v>
      </c>
    </row>
    <row r="46" spans="1:19" ht="15" hidden="1" customHeight="1" outlineLevel="1">
      <c r="A46" s="8">
        <v>41609</v>
      </c>
      <c r="B46" s="45">
        <v>26.264299999999999</v>
      </c>
      <c r="C46" s="45">
        <v>26.338100000000001</v>
      </c>
      <c r="D46" s="45">
        <v>26.180099999999999</v>
      </c>
      <c r="E46" s="45">
        <v>23.601500000000001</v>
      </c>
      <c r="F46" s="45">
        <v>27.804400000000001</v>
      </c>
      <c r="G46" s="45">
        <v>21.5533</v>
      </c>
      <c r="H46" s="45">
        <v>26.2714</v>
      </c>
      <c r="I46" s="45">
        <v>26.338100000000001</v>
      </c>
      <c r="J46" s="45">
        <v>26.1952</v>
      </c>
      <c r="K46" s="45">
        <v>23.601500000000001</v>
      </c>
      <c r="L46" s="45">
        <v>27.804400000000001</v>
      </c>
      <c r="M46" s="45">
        <v>21.622499999999999</v>
      </c>
      <c r="N46" s="45">
        <v>13.5327</v>
      </c>
      <c r="O46" s="45">
        <v>18.059000000000001</v>
      </c>
      <c r="P46" s="45">
        <v>13.49</v>
      </c>
      <c r="Q46" s="45">
        <v>0</v>
      </c>
      <c r="R46" s="45">
        <v>0</v>
      </c>
      <c r="S46" s="45">
        <v>13.49</v>
      </c>
    </row>
    <row r="47" spans="1:19" ht="15" hidden="1" customHeight="1" outlineLevel="1">
      <c r="A47" s="8">
        <v>41640</v>
      </c>
      <c r="B47" s="45">
        <v>25.670200000000001</v>
      </c>
      <c r="C47" s="45">
        <v>26.194099999999999</v>
      </c>
      <c r="D47" s="45">
        <v>25.182300000000001</v>
      </c>
      <c r="E47" s="45">
        <v>21.4558</v>
      </c>
      <c r="F47" s="45">
        <v>29.142499999999998</v>
      </c>
      <c r="G47" s="45">
        <v>19.530999999999999</v>
      </c>
      <c r="H47" s="45">
        <v>25.670200000000001</v>
      </c>
      <c r="I47" s="45">
        <v>26.194199999999999</v>
      </c>
      <c r="J47" s="45">
        <v>25.182300000000001</v>
      </c>
      <c r="K47" s="45">
        <v>21.4558</v>
      </c>
      <c r="L47" s="45">
        <v>29.142499999999998</v>
      </c>
      <c r="M47" s="45">
        <v>19.530999999999999</v>
      </c>
      <c r="N47" s="45">
        <v>15.786</v>
      </c>
      <c r="O47" s="45">
        <v>15.786</v>
      </c>
      <c r="P47" s="45">
        <v>0</v>
      </c>
      <c r="Q47" s="45">
        <v>0</v>
      </c>
      <c r="R47" s="45">
        <v>0</v>
      </c>
      <c r="S47" s="45" t="s">
        <v>265</v>
      </c>
    </row>
    <row r="48" spans="1:19" ht="15" hidden="1" customHeight="1" outlineLevel="1">
      <c r="A48" s="8">
        <v>41671</v>
      </c>
      <c r="B48" s="45">
        <v>26.375900000000001</v>
      </c>
      <c r="C48" s="45">
        <v>28.082100000000001</v>
      </c>
      <c r="D48" s="45">
        <v>25.696999999999999</v>
      </c>
      <c r="E48" s="45">
        <v>24.648299999999999</v>
      </c>
      <c r="F48" s="45">
        <v>28.0869</v>
      </c>
      <c r="G48" s="45">
        <v>23.109500000000001</v>
      </c>
      <c r="H48" s="45">
        <v>26.375900000000001</v>
      </c>
      <c r="I48" s="45">
        <v>28.0822</v>
      </c>
      <c r="J48" s="45">
        <v>25.696999999999999</v>
      </c>
      <c r="K48" s="45">
        <v>24.648299999999999</v>
      </c>
      <c r="L48" s="45">
        <v>28.0869</v>
      </c>
      <c r="M48" s="45">
        <v>23.109500000000001</v>
      </c>
      <c r="N48" s="45">
        <v>25.793900000000001</v>
      </c>
      <c r="O48" s="45">
        <v>25.793900000000001</v>
      </c>
      <c r="P48" s="45">
        <v>0</v>
      </c>
      <c r="Q48" s="45">
        <v>0</v>
      </c>
      <c r="R48" s="45">
        <v>0</v>
      </c>
      <c r="S48" s="45" t="s">
        <v>265</v>
      </c>
    </row>
    <row r="49" spans="1:19" ht="15" hidden="1" customHeight="1" outlineLevel="1">
      <c r="A49" s="8">
        <v>41699</v>
      </c>
      <c r="B49" s="45">
        <v>25.970400000000001</v>
      </c>
      <c r="C49" s="45">
        <v>25.466799999999999</v>
      </c>
      <c r="D49" s="45">
        <v>27.0379</v>
      </c>
      <c r="E49" s="45">
        <v>24.942</v>
      </c>
      <c r="F49" s="45">
        <v>28.031700000000001</v>
      </c>
      <c r="G49" s="45">
        <v>24.699000000000002</v>
      </c>
      <c r="H49" s="45">
        <v>25.965399999999999</v>
      </c>
      <c r="I49" s="45">
        <v>25.459299999999999</v>
      </c>
      <c r="J49" s="45">
        <v>27.0379</v>
      </c>
      <c r="K49" s="45">
        <v>24.942</v>
      </c>
      <c r="L49" s="45">
        <v>28.031700000000001</v>
      </c>
      <c r="M49" s="45">
        <v>24.699000000000002</v>
      </c>
      <c r="N49" s="45">
        <v>48.818300000000001</v>
      </c>
      <c r="O49" s="45">
        <v>48.818300000000001</v>
      </c>
      <c r="P49" s="45">
        <v>0</v>
      </c>
      <c r="Q49" s="45">
        <v>0</v>
      </c>
      <c r="R49" s="45">
        <v>0</v>
      </c>
      <c r="S49" s="45" t="s">
        <v>265</v>
      </c>
    </row>
    <row r="50" spans="1:19" ht="15" hidden="1" customHeight="1" outlineLevel="1">
      <c r="A50" s="8">
        <v>41730</v>
      </c>
      <c r="B50" s="45">
        <v>27.154499999999999</v>
      </c>
      <c r="C50" s="45">
        <v>26.269500000000001</v>
      </c>
      <c r="D50" s="45">
        <v>28.380700000000001</v>
      </c>
      <c r="E50" s="45">
        <v>23.3491</v>
      </c>
      <c r="F50" s="45">
        <v>29.604299999999999</v>
      </c>
      <c r="G50" s="45">
        <v>26.4832</v>
      </c>
      <c r="H50" s="45">
        <v>27.153300000000002</v>
      </c>
      <c r="I50" s="45">
        <v>26.267199999999999</v>
      </c>
      <c r="J50" s="45">
        <v>28.380700000000001</v>
      </c>
      <c r="K50" s="45">
        <v>23.3491</v>
      </c>
      <c r="L50" s="45">
        <v>29.604299999999999</v>
      </c>
      <c r="M50" s="45">
        <v>26.4832</v>
      </c>
      <c r="N50" s="45">
        <v>37.878300000000003</v>
      </c>
      <c r="O50" s="45">
        <v>37.878300000000003</v>
      </c>
      <c r="P50" s="45">
        <v>0</v>
      </c>
      <c r="Q50" s="45">
        <v>0</v>
      </c>
      <c r="R50" s="45" t="s">
        <v>265</v>
      </c>
      <c r="S50" s="45" t="s">
        <v>265</v>
      </c>
    </row>
    <row r="51" spans="1:19" ht="15" hidden="1" customHeight="1" outlineLevel="1">
      <c r="A51" s="8">
        <v>41760</v>
      </c>
      <c r="B51" s="45">
        <v>80.419700000000006</v>
      </c>
      <c r="C51" s="45">
        <v>26.950299999999999</v>
      </c>
      <c r="D51" s="45">
        <v>107.7581</v>
      </c>
      <c r="E51" s="45">
        <v>152.6464</v>
      </c>
      <c r="F51" s="45">
        <v>30.3322</v>
      </c>
      <c r="G51" s="45">
        <v>26.84</v>
      </c>
      <c r="H51" s="45">
        <v>80.770700000000005</v>
      </c>
      <c r="I51" s="45">
        <v>26.9497</v>
      </c>
      <c r="J51" s="45">
        <v>108.5</v>
      </c>
      <c r="K51" s="45">
        <v>152.6464</v>
      </c>
      <c r="L51" s="45">
        <v>30.747599999999998</v>
      </c>
      <c r="M51" s="45">
        <v>26.933399999999999</v>
      </c>
      <c r="N51" s="45">
        <v>12.1302</v>
      </c>
      <c r="O51" s="45">
        <v>35.002099999999999</v>
      </c>
      <c r="P51" s="45">
        <v>12.0114</v>
      </c>
      <c r="Q51" s="45">
        <v>0</v>
      </c>
      <c r="R51" s="45">
        <v>12</v>
      </c>
      <c r="S51" s="45">
        <v>12.5001</v>
      </c>
    </row>
    <row r="52" spans="1:19" ht="15" hidden="1" customHeight="1" outlineLevel="1">
      <c r="A52" s="8">
        <v>41791</v>
      </c>
      <c r="B52" s="45">
        <v>27.413499999999999</v>
      </c>
      <c r="C52" s="45">
        <v>26.8523</v>
      </c>
      <c r="D52" s="45">
        <v>27.977699999999999</v>
      </c>
      <c r="E52" s="45">
        <v>22.538499999999999</v>
      </c>
      <c r="F52" s="45">
        <v>29.131</v>
      </c>
      <c r="G52" s="45">
        <v>27.2651</v>
      </c>
      <c r="H52" s="45">
        <v>27.680900000000001</v>
      </c>
      <c r="I52" s="45">
        <v>26.8521</v>
      </c>
      <c r="J52" s="45">
        <v>28.54</v>
      </c>
      <c r="K52" s="45">
        <v>22.538499999999999</v>
      </c>
      <c r="L52" s="45">
        <v>29.938099999999999</v>
      </c>
      <c r="M52" s="45">
        <v>27.2651</v>
      </c>
      <c r="N52" s="45">
        <v>10.0266</v>
      </c>
      <c r="O52" s="45">
        <v>30.937200000000001</v>
      </c>
      <c r="P52" s="45">
        <v>10</v>
      </c>
      <c r="Q52" s="45">
        <v>0</v>
      </c>
      <c r="R52" s="45">
        <v>10</v>
      </c>
      <c r="S52" s="45" t="s">
        <v>265</v>
      </c>
    </row>
    <row r="53" spans="1:19" ht="15" hidden="1" customHeight="1" outlineLevel="1">
      <c r="A53" s="8">
        <v>41821</v>
      </c>
      <c r="B53" s="45">
        <v>28.741599999999998</v>
      </c>
      <c r="C53" s="45">
        <v>27.5898</v>
      </c>
      <c r="D53" s="45">
        <v>30.216699999999999</v>
      </c>
      <c r="E53" s="45">
        <v>23.608699999999999</v>
      </c>
      <c r="F53" s="45">
        <v>31.548300000000001</v>
      </c>
      <c r="G53" s="45">
        <v>29.6434</v>
      </c>
      <c r="H53" s="45">
        <v>28.739599999999999</v>
      </c>
      <c r="I53" s="45">
        <v>27.585899999999999</v>
      </c>
      <c r="J53" s="45">
        <v>30.216699999999999</v>
      </c>
      <c r="K53" s="45">
        <v>23.608699999999999</v>
      </c>
      <c r="L53" s="45">
        <v>31.548300000000001</v>
      </c>
      <c r="M53" s="45">
        <v>29.6434</v>
      </c>
      <c r="N53" s="45">
        <v>44.8797</v>
      </c>
      <c r="O53" s="45">
        <v>44.8797</v>
      </c>
      <c r="P53" s="45">
        <v>0</v>
      </c>
      <c r="Q53" s="45">
        <v>0</v>
      </c>
      <c r="R53" s="45" t="s">
        <v>265</v>
      </c>
      <c r="S53" s="45" t="s">
        <v>265</v>
      </c>
    </row>
    <row r="54" spans="1:19" hidden="1" outlineLevel="1" collapsed="1">
      <c r="A54" s="8">
        <v>41852</v>
      </c>
      <c r="B54" s="45">
        <v>28.2989</v>
      </c>
      <c r="C54" s="45">
        <v>25.691600000000001</v>
      </c>
      <c r="D54" s="45">
        <v>31.613199999999999</v>
      </c>
      <c r="E54" s="45">
        <v>34.418199999999999</v>
      </c>
      <c r="F54" s="45">
        <v>31.262599999999999</v>
      </c>
      <c r="G54" s="45">
        <v>27.010899999999999</v>
      </c>
      <c r="H54" s="45">
        <v>28.299099999999999</v>
      </c>
      <c r="I54" s="45">
        <v>25.6919</v>
      </c>
      <c r="J54" s="45">
        <v>31.613199999999999</v>
      </c>
      <c r="K54" s="45">
        <v>34.418199999999999</v>
      </c>
      <c r="L54" s="45">
        <v>31.262599999999999</v>
      </c>
      <c r="M54" s="45">
        <v>27.010899999999999</v>
      </c>
      <c r="N54" s="45">
        <v>5.9317000000000002</v>
      </c>
      <c r="O54" s="45">
        <v>5.9317000000000002</v>
      </c>
      <c r="P54" s="45">
        <v>0</v>
      </c>
      <c r="Q54" s="45">
        <v>0</v>
      </c>
      <c r="R54" s="45">
        <v>0</v>
      </c>
      <c r="S54" s="45" t="s">
        <v>265</v>
      </c>
    </row>
    <row r="55" spans="1:19" hidden="1" outlineLevel="1" collapsed="1">
      <c r="A55" s="8">
        <v>41883</v>
      </c>
      <c r="B55" s="45">
        <v>28.222899999999999</v>
      </c>
      <c r="C55" s="45">
        <v>23.535499999999999</v>
      </c>
      <c r="D55" s="45">
        <v>32.691200000000002</v>
      </c>
      <c r="E55" s="45">
        <v>42.653199999999998</v>
      </c>
      <c r="F55" s="45">
        <v>30.2135</v>
      </c>
      <c r="G55" s="45">
        <v>22.501200000000001</v>
      </c>
      <c r="H55" s="45">
        <v>28.220500000000001</v>
      </c>
      <c r="I55" s="45">
        <v>23.516500000000001</v>
      </c>
      <c r="J55" s="45">
        <v>32.691200000000002</v>
      </c>
      <c r="K55" s="45">
        <v>42.653199999999998</v>
      </c>
      <c r="L55" s="45">
        <v>30.2135</v>
      </c>
      <c r="M55" s="45">
        <v>22.501200000000001</v>
      </c>
      <c r="N55" s="45">
        <v>29.878</v>
      </c>
      <c r="O55" s="45">
        <v>29.878</v>
      </c>
      <c r="P55" s="45">
        <v>0</v>
      </c>
      <c r="Q55" s="45">
        <v>0</v>
      </c>
      <c r="R55" s="45" t="s">
        <v>265</v>
      </c>
      <c r="S55" s="45" t="s">
        <v>265</v>
      </c>
    </row>
    <row r="56" spans="1:19" hidden="1" outlineLevel="1" collapsed="1">
      <c r="A56" s="8">
        <v>41913</v>
      </c>
      <c r="B56" s="45">
        <v>25.295500000000001</v>
      </c>
      <c r="C56" s="45">
        <v>23.751799999999999</v>
      </c>
      <c r="D56" s="45">
        <v>26.973600000000001</v>
      </c>
      <c r="E56" s="45">
        <v>22.7315</v>
      </c>
      <c r="F56" s="45">
        <v>28.353200000000001</v>
      </c>
      <c r="G56" s="45">
        <v>23.4498</v>
      </c>
      <c r="H56" s="45">
        <v>25.281700000000001</v>
      </c>
      <c r="I56" s="45">
        <v>23.7224</v>
      </c>
      <c r="J56" s="45">
        <v>26.973600000000001</v>
      </c>
      <c r="K56" s="45">
        <v>22.7315</v>
      </c>
      <c r="L56" s="45">
        <v>28.353200000000001</v>
      </c>
      <c r="M56" s="45">
        <v>23.4498</v>
      </c>
      <c r="N56" s="45">
        <v>39.413200000000003</v>
      </c>
      <c r="O56" s="45">
        <v>39.413200000000003</v>
      </c>
      <c r="P56" s="45">
        <v>0</v>
      </c>
      <c r="Q56" s="45">
        <v>0</v>
      </c>
      <c r="R56" s="45">
        <v>0</v>
      </c>
      <c r="S56" s="45" t="s">
        <v>265</v>
      </c>
    </row>
    <row r="57" spans="1:19" hidden="1" outlineLevel="1" collapsed="1">
      <c r="A57" s="8">
        <v>41944</v>
      </c>
      <c r="B57" s="45">
        <v>25.090699999999998</v>
      </c>
      <c r="C57" s="45">
        <v>23.7621</v>
      </c>
      <c r="D57" s="45">
        <v>26.258600000000001</v>
      </c>
      <c r="E57" s="45">
        <v>24.141500000000001</v>
      </c>
      <c r="F57" s="45">
        <v>27.572299999999998</v>
      </c>
      <c r="G57" s="45">
        <v>21.634499999999999</v>
      </c>
      <c r="H57" s="45">
        <v>25.0899</v>
      </c>
      <c r="I57" s="45">
        <v>23.759699999999999</v>
      </c>
      <c r="J57" s="45">
        <v>26.258600000000001</v>
      </c>
      <c r="K57" s="45">
        <v>24.141500000000001</v>
      </c>
      <c r="L57" s="45">
        <v>27.572299999999998</v>
      </c>
      <c r="M57" s="45">
        <v>21.634499999999999</v>
      </c>
      <c r="N57" s="45">
        <v>28.6587</v>
      </c>
      <c r="O57" s="45">
        <v>28.6587</v>
      </c>
      <c r="P57" s="45">
        <v>0</v>
      </c>
      <c r="Q57" s="45">
        <v>0</v>
      </c>
      <c r="R57" s="45" t="s">
        <v>265</v>
      </c>
      <c r="S57" s="45" t="s">
        <v>265</v>
      </c>
    </row>
    <row r="58" spans="1:19" hidden="1" outlineLevel="1" collapsed="1">
      <c r="A58" s="8">
        <v>41974</v>
      </c>
      <c r="B58" s="45">
        <v>24.3734</v>
      </c>
      <c r="C58" s="45">
        <v>24.555800000000001</v>
      </c>
      <c r="D58" s="45">
        <v>24.238299999999999</v>
      </c>
      <c r="E58" s="45">
        <v>22.875299999999999</v>
      </c>
      <c r="F58" s="45">
        <v>26.352900000000002</v>
      </c>
      <c r="G58" s="45">
        <v>14.694699999999999</v>
      </c>
      <c r="H58" s="45">
        <v>24.372900000000001</v>
      </c>
      <c r="I58" s="45">
        <v>24.554600000000001</v>
      </c>
      <c r="J58" s="45">
        <v>24.238299999999999</v>
      </c>
      <c r="K58" s="45">
        <v>22.875299999999999</v>
      </c>
      <c r="L58" s="45">
        <v>26.352900000000002</v>
      </c>
      <c r="M58" s="45">
        <v>14.694699999999999</v>
      </c>
      <c r="N58" s="45">
        <v>37.652299999999997</v>
      </c>
      <c r="O58" s="45">
        <v>37.652299999999997</v>
      </c>
      <c r="P58" s="45">
        <v>0</v>
      </c>
      <c r="Q58" s="45" t="s">
        <v>265</v>
      </c>
      <c r="R58" s="45">
        <v>0</v>
      </c>
      <c r="S58" s="45" t="s">
        <v>265</v>
      </c>
    </row>
    <row r="59" spans="1:19" hidden="1" outlineLevel="1" collapsed="1">
      <c r="A59" s="8">
        <v>42005</v>
      </c>
      <c r="B59" s="45">
        <v>26.255199999999999</v>
      </c>
      <c r="C59" s="45">
        <v>27.5792</v>
      </c>
      <c r="D59" s="45">
        <v>25.0503</v>
      </c>
      <c r="E59" s="45">
        <v>23.924099999999999</v>
      </c>
      <c r="F59" s="45">
        <v>27.339500000000001</v>
      </c>
      <c r="G59" s="45">
        <v>13.6084</v>
      </c>
      <c r="H59" s="45">
        <v>26.2517</v>
      </c>
      <c r="I59" s="45">
        <v>27.573</v>
      </c>
      <c r="J59" s="45">
        <v>25.0503</v>
      </c>
      <c r="K59" s="45">
        <v>23.924099999999999</v>
      </c>
      <c r="L59" s="45">
        <v>27.339500000000001</v>
      </c>
      <c r="M59" s="45">
        <v>13.6084</v>
      </c>
      <c r="N59" s="45">
        <v>35.346200000000003</v>
      </c>
      <c r="O59" s="45">
        <v>35.346200000000003</v>
      </c>
      <c r="P59" s="45">
        <v>0</v>
      </c>
      <c r="Q59" s="45" t="s">
        <v>265</v>
      </c>
      <c r="R59" s="45">
        <v>0</v>
      </c>
      <c r="S59" s="45" t="s">
        <v>265</v>
      </c>
    </row>
    <row r="60" spans="1:19" hidden="1" outlineLevel="1" collapsed="1">
      <c r="A60" s="8">
        <v>42036</v>
      </c>
      <c r="B60" s="45">
        <v>25.712199999999999</v>
      </c>
      <c r="C60" s="45">
        <v>28.145</v>
      </c>
      <c r="D60" s="45">
        <v>24.463799999999999</v>
      </c>
      <c r="E60" s="45">
        <v>31.744299999999999</v>
      </c>
      <c r="F60" s="45">
        <v>26.3841</v>
      </c>
      <c r="G60" s="45">
        <v>15.956</v>
      </c>
      <c r="H60" s="45">
        <v>25.940100000000001</v>
      </c>
      <c r="I60" s="45">
        <v>28.060400000000001</v>
      </c>
      <c r="J60" s="45">
        <v>24.837299999999999</v>
      </c>
      <c r="K60" s="45">
        <v>31.744299999999999</v>
      </c>
      <c r="L60" s="45">
        <v>26.3841</v>
      </c>
      <c r="M60" s="45">
        <v>16.731999999999999</v>
      </c>
      <c r="N60" s="45">
        <v>12.7685</v>
      </c>
      <c r="O60" s="45">
        <v>37.942399999999999</v>
      </c>
      <c r="P60" s="45">
        <v>7.6871999999999998</v>
      </c>
      <c r="Q60" s="45">
        <v>0</v>
      </c>
      <c r="R60" s="45">
        <v>0</v>
      </c>
      <c r="S60" s="45">
        <v>7.6871999999999998</v>
      </c>
    </row>
    <row r="61" spans="1:19" hidden="1" outlineLevel="1" collapsed="1">
      <c r="A61" s="8">
        <v>42064</v>
      </c>
      <c r="B61" s="45">
        <v>26.4785</v>
      </c>
      <c r="C61" s="45">
        <v>28.6143</v>
      </c>
      <c r="D61" s="45">
        <v>25.457000000000001</v>
      </c>
      <c r="E61" s="45">
        <v>40.632399999999997</v>
      </c>
      <c r="F61" s="45">
        <v>24.996500000000001</v>
      </c>
      <c r="G61" s="45">
        <v>15.4049</v>
      </c>
      <c r="H61" s="45">
        <v>26.607099999999999</v>
      </c>
      <c r="I61" s="45">
        <v>28.6129</v>
      </c>
      <c r="J61" s="45">
        <v>25.633199999999999</v>
      </c>
      <c r="K61" s="45">
        <v>40.632399999999997</v>
      </c>
      <c r="L61" s="45">
        <v>24.996500000000001</v>
      </c>
      <c r="M61" s="45">
        <v>15.6107</v>
      </c>
      <c r="N61" s="45">
        <v>14.1084</v>
      </c>
      <c r="O61" s="45">
        <v>37.908200000000001</v>
      </c>
      <c r="P61" s="45">
        <v>14</v>
      </c>
      <c r="Q61" s="45" t="s">
        <v>265</v>
      </c>
      <c r="R61" s="45" t="s">
        <v>265</v>
      </c>
      <c r="S61" s="45">
        <v>14</v>
      </c>
    </row>
    <row r="62" spans="1:19" hidden="1" outlineLevel="1" collapsed="1">
      <c r="A62" s="8">
        <v>42095</v>
      </c>
      <c r="B62" s="45">
        <v>25.931100000000001</v>
      </c>
      <c r="C62" s="45">
        <v>28.6646</v>
      </c>
      <c r="D62" s="45">
        <v>24.967199999999998</v>
      </c>
      <c r="E62" s="45">
        <v>29.542200000000001</v>
      </c>
      <c r="F62" s="45">
        <v>25.7241</v>
      </c>
      <c r="G62" s="45">
        <v>18.540700000000001</v>
      </c>
      <c r="H62" s="45">
        <v>25.965900000000001</v>
      </c>
      <c r="I62" s="45">
        <v>28.657299999999999</v>
      </c>
      <c r="J62" s="45">
        <v>25.014199999999999</v>
      </c>
      <c r="K62" s="45">
        <v>29.542200000000001</v>
      </c>
      <c r="L62" s="45">
        <v>25.7241</v>
      </c>
      <c r="M62" s="45">
        <v>18.699200000000001</v>
      </c>
      <c r="N62" s="45">
        <v>14.0686</v>
      </c>
      <c r="O62" s="45">
        <v>37.306699999999999</v>
      </c>
      <c r="P62" s="45">
        <v>12.184900000000001</v>
      </c>
      <c r="Q62" s="45">
        <v>0</v>
      </c>
      <c r="R62" s="45" t="s">
        <v>265</v>
      </c>
      <c r="S62" s="45">
        <v>12.184900000000001</v>
      </c>
    </row>
    <row r="63" spans="1:19" hidden="1" outlineLevel="1" collapsed="1">
      <c r="A63" s="8">
        <v>42125</v>
      </c>
      <c r="B63" s="45">
        <v>27.189499999999999</v>
      </c>
      <c r="C63" s="45">
        <v>29.6252</v>
      </c>
      <c r="D63" s="45">
        <v>26.220600000000001</v>
      </c>
      <c r="E63" s="45">
        <v>29.0932</v>
      </c>
      <c r="F63" s="45">
        <v>26.6663</v>
      </c>
      <c r="G63" s="45">
        <v>18.584599999999998</v>
      </c>
      <c r="H63" s="45">
        <v>26.968599999999999</v>
      </c>
      <c r="I63" s="45">
        <v>28.9971</v>
      </c>
      <c r="J63" s="45">
        <v>26.244800000000001</v>
      </c>
      <c r="K63" s="45">
        <v>29.0932</v>
      </c>
      <c r="L63" s="45">
        <v>26.6663</v>
      </c>
      <c r="M63" s="45">
        <v>18.715800000000002</v>
      </c>
      <c r="N63" s="45">
        <v>34.091900000000003</v>
      </c>
      <c r="O63" s="45">
        <v>35.003399999999999</v>
      </c>
      <c r="P63" s="45">
        <v>12.5</v>
      </c>
      <c r="Q63" s="45">
        <v>0</v>
      </c>
      <c r="R63" s="45" t="s">
        <v>265</v>
      </c>
      <c r="S63" s="45">
        <v>12.5</v>
      </c>
    </row>
    <row r="64" spans="1:19" hidden="1" outlineLevel="1" collapsed="1">
      <c r="A64" s="8">
        <v>42156</v>
      </c>
      <c r="B64" s="45">
        <v>25.650099999999998</v>
      </c>
      <c r="C64" s="45">
        <v>30.055399999999999</v>
      </c>
      <c r="D64" s="45">
        <v>24.750399999999999</v>
      </c>
      <c r="E64" s="45">
        <v>24.576499999999999</v>
      </c>
      <c r="F64" s="45">
        <v>25.8569</v>
      </c>
      <c r="G64" s="45">
        <v>19.2563</v>
      </c>
      <c r="H64" s="45">
        <v>25.649100000000001</v>
      </c>
      <c r="I64" s="45">
        <v>30.0519</v>
      </c>
      <c r="J64" s="45">
        <v>24.750399999999999</v>
      </c>
      <c r="K64" s="45">
        <v>24.576499999999999</v>
      </c>
      <c r="L64" s="45">
        <v>25.8569</v>
      </c>
      <c r="M64" s="45">
        <v>19.2563</v>
      </c>
      <c r="N64" s="45">
        <v>36.806899999999999</v>
      </c>
      <c r="O64" s="45">
        <v>36.806899999999999</v>
      </c>
      <c r="P64" s="45">
        <v>0</v>
      </c>
      <c r="Q64" s="45">
        <v>0</v>
      </c>
      <c r="R64" s="45" t="s">
        <v>265</v>
      </c>
      <c r="S64" s="45" t="s">
        <v>265</v>
      </c>
    </row>
    <row r="65" spans="1:19" hidden="1" outlineLevel="1" collapsed="1">
      <c r="A65" s="8">
        <v>42186</v>
      </c>
      <c r="B65" s="45">
        <v>27.815799999999999</v>
      </c>
      <c r="C65" s="45">
        <v>31.920100000000001</v>
      </c>
      <c r="D65" s="45">
        <v>26.354900000000001</v>
      </c>
      <c r="E65" s="45">
        <v>29.590299999999999</v>
      </c>
      <c r="F65" s="45">
        <v>26.537299999999998</v>
      </c>
      <c r="G65" s="45">
        <v>23.8584</v>
      </c>
      <c r="H65" s="45">
        <v>28.0625</v>
      </c>
      <c r="I65" s="45">
        <v>31.851199999999999</v>
      </c>
      <c r="J65" s="45">
        <v>26.696300000000001</v>
      </c>
      <c r="K65" s="45">
        <v>29.590299999999999</v>
      </c>
      <c r="L65" s="45">
        <v>26.977799999999998</v>
      </c>
      <c r="M65" s="45">
        <v>23.8584</v>
      </c>
      <c r="N65" s="45">
        <v>14.6485</v>
      </c>
      <c r="O65" s="45">
        <v>39.548499999999997</v>
      </c>
      <c r="P65" s="45">
        <v>11</v>
      </c>
      <c r="Q65" s="45">
        <v>0</v>
      </c>
      <c r="R65" s="45">
        <v>11</v>
      </c>
      <c r="S65" s="45" t="s">
        <v>265</v>
      </c>
    </row>
    <row r="66" spans="1:19" hidden="1" outlineLevel="1" collapsed="1">
      <c r="A66" s="8">
        <v>42217</v>
      </c>
      <c r="B66" s="45">
        <v>25.773700000000002</v>
      </c>
      <c r="C66" s="45">
        <v>30.689699999999998</v>
      </c>
      <c r="D66" s="45">
        <v>24.275600000000001</v>
      </c>
      <c r="E66" s="45">
        <v>27.957899999999999</v>
      </c>
      <c r="F66" s="45">
        <v>26.326799999999999</v>
      </c>
      <c r="G66" s="45">
        <v>5.9569999999999999</v>
      </c>
      <c r="H66" s="45">
        <v>25.8032</v>
      </c>
      <c r="I66" s="45">
        <v>30.688199999999998</v>
      </c>
      <c r="J66" s="45">
        <v>24.3095</v>
      </c>
      <c r="K66" s="45">
        <v>27.957899999999999</v>
      </c>
      <c r="L66" s="45">
        <v>26.326799999999999</v>
      </c>
      <c r="M66" s="45">
        <v>5.6378000000000004</v>
      </c>
      <c r="N66" s="45">
        <v>15.3764</v>
      </c>
      <c r="O66" s="45">
        <v>38.018999999999998</v>
      </c>
      <c r="P66" s="45">
        <v>15.007</v>
      </c>
      <c r="Q66" s="45">
        <v>0</v>
      </c>
      <c r="R66" s="45" t="s">
        <v>265</v>
      </c>
      <c r="S66" s="45">
        <v>15.007</v>
      </c>
    </row>
    <row r="67" spans="1:19" hidden="1" outlineLevel="1" collapsed="1">
      <c r="A67" s="8">
        <v>42248</v>
      </c>
      <c r="B67" s="45">
        <v>26.7362</v>
      </c>
      <c r="C67" s="45">
        <v>30.991599999999998</v>
      </c>
      <c r="D67" s="45">
        <v>25.562000000000001</v>
      </c>
      <c r="E67" s="45">
        <v>29.665900000000001</v>
      </c>
      <c r="F67" s="45">
        <v>26.881399999999999</v>
      </c>
      <c r="G67" s="45">
        <v>8.7507000000000001</v>
      </c>
      <c r="H67" s="45">
        <v>26.459800000000001</v>
      </c>
      <c r="I67" s="45">
        <v>30.784700000000001</v>
      </c>
      <c r="J67" s="45">
        <v>25.233899999999998</v>
      </c>
      <c r="K67" s="45">
        <v>27.869399999999999</v>
      </c>
      <c r="L67" s="45">
        <v>26.881399999999999</v>
      </c>
      <c r="M67" s="45">
        <v>8.7507000000000001</v>
      </c>
      <c r="N67" s="45">
        <v>32.905200000000001</v>
      </c>
      <c r="O67" s="45">
        <v>39.954799999999999</v>
      </c>
      <c r="P67" s="45">
        <v>32</v>
      </c>
      <c r="Q67" s="45">
        <v>32</v>
      </c>
      <c r="R67" s="45" t="s">
        <v>265</v>
      </c>
      <c r="S67" s="45" t="s">
        <v>265</v>
      </c>
    </row>
    <row r="68" spans="1:19" hidden="1" outlineLevel="1" collapsed="1">
      <c r="A68" s="8">
        <v>42278</v>
      </c>
      <c r="B68" s="45">
        <v>27.142299999999999</v>
      </c>
      <c r="C68" s="45">
        <v>33.877099999999999</v>
      </c>
      <c r="D68" s="45">
        <v>25.474299999999999</v>
      </c>
      <c r="E68" s="45">
        <v>27.855</v>
      </c>
      <c r="F68" s="45">
        <v>26.927399999999999</v>
      </c>
      <c r="G68" s="45">
        <v>12.773099999999999</v>
      </c>
      <c r="H68" s="45">
        <v>27.0898</v>
      </c>
      <c r="I68" s="45">
        <v>33.751800000000003</v>
      </c>
      <c r="J68" s="45">
        <v>25.474299999999999</v>
      </c>
      <c r="K68" s="45">
        <v>27.855</v>
      </c>
      <c r="L68" s="45">
        <v>26.927399999999999</v>
      </c>
      <c r="M68" s="45">
        <v>12.773099999999999</v>
      </c>
      <c r="N68" s="45">
        <v>39.753599999999999</v>
      </c>
      <c r="O68" s="45">
        <v>39.753599999999999</v>
      </c>
      <c r="P68" s="45">
        <v>0</v>
      </c>
      <c r="Q68" s="45">
        <v>0</v>
      </c>
      <c r="R68" s="45" t="s">
        <v>265</v>
      </c>
      <c r="S68" s="45" t="s">
        <v>265</v>
      </c>
    </row>
    <row r="69" spans="1:19" hidden="1" outlineLevel="1" collapsed="1">
      <c r="A69" s="8">
        <v>42309</v>
      </c>
      <c r="B69" s="45">
        <v>25.256399999999999</v>
      </c>
      <c r="C69" s="45">
        <v>31.129899999999999</v>
      </c>
      <c r="D69" s="45">
        <v>24.099</v>
      </c>
      <c r="E69" s="45">
        <v>28.064299999999999</v>
      </c>
      <c r="F69" s="45">
        <v>26.493500000000001</v>
      </c>
      <c r="G69" s="45">
        <v>12.3095</v>
      </c>
      <c r="H69" s="45">
        <v>25.1936</v>
      </c>
      <c r="I69" s="45">
        <v>30.888300000000001</v>
      </c>
      <c r="J69" s="45">
        <v>24.099</v>
      </c>
      <c r="K69" s="45">
        <v>28.064299999999999</v>
      </c>
      <c r="L69" s="45">
        <v>26.493500000000001</v>
      </c>
      <c r="M69" s="45">
        <v>12.3095</v>
      </c>
      <c r="N69" s="45">
        <v>40.706899999999997</v>
      </c>
      <c r="O69" s="45">
        <v>40.706899999999997</v>
      </c>
      <c r="P69" s="45">
        <v>0</v>
      </c>
      <c r="Q69" s="45">
        <v>0</v>
      </c>
      <c r="R69" s="45" t="s">
        <v>265</v>
      </c>
      <c r="S69" s="45" t="s">
        <v>265</v>
      </c>
    </row>
    <row r="70" spans="1:19" hidden="1" outlineLevel="1" collapsed="1">
      <c r="A70" s="8">
        <v>42339</v>
      </c>
      <c r="B70" s="45">
        <v>26.584</v>
      </c>
      <c r="C70" s="45">
        <v>31.266200000000001</v>
      </c>
      <c r="D70" s="45">
        <v>25.230699999999999</v>
      </c>
      <c r="E70" s="45">
        <v>29.203600000000002</v>
      </c>
      <c r="F70" s="45">
        <v>27.098500000000001</v>
      </c>
      <c r="G70" s="45">
        <v>7.5926</v>
      </c>
      <c r="H70" s="45">
        <v>26.673999999999999</v>
      </c>
      <c r="I70" s="45">
        <v>31.0227</v>
      </c>
      <c r="J70" s="45">
        <v>25.435300000000002</v>
      </c>
      <c r="K70" s="45">
        <v>29.203600000000002</v>
      </c>
      <c r="L70" s="45">
        <v>27.098500000000001</v>
      </c>
      <c r="M70" s="45">
        <v>7.3193000000000001</v>
      </c>
      <c r="N70" s="45">
        <v>21.084700000000002</v>
      </c>
      <c r="O70" s="45">
        <v>39.993400000000001</v>
      </c>
      <c r="P70" s="45">
        <v>9.5950000000000006</v>
      </c>
      <c r="Q70" s="45">
        <v>0</v>
      </c>
      <c r="R70" s="45" t="s">
        <v>265</v>
      </c>
      <c r="S70" s="45">
        <v>9.5950000000000006</v>
      </c>
    </row>
    <row r="71" spans="1:19" hidden="1" outlineLevel="1" collapsed="1">
      <c r="A71" s="8">
        <v>42370</v>
      </c>
      <c r="B71" s="45">
        <v>27.297699999999999</v>
      </c>
      <c r="C71" s="45">
        <v>31.1629</v>
      </c>
      <c r="D71" s="45">
        <v>25.145099999999999</v>
      </c>
      <c r="E71" s="45">
        <v>31.595300000000002</v>
      </c>
      <c r="F71" s="45">
        <v>26.568000000000001</v>
      </c>
      <c r="G71" s="45">
        <v>14.547499999999999</v>
      </c>
      <c r="H71" s="45">
        <v>27.553599999999999</v>
      </c>
      <c r="I71" s="45">
        <v>31.161999999999999</v>
      </c>
      <c r="J71" s="45">
        <v>25.4953</v>
      </c>
      <c r="K71" s="45">
        <v>31.595300000000002</v>
      </c>
      <c r="L71" s="45">
        <v>26.568000000000001</v>
      </c>
      <c r="M71" s="45">
        <v>15.193300000000001</v>
      </c>
      <c r="N71" s="45">
        <v>10.8927</v>
      </c>
      <c r="O71" s="45">
        <v>37.2958</v>
      </c>
      <c r="P71" s="45">
        <v>10.802</v>
      </c>
      <c r="Q71" s="45">
        <v>0</v>
      </c>
      <c r="R71" s="45" t="s">
        <v>265</v>
      </c>
      <c r="S71" s="45">
        <v>10.802</v>
      </c>
    </row>
    <row r="72" spans="1:19" hidden="1" outlineLevel="1" collapsed="1">
      <c r="A72" s="8">
        <v>42401</v>
      </c>
      <c r="B72" s="45">
        <v>26.8565</v>
      </c>
      <c r="C72" s="45">
        <v>30.550699999999999</v>
      </c>
      <c r="D72" s="45">
        <v>24.889700000000001</v>
      </c>
      <c r="E72" s="45">
        <v>30.0077</v>
      </c>
      <c r="F72" s="45">
        <v>26.9405</v>
      </c>
      <c r="G72" s="45">
        <v>11.6822</v>
      </c>
      <c r="H72" s="45">
        <v>26.855399999999999</v>
      </c>
      <c r="I72" s="45">
        <v>30.5487</v>
      </c>
      <c r="J72" s="45">
        <v>24.889700000000001</v>
      </c>
      <c r="K72" s="45">
        <v>30.0077</v>
      </c>
      <c r="L72" s="45">
        <v>26.9405</v>
      </c>
      <c r="M72" s="45">
        <v>11.6822</v>
      </c>
      <c r="N72" s="45">
        <v>37.006999999999998</v>
      </c>
      <c r="O72" s="45">
        <v>37.006999999999998</v>
      </c>
      <c r="P72" s="45">
        <v>0</v>
      </c>
      <c r="Q72" s="45">
        <v>0</v>
      </c>
      <c r="R72" s="45" t="s">
        <v>265</v>
      </c>
      <c r="S72" s="45" t="s">
        <v>265</v>
      </c>
    </row>
    <row r="73" spans="1:19" hidden="1" outlineLevel="1" collapsed="1">
      <c r="A73" s="8">
        <v>42430</v>
      </c>
      <c r="B73" s="45">
        <v>28.5488</v>
      </c>
      <c r="C73" s="45">
        <v>31.209199999999999</v>
      </c>
      <c r="D73" s="45">
        <v>26.939800000000002</v>
      </c>
      <c r="E73" s="45">
        <v>31.728899999999999</v>
      </c>
      <c r="F73" s="45">
        <v>27.056999999999999</v>
      </c>
      <c r="G73" s="45">
        <v>16.328600000000002</v>
      </c>
      <c r="H73" s="45">
        <v>28.322500000000002</v>
      </c>
      <c r="I73" s="45">
        <v>30.667300000000001</v>
      </c>
      <c r="J73" s="45">
        <v>26.979299999999999</v>
      </c>
      <c r="K73" s="45">
        <v>31.728899999999999</v>
      </c>
      <c r="L73" s="45">
        <v>27.056999999999999</v>
      </c>
      <c r="M73" s="45">
        <v>16.4147</v>
      </c>
      <c r="N73" s="45">
        <v>38.137500000000003</v>
      </c>
      <c r="O73" s="45">
        <v>40.375100000000003</v>
      </c>
      <c r="P73" s="45">
        <v>14.8</v>
      </c>
      <c r="Q73" s="45">
        <v>0</v>
      </c>
      <c r="R73" s="45" t="s">
        <v>265</v>
      </c>
      <c r="S73" s="45">
        <v>14.8</v>
      </c>
    </row>
    <row r="74" spans="1:19" hidden="1" outlineLevel="1" collapsed="1">
      <c r="A74" s="8">
        <v>42461</v>
      </c>
      <c r="B74" s="45">
        <v>28.0915</v>
      </c>
      <c r="C74" s="45">
        <v>30.549099999999999</v>
      </c>
      <c r="D74" s="45">
        <v>27.080400000000001</v>
      </c>
      <c r="E74" s="45">
        <v>33.2194</v>
      </c>
      <c r="F74" s="45">
        <v>26.455500000000001</v>
      </c>
      <c r="G74" s="45">
        <v>22.259499999999999</v>
      </c>
      <c r="H74" s="45">
        <v>28.0717</v>
      </c>
      <c r="I74" s="45">
        <v>30.488700000000001</v>
      </c>
      <c r="J74" s="45">
        <v>27.080400000000001</v>
      </c>
      <c r="K74" s="45">
        <v>33.2194</v>
      </c>
      <c r="L74" s="45">
        <v>26.455500000000001</v>
      </c>
      <c r="M74" s="45">
        <v>22.259499999999999</v>
      </c>
      <c r="N74" s="45">
        <v>49.027299999999997</v>
      </c>
      <c r="O74" s="45">
        <v>49.027299999999997</v>
      </c>
      <c r="P74" s="45">
        <v>0</v>
      </c>
      <c r="Q74" s="45">
        <v>0</v>
      </c>
      <c r="R74" s="45" t="s">
        <v>265</v>
      </c>
      <c r="S74" s="45" t="s">
        <v>265</v>
      </c>
    </row>
    <row r="75" spans="1:19" hidden="1" outlineLevel="1" collapsed="1">
      <c r="A75" s="8">
        <v>42491</v>
      </c>
      <c r="B75" s="45">
        <v>29.849499999999999</v>
      </c>
      <c r="C75" s="45">
        <v>30.1615</v>
      </c>
      <c r="D75" s="45">
        <v>29.718800000000002</v>
      </c>
      <c r="E75" s="45">
        <v>39.224400000000003</v>
      </c>
      <c r="F75" s="45">
        <v>28.192599999999999</v>
      </c>
      <c r="G75" s="45">
        <v>21.0459</v>
      </c>
      <c r="H75" s="45">
        <v>29.849299999999999</v>
      </c>
      <c r="I75" s="45">
        <v>30.160900000000002</v>
      </c>
      <c r="J75" s="45">
        <v>29.718800000000002</v>
      </c>
      <c r="K75" s="45">
        <v>39.224400000000003</v>
      </c>
      <c r="L75" s="45">
        <v>28.192599999999999</v>
      </c>
      <c r="M75" s="45">
        <v>21.0459</v>
      </c>
      <c r="N75" s="45">
        <v>37.455399999999997</v>
      </c>
      <c r="O75" s="45">
        <v>37.455399999999997</v>
      </c>
      <c r="P75" s="45">
        <v>0</v>
      </c>
      <c r="Q75" s="45">
        <v>0</v>
      </c>
      <c r="R75" s="45" t="s">
        <v>265</v>
      </c>
      <c r="S75" s="45" t="s">
        <v>265</v>
      </c>
    </row>
    <row r="76" spans="1:19" hidden="1" outlineLevel="1" collapsed="1">
      <c r="A76" s="8">
        <v>42522</v>
      </c>
      <c r="B76" s="45">
        <v>29.526599999999998</v>
      </c>
      <c r="C76" s="45">
        <v>30.470600000000001</v>
      </c>
      <c r="D76" s="45">
        <v>29.223299999999998</v>
      </c>
      <c r="E76" s="45">
        <v>42.285699999999999</v>
      </c>
      <c r="F76" s="45">
        <v>27.8127</v>
      </c>
      <c r="G76" s="45">
        <v>26.423300000000001</v>
      </c>
      <c r="H76" s="45">
        <v>29.373799999999999</v>
      </c>
      <c r="I76" s="45">
        <v>29.870799999999999</v>
      </c>
      <c r="J76" s="45">
        <v>29.223299999999998</v>
      </c>
      <c r="K76" s="45">
        <v>42.285699999999999</v>
      </c>
      <c r="L76" s="45">
        <v>27.8127</v>
      </c>
      <c r="M76" s="45">
        <v>26.423300000000001</v>
      </c>
      <c r="N76" s="45">
        <v>40.257399999999997</v>
      </c>
      <c r="O76" s="45">
        <v>40.257399999999997</v>
      </c>
      <c r="P76" s="45">
        <v>0</v>
      </c>
      <c r="Q76" s="45">
        <v>0</v>
      </c>
      <c r="R76" s="45" t="s">
        <v>265</v>
      </c>
      <c r="S76" s="45" t="s">
        <v>265</v>
      </c>
    </row>
    <row r="77" spans="1:19" hidden="1" outlineLevel="1" collapsed="1">
      <c r="A77" s="8">
        <v>42552</v>
      </c>
      <c r="B77" s="45">
        <v>27.5929</v>
      </c>
      <c r="C77" s="45">
        <v>29.849599999999999</v>
      </c>
      <c r="D77" s="45">
        <v>26.979900000000001</v>
      </c>
      <c r="E77" s="45">
        <v>26.803699999999999</v>
      </c>
      <c r="F77" s="45">
        <v>28.5291</v>
      </c>
      <c r="G77" s="45">
        <v>14.7699</v>
      </c>
      <c r="H77" s="45">
        <v>27.590900000000001</v>
      </c>
      <c r="I77" s="45">
        <v>29.842400000000001</v>
      </c>
      <c r="J77" s="45">
        <v>26.979900000000001</v>
      </c>
      <c r="K77" s="45">
        <v>26.803699999999999</v>
      </c>
      <c r="L77" s="45">
        <v>28.5291</v>
      </c>
      <c r="M77" s="45">
        <v>14.7699</v>
      </c>
      <c r="N77" s="45">
        <v>37.998100000000001</v>
      </c>
      <c r="O77" s="45">
        <v>37.998100000000001</v>
      </c>
      <c r="P77" s="45">
        <v>0</v>
      </c>
      <c r="Q77" s="45">
        <v>0</v>
      </c>
      <c r="R77" s="45" t="s">
        <v>265</v>
      </c>
      <c r="S77" s="45" t="s">
        <v>265</v>
      </c>
    </row>
    <row r="78" spans="1:19" hidden="1" outlineLevel="1" collapsed="1">
      <c r="A78" s="8">
        <v>42583</v>
      </c>
      <c r="B78" s="45">
        <v>29.537199999999999</v>
      </c>
      <c r="C78" s="45">
        <v>30.650700000000001</v>
      </c>
      <c r="D78" s="45">
        <v>28.8386</v>
      </c>
      <c r="E78" s="45">
        <v>37.092599999999997</v>
      </c>
      <c r="F78" s="45">
        <v>29.258299999999998</v>
      </c>
      <c r="G78" s="45">
        <v>13.347799999999999</v>
      </c>
      <c r="H78" s="45">
        <v>29.4941</v>
      </c>
      <c r="I78" s="45">
        <v>30.549099999999999</v>
      </c>
      <c r="J78" s="45">
        <v>28.8386</v>
      </c>
      <c r="K78" s="45">
        <v>37.092599999999997</v>
      </c>
      <c r="L78" s="45">
        <v>29.258299999999998</v>
      </c>
      <c r="M78" s="45">
        <v>13.347799999999999</v>
      </c>
      <c r="N78" s="45">
        <v>41.240400000000001</v>
      </c>
      <c r="O78" s="45">
        <v>41.240400000000001</v>
      </c>
      <c r="P78" s="45">
        <v>0</v>
      </c>
      <c r="Q78" s="45">
        <v>0</v>
      </c>
      <c r="R78" s="45" t="s">
        <v>265</v>
      </c>
      <c r="S78" s="45" t="s">
        <v>265</v>
      </c>
    </row>
    <row r="79" spans="1:19" hidden="1" outlineLevel="1" collapsed="1">
      <c r="A79" s="8">
        <v>42614</v>
      </c>
      <c r="B79" s="45">
        <v>28.377199999999998</v>
      </c>
      <c r="C79" s="45">
        <v>29.8995</v>
      </c>
      <c r="D79" s="45">
        <v>27.842500000000001</v>
      </c>
      <c r="E79" s="45">
        <v>39.269399999999997</v>
      </c>
      <c r="F79" s="45">
        <v>28.54</v>
      </c>
      <c r="G79" s="45">
        <v>10.047599999999999</v>
      </c>
      <c r="H79" s="45">
        <v>28.3705</v>
      </c>
      <c r="I79" s="45">
        <v>29.877099999999999</v>
      </c>
      <c r="J79" s="45">
        <v>27.842500000000001</v>
      </c>
      <c r="K79" s="45">
        <v>39.269399999999997</v>
      </c>
      <c r="L79" s="45">
        <v>28.54</v>
      </c>
      <c r="M79" s="45">
        <v>10.047599999999999</v>
      </c>
      <c r="N79" s="45">
        <v>39.918300000000002</v>
      </c>
      <c r="O79" s="45">
        <v>39.918300000000002</v>
      </c>
      <c r="P79" s="45">
        <v>0</v>
      </c>
      <c r="Q79" s="45">
        <v>0</v>
      </c>
      <c r="R79" s="45" t="s">
        <v>265</v>
      </c>
      <c r="S79" s="45" t="s">
        <v>265</v>
      </c>
    </row>
    <row r="80" spans="1:19" hidden="1" outlineLevel="1" collapsed="1">
      <c r="A80" s="8">
        <v>42644</v>
      </c>
      <c r="B80" s="45">
        <v>29.020399999999999</v>
      </c>
      <c r="C80" s="45">
        <v>29.367699999999999</v>
      </c>
      <c r="D80" s="45">
        <v>28.886299999999999</v>
      </c>
      <c r="E80" s="45">
        <v>39.609000000000002</v>
      </c>
      <c r="F80" s="45">
        <v>27.760300000000001</v>
      </c>
      <c r="G80" s="45">
        <v>21.018699999999999</v>
      </c>
      <c r="H80" s="45">
        <v>29.0136</v>
      </c>
      <c r="I80" s="45">
        <v>29.344100000000001</v>
      </c>
      <c r="J80" s="45">
        <v>28.886299999999999</v>
      </c>
      <c r="K80" s="45">
        <v>39.609000000000002</v>
      </c>
      <c r="L80" s="45">
        <v>27.760300000000001</v>
      </c>
      <c r="M80" s="45">
        <v>21.018699999999999</v>
      </c>
      <c r="N80" s="45">
        <v>39.8767</v>
      </c>
      <c r="O80" s="45">
        <v>39.8767</v>
      </c>
      <c r="P80" s="45">
        <v>0</v>
      </c>
      <c r="Q80" s="45">
        <v>0</v>
      </c>
      <c r="R80" s="45" t="s">
        <v>265</v>
      </c>
      <c r="S80" s="45" t="s">
        <v>265</v>
      </c>
    </row>
    <row r="81" spans="1:19" hidden="1" outlineLevel="1" collapsed="1">
      <c r="A81" s="8">
        <v>42675</v>
      </c>
      <c r="B81" s="45">
        <v>29.4575</v>
      </c>
      <c r="C81" s="45">
        <v>29.549800000000001</v>
      </c>
      <c r="D81" s="45">
        <v>29.401599999999998</v>
      </c>
      <c r="E81" s="45">
        <v>39.475099999999998</v>
      </c>
      <c r="F81" s="45">
        <v>28.448599999999999</v>
      </c>
      <c r="G81" s="45">
        <v>20.915500000000002</v>
      </c>
      <c r="H81" s="45">
        <v>29.413399999999999</v>
      </c>
      <c r="I81" s="45">
        <v>29.433199999999999</v>
      </c>
      <c r="J81" s="45">
        <v>29.401599999999998</v>
      </c>
      <c r="K81" s="45">
        <v>39.475099999999998</v>
      </c>
      <c r="L81" s="45">
        <v>28.448599999999999</v>
      </c>
      <c r="M81" s="45">
        <v>20.915500000000002</v>
      </c>
      <c r="N81" s="45">
        <v>39.993699999999997</v>
      </c>
      <c r="O81" s="45">
        <v>39.993699999999997</v>
      </c>
      <c r="P81" s="45">
        <v>0</v>
      </c>
      <c r="Q81" s="45">
        <v>0</v>
      </c>
      <c r="R81" s="45" t="s">
        <v>265</v>
      </c>
      <c r="S81" s="45" t="s">
        <v>265</v>
      </c>
    </row>
    <row r="82" spans="1:19" hidden="1" outlineLevel="1" collapsed="1">
      <c r="A82" s="8">
        <v>42705</v>
      </c>
      <c r="B82" s="45">
        <v>28.960599999999999</v>
      </c>
      <c r="C82" s="45">
        <v>29.760300000000001</v>
      </c>
      <c r="D82" s="45">
        <v>28.5579</v>
      </c>
      <c r="E82" s="45">
        <v>32.826000000000001</v>
      </c>
      <c r="F82" s="45">
        <v>28.277100000000001</v>
      </c>
      <c r="G82" s="45">
        <v>20.8949</v>
      </c>
      <c r="H82" s="45">
        <v>28.806799999999999</v>
      </c>
      <c r="I82" s="45">
        <v>29.321300000000001</v>
      </c>
      <c r="J82" s="45">
        <v>28.5579</v>
      </c>
      <c r="K82" s="45">
        <v>32.826000000000001</v>
      </c>
      <c r="L82" s="45">
        <v>28.277100000000001</v>
      </c>
      <c r="M82" s="45">
        <v>20.8949</v>
      </c>
      <c r="N82" s="45">
        <v>40.463200000000001</v>
      </c>
      <c r="O82" s="45">
        <v>40.463200000000001</v>
      </c>
      <c r="P82" s="45">
        <v>0</v>
      </c>
      <c r="Q82" s="45">
        <v>0</v>
      </c>
      <c r="R82" s="45" t="s">
        <v>265</v>
      </c>
      <c r="S82" s="45" t="s">
        <v>265</v>
      </c>
    </row>
    <row r="83" spans="1:19" hidden="1" outlineLevel="1" collapsed="1">
      <c r="A83" s="8">
        <v>42736</v>
      </c>
      <c r="B83" s="45">
        <v>28.732800000000001</v>
      </c>
      <c r="C83" s="45">
        <v>30.1937</v>
      </c>
      <c r="D83" s="45">
        <v>27.8827</v>
      </c>
      <c r="E83" s="45">
        <v>33.484699999999997</v>
      </c>
      <c r="F83" s="45">
        <v>27.7636</v>
      </c>
      <c r="G83" s="45">
        <v>15.1218</v>
      </c>
      <c r="H83" s="45">
        <v>28.662099999999999</v>
      </c>
      <c r="I83" s="45">
        <v>30.0246</v>
      </c>
      <c r="J83" s="45">
        <v>27.8827</v>
      </c>
      <c r="K83" s="45">
        <v>33.484699999999997</v>
      </c>
      <c r="L83" s="45">
        <v>27.7636</v>
      </c>
      <c r="M83" s="45">
        <v>15.1218</v>
      </c>
      <c r="N83" s="45">
        <v>39.985900000000001</v>
      </c>
      <c r="O83" s="45">
        <v>39.985900000000001</v>
      </c>
      <c r="P83" s="45">
        <v>0</v>
      </c>
      <c r="Q83" s="45">
        <v>0</v>
      </c>
      <c r="R83" s="45" t="s">
        <v>265</v>
      </c>
      <c r="S83" s="45" t="s">
        <v>265</v>
      </c>
    </row>
    <row r="84" spans="1:19" hidden="1" outlineLevel="1" collapsed="1">
      <c r="A84" s="8">
        <v>42767</v>
      </c>
      <c r="B84" s="45">
        <v>28.989799999999999</v>
      </c>
      <c r="C84" s="45">
        <v>29.733899999999998</v>
      </c>
      <c r="D84" s="45">
        <v>28.113199999999999</v>
      </c>
      <c r="E84" s="45">
        <v>38.766199999999998</v>
      </c>
      <c r="F84" s="45">
        <v>27.968699999999998</v>
      </c>
      <c r="G84" s="45">
        <v>9.9393999999999991</v>
      </c>
      <c r="H84" s="45">
        <v>28.989100000000001</v>
      </c>
      <c r="I84" s="45">
        <v>29.732700000000001</v>
      </c>
      <c r="J84" s="45">
        <v>28.113199999999999</v>
      </c>
      <c r="K84" s="45">
        <v>38.766199999999998</v>
      </c>
      <c r="L84" s="45">
        <v>27.968699999999998</v>
      </c>
      <c r="M84" s="45">
        <v>9.9393999999999991</v>
      </c>
      <c r="N84" s="45">
        <v>39.590600000000002</v>
      </c>
      <c r="O84" s="45">
        <v>39.590600000000002</v>
      </c>
      <c r="P84" s="45">
        <v>0</v>
      </c>
      <c r="Q84" s="45">
        <v>0</v>
      </c>
      <c r="R84" s="45" t="s">
        <v>265</v>
      </c>
      <c r="S84" s="45" t="s">
        <v>265</v>
      </c>
    </row>
    <row r="85" spans="1:19" hidden="1" outlineLevel="1" collapsed="1">
      <c r="A85" s="8">
        <v>42795</v>
      </c>
      <c r="B85" s="45">
        <v>27.311800000000002</v>
      </c>
      <c r="C85" s="45">
        <v>29.452400000000001</v>
      </c>
      <c r="D85" s="45">
        <v>26.298400000000001</v>
      </c>
      <c r="E85" s="45">
        <v>34.142800000000001</v>
      </c>
      <c r="F85" s="45">
        <v>25.706800000000001</v>
      </c>
      <c r="G85" s="45">
        <v>16.707999999999998</v>
      </c>
      <c r="H85" s="45">
        <v>27.2821</v>
      </c>
      <c r="I85" s="45">
        <v>29.375299999999999</v>
      </c>
      <c r="J85" s="45">
        <v>26.298400000000001</v>
      </c>
      <c r="K85" s="45">
        <v>34.142800000000001</v>
      </c>
      <c r="L85" s="45">
        <v>25.706800000000001</v>
      </c>
      <c r="M85" s="45">
        <v>16.707999999999998</v>
      </c>
      <c r="N85" s="45">
        <v>39.994</v>
      </c>
      <c r="O85" s="45">
        <v>39.994</v>
      </c>
      <c r="P85" s="45">
        <v>0</v>
      </c>
      <c r="Q85" s="45">
        <v>0</v>
      </c>
      <c r="R85" s="45" t="s">
        <v>265</v>
      </c>
      <c r="S85" s="45" t="s">
        <v>265</v>
      </c>
    </row>
    <row r="86" spans="1:19" hidden="1" outlineLevel="1" collapsed="1">
      <c r="A86" s="8">
        <v>42826</v>
      </c>
      <c r="B86" s="45">
        <v>28.8293</v>
      </c>
      <c r="C86" s="45">
        <v>28.3965</v>
      </c>
      <c r="D86" s="45">
        <v>29.000399999999999</v>
      </c>
      <c r="E86" s="45">
        <v>35.241300000000003</v>
      </c>
      <c r="F86" s="45">
        <v>27.8721</v>
      </c>
      <c r="G86" s="45">
        <v>30.727599999999999</v>
      </c>
      <c r="H86" s="45">
        <v>28.805299999999999</v>
      </c>
      <c r="I86" s="45">
        <v>28.308199999999999</v>
      </c>
      <c r="J86" s="45">
        <v>29.000399999999999</v>
      </c>
      <c r="K86" s="45">
        <v>35.241300000000003</v>
      </c>
      <c r="L86" s="45">
        <v>27.8721</v>
      </c>
      <c r="M86" s="45">
        <v>30.727599999999999</v>
      </c>
      <c r="N86" s="45">
        <v>39.990099999999998</v>
      </c>
      <c r="O86" s="45">
        <v>39.990099999999998</v>
      </c>
      <c r="P86" s="45">
        <v>0</v>
      </c>
      <c r="Q86" s="45">
        <v>0</v>
      </c>
      <c r="R86" s="45" t="s">
        <v>265</v>
      </c>
      <c r="S86" s="45" t="s">
        <v>265</v>
      </c>
    </row>
    <row r="87" spans="1:19" hidden="1" outlineLevel="1" collapsed="1">
      <c r="A87" s="8">
        <v>42856</v>
      </c>
      <c r="B87" s="45">
        <v>28.826599999999999</v>
      </c>
      <c r="C87" s="45">
        <v>29.229500000000002</v>
      </c>
      <c r="D87" s="45">
        <v>28.6188</v>
      </c>
      <c r="E87" s="45">
        <v>32.618600000000001</v>
      </c>
      <c r="F87" s="45">
        <v>28.265799999999999</v>
      </c>
      <c r="G87" s="45">
        <v>18.1661</v>
      </c>
      <c r="H87" s="45">
        <v>28.744499999999999</v>
      </c>
      <c r="I87" s="45">
        <v>28.9925</v>
      </c>
      <c r="J87" s="45">
        <v>28.6188</v>
      </c>
      <c r="K87" s="45">
        <v>32.618600000000001</v>
      </c>
      <c r="L87" s="45">
        <v>28.265799999999999</v>
      </c>
      <c r="M87" s="45">
        <v>18.1661</v>
      </c>
      <c r="N87" s="45">
        <v>43.260300000000001</v>
      </c>
      <c r="O87" s="45">
        <v>43.260300000000001</v>
      </c>
      <c r="P87" s="45">
        <v>0</v>
      </c>
      <c r="Q87" s="45">
        <v>0</v>
      </c>
      <c r="R87" s="45" t="s">
        <v>265</v>
      </c>
      <c r="S87" s="45" t="s">
        <v>265</v>
      </c>
    </row>
    <row r="88" spans="1:19" hidden="1" outlineLevel="1" collapsed="1">
      <c r="A88" s="8">
        <v>42887</v>
      </c>
      <c r="B88" s="45">
        <v>29.1477</v>
      </c>
      <c r="C88" s="45">
        <v>28.3964</v>
      </c>
      <c r="D88" s="45">
        <v>29.532499999999999</v>
      </c>
      <c r="E88" s="45">
        <v>32.8855</v>
      </c>
      <c r="F88" s="45">
        <v>29.084700000000002</v>
      </c>
      <c r="G88" s="45">
        <v>24.2043</v>
      </c>
      <c r="H88" s="45">
        <v>29.130800000000001</v>
      </c>
      <c r="I88" s="45">
        <v>28.3431</v>
      </c>
      <c r="J88" s="45">
        <v>29.532499999999999</v>
      </c>
      <c r="K88" s="45">
        <v>32.8855</v>
      </c>
      <c r="L88" s="45">
        <v>29.084700000000002</v>
      </c>
      <c r="M88" s="45">
        <v>24.2043</v>
      </c>
      <c r="N88" s="45">
        <v>39.981999999999999</v>
      </c>
      <c r="O88" s="45">
        <v>39.981999999999999</v>
      </c>
      <c r="P88" s="45">
        <v>0</v>
      </c>
      <c r="Q88" s="45">
        <v>0</v>
      </c>
      <c r="R88" s="45">
        <v>0</v>
      </c>
      <c r="S88" s="45" t="s">
        <v>265</v>
      </c>
    </row>
    <row r="89" spans="1:19" hidden="1" outlineLevel="1" collapsed="1">
      <c r="A89" s="8">
        <v>42917</v>
      </c>
      <c r="B89" s="45">
        <v>27.7059</v>
      </c>
      <c r="C89" s="45">
        <v>29.287400000000002</v>
      </c>
      <c r="D89" s="45">
        <v>27.011199999999999</v>
      </c>
      <c r="E89" s="45">
        <v>25.200299999999999</v>
      </c>
      <c r="F89" s="45">
        <v>28.089099999999998</v>
      </c>
      <c r="G89" s="45">
        <v>18.968499999999999</v>
      </c>
      <c r="H89" s="45">
        <v>27.474399999999999</v>
      </c>
      <c r="I89" s="45">
        <v>28.554300000000001</v>
      </c>
      <c r="J89" s="45">
        <v>27.011199999999999</v>
      </c>
      <c r="K89" s="45">
        <v>25.200299999999999</v>
      </c>
      <c r="L89" s="45">
        <v>28.089099999999998</v>
      </c>
      <c r="M89" s="45">
        <v>18.968499999999999</v>
      </c>
      <c r="N89" s="45">
        <v>59.9529</v>
      </c>
      <c r="O89" s="45">
        <v>59.9529</v>
      </c>
      <c r="P89" s="45">
        <v>0</v>
      </c>
      <c r="Q89" s="45">
        <v>0</v>
      </c>
      <c r="R89" s="45" t="s">
        <v>265</v>
      </c>
      <c r="S89" s="45" t="s">
        <v>265</v>
      </c>
    </row>
    <row r="90" spans="1:19" hidden="1" outlineLevel="1" collapsed="1">
      <c r="A90" s="8">
        <v>42948</v>
      </c>
      <c r="B90" s="45">
        <v>26.135899999999999</v>
      </c>
      <c r="C90" s="45">
        <v>28.543500000000002</v>
      </c>
      <c r="D90" s="45">
        <v>25.163</v>
      </c>
      <c r="E90" s="45">
        <v>20.628299999999999</v>
      </c>
      <c r="F90" s="45">
        <v>27.494900000000001</v>
      </c>
      <c r="G90" s="45">
        <v>16.817799999999998</v>
      </c>
      <c r="H90" s="45">
        <v>26.059699999999999</v>
      </c>
      <c r="I90" s="45">
        <v>28.296299999999999</v>
      </c>
      <c r="J90" s="45">
        <v>25.163</v>
      </c>
      <c r="K90" s="45">
        <v>20.628299999999999</v>
      </c>
      <c r="L90" s="45">
        <v>27.494900000000001</v>
      </c>
      <c r="M90" s="45">
        <v>16.817799999999998</v>
      </c>
      <c r="N90" s="45">
        <v>59.8399</v>
      </c>
      <c r="O90" s="45">
        <v>59.8399</v>
      </c>
      <c r="P90" s="45">
        <v>0</v>
      </c>
      <c r="Q90" s="45">
        <v>0</v>
      </c>
      <c r="R90" s="45">
        <v>0</v>
      </c>
      <c r="S90" s="45" t="s">
        <v>265</v>
      </c>
    </row>
    <row r="91" spans="1:19" hidden="1" outlineLevel="1" collapsed="1">
      <c r="A91" s="8">
        <v>42979</v>
      </c>
      <c r="B91" s="45">
        <v>26.512799999999999</v>
      </c>
      <c r="C91" s="45">
        <v>27.625900000000001</v>
      </c>
      <c r="D91" s="45">
        <v>26.224299999999999</v>
      </c>
      <c r="E91" s="45">
        <v>29.446200000000001</v>
      </c>
      <c r="F91" s="45">
        <v>26.3673</v>
      </c>
      <c r="G91" s="45">
        <v>11.4156</v>
      </c>
      <c r="H91" s="45">
        <v>26.506699999999999</v>
      </c>
      <c r="I91" s="45">
        <v>27.597899999999999</v>
      </c>
      <c r="J91" s="45">
        <v>26.224299999999999</v>
      </c>
      <c r="K91" s="45">
        <v>29.446200000000001</v>
      </c>
      <c r="L91" s="45">
        <v>26.3673</v>
      </c>
      <c r="M91" s="45">
        <v>11.4156</v>
      </c>
      <c r="N91" s="45">
        <v>46.679600000000001</v>
      </c>
      <c r="O91" s="45">
        <v>46.679600000000001</v>
      </c>
      <c r="P91" s="45">
        <v>0</v>
      </c>
      <c r="Q91" s="45">
        <v>0</v>
      </c>
      <c r="R91" s="45" t="s">
        <v>265</v>
      </c>
      <c r="S91" s="45" t="s">
        <v>265</v>
      </c>
    </row>
    <row r="92" spans="1:19" hidden="1" outlineLevel="1" collapsed="1">
      <c r="A92" s="8">
        <v>43009</v>
      </c>
      <c r="B92" s="45">
        <v>27.094200000000001</v>
      </c>
      <c r="C92" s="45">
        <v>26.5185</v>
      </c>
      <c r="D92" s="45">
        <v>27.257100000000001</v>
      </c>
      <c r="E92" s="45">
        <v>27.251799999999999</v>
      </c>
      <c r="F92" s="45">
        <v>28.203600000000002</v>
      </c>
      <c r="G92" s="45">
        <v>12.517899999999999</v>
      </c>
      <c r="H92" s="45">
        <v>27.0762</v>
      </c>
      <c r="I92" s="45">
        <v>26.4346</v>
      </c>
      <c r="J92" s="45">
        <v>27.257100000000001</v>
      </c>
      <c r="K92" s="45">
        <v>27.251799999999999</v>
      </c>
      <c r="L92" s="45">
        <v>28.203600000000002</v>
      </c>
      <c r="M92" s="45">
        <v>12.517899999999999</v>
      </c>
      <c r="N92" s="45">
        <v>49.192500000000003</v>
      </c>
      <c r="O92" s="45">
        <v>49.192500000000003</v>
      </c>
      <c r="P92" s="45">
        <v>0</v>
      </c>
      <c r="Q92" s="45">
        <v>0</v>
      </c>
      <c r="R92" s="45">
        <v>0</v>
      </c>
      <c r="S92" s="45" t="s">
        <v>265</v>
      </c>
    </row>
    <row r="93" spans="1:19" hidden="1" outlineLevel="1" collapsed="1">
      <c r="A93" s="8">
        <v>43040</v>
      </c>
      <c r="B93" s="45">
        <v>27.1479</v>
      </c>
      <c r="C93" s="45">
        <v>28.801400000000001</v>
      </c>
      <c r="D93" s="45">
        <v>26.6722</v>
      </c>
      <c r="E93" s="45">
        <v>28.328600000000002</v>
      </c>
      <c r="F93" s="45">
        <v>26.489699999999999</v>
      </c>
      <c r="G93" s="45">
        <v>20.887</v>
      </c>
      <c r="H93" s="45">
        <v>27.24</v>
      </c>
      <c r="I93" s="45">
        <v>28.777000000000001</v>
      </c>
      <c r="J93" s="45">
        <v>26.794</v>
      </c>
      <c r="K93" s="45">
        <v>28.328600000000002</v>
      </c>
      <c r="L93" s="45">
        <v>26.6404</v>
      </c>
      <c r="M93" s="45">
        <v>20.887</v>
      </c>
      <c r="N93" s="45">
        <v>15.8787</v>
      </c>
      <c r="O93" s="45">
        <v>48.731299999999997</v>
      </c>
      <c r="P93" s="45">
        <v>14.7346</v>
      </c>
      <c r="Q93" s="45">
        <v>0</v>
      </c>
      <c r="R93" s="45">
        <v>14.7346</v>
      </c>
      <c r="S93" s="45" t="s">
        <v>265</v>
      </c>
    </row>
    <row r="94" spans="1:19" hidden="1" outlineLevel="1" collapsed="1">
      <c r="A94" s="8">
        <v>43070</v>
      </c>
      <c r="B94" s="45">
        <v>28.704699999999999</v>
      </c>
      <c r="C94" s="45">
        <v>27.876200000000001</v>
      </c>
      <c r="D94" s="45">
        <v>29.042999999999999</v>
      </c>
      <c r="E94" s="45">
        <v>30.069500000000001</v>
      </c>
      <c r="F94" s="45">
        <v>29.561299999999999</v>
      </c>
      <c r="G94" s="45">
        <v>17.931000000000001</v>
      </c>
      <c r="H94" s="45">
        <v>28.704699999999999</v>
      </c>
      <c r="I94" s="45">
        <v>27.876100000000001</v>
      </c>
      <c r="J94" s="45">
        <v>29.042999999999999</v>
      </c>
      <c r="K94" s="45">
        <v>30.069500000000001</v>
      </c>
      <c r="L94" s="45">
        <v>29.561299999999999</v>
      </c>
      <c r="M94" s="45">
        <v>17.931000000000001</v>
      </c>
      <c r="N94" s="45">
        <v>37.768999999999998</v>
      </c>
      <c r="O94" s="45">
        <v>37.768999999999998</v>
      </c>
      <c r="P94" s="45">
        <v>0</v>
      </c>
      <c r="Q94" s="45">
        <v>0</v>
      </c>
      <c r="R94" s="45">
        <v>0</v>
      </c>
      <c r="S94" s="45" t="s">
        <v>265</v>
      </c>
    </row>
    <row r="95" spans="1:19" hidden="1" outlineLevel="1" collapsed="1">
      <c r="A95" s="8">
        <v>43101</v>
      </c>
      <c r="B95" s="45">
        <v>28.273399999999999</v>
      </c>
      <c r="C95" s="45">
        <v>28.640599999999999</v>
      </c>
      <c r="D95" s="45">
        <v>28.061399999999999</v>
      </c>
      <c r="E95" s="45">
        <v>28.1646</v>
      </c>
      <c r="F95" s="45">
        <v>28.6799</v>
      </c>
      <c r="G95" s="45">
        <v>19.634899999999998</v>
      </c>
      <c r="H95" s="45">
        <v>28.271899999999999</v>
      </c>
      <c r="I95" s="45">
        <v>28.636800000000001</v>
      </c>
      <c r="J95" s="45">
        <v>28.061399999999999</v>
      </c>
      <c r="K95" s="45">
        <v>28.1646</v>
      </c>
      <c r="L95" s="45">
        <v>28.6799</v>
      </c>
      <c r="M95" s="45">
        <v>19.634899999999998</v>
      </c>
      <c r="N95" s="45">
        <v>37.977200000000003</v>
      </c>
      <c r="O95" s="45">
        <v>37.977200000000003</v>
      </c>
      <c r="P95" s="45">
        <v>0</v>
      </c>
      <c r="Q95" s="45">
        <v>0</v>
      </c>
      <c r="R95" s="45">
        <v>0</v>
      </c>
      <c r="S95" s="45" t="s">
        <v>265</v>
      </c>
    </row>
    <row r="96" spans="1:19" hidden="1" outlineLevel="1" collapsed="1">
      <c r="A96" s="8">
        <v>43132</v>
      </c>
      <c r="B96" s="45">
        <v>28.0029</v>
      </c>
      <c r="C96" s="45">
        <v>28.257100000000001</v>
      </c>
      <c r="D96" s="45">
        <v>27.911999999999999</v>
      </c>
      <c r="E96" s="45">
        <v>25.883500000000002</v>
      </c>
      <c r="F96" s="45">
        <v>29.3979</v>
      </c>
      <c r="G96" s="45">
        <v>18.1739</v>
      </c>
      <c r="H96" s="45">
        <v>28.002800000000001</v>
      </c>
      <c r="I96" s="45">
        <v>28.256799999999998</v>
      </c>
      <c r="J96" s="45">
        <v>27.911999999999999</v>
      </c>
      <c r="K96" s="45">
        <v>25.883500000000002</v>
      </c>
      <c r="L96" s="45">
        <v>29.3979</v>
      </c>
      <c r="M96" s="45">
        <v>18.1739</v>
      </c>
      <c r="N96" s="45">
        <v>37.434699999999999</v>
      </c>
      <c r="O96" s="45">
        <v>37.434699999999999</v>
      </c>
      <c r="P96" s="45">
        <v>0</v>
      </c>
      <c r="Q96" s="45">
        <v>0</v>
      </c>
      <c r="R96" s="45">
        <v>0</v>
      </c>
      <c r="S96" s="45" t="s">
        <v>265</v>
      </c>
    </row>
    <row r="97" spans="1:19" hidden="1" outlineLevel="1" collapsed="1">
      <c r="A97" s="8">
        <v>43160</v>
      </c>
      <c r="B97" s="45">
        <v>28.488800000000001</v>
      </c>
      <c r="C97" s="45">
        <v>28.6995</v>
      </c>
      <c r="D97" s="45">
        <v>28.386700000000001</v>
      </c>
      <c r="E97" s="45">
        <v>25.348199999999999</v>
      </c>
      <c r="F97" s="45">
        <v>29.867000000000001</v>
      </c>
      <c r="G97" s="45">
        <v>18.9878</v>
      </c>
      <c r="H97" s="45">
        <v>28.486899999999999</v>
      </c>
      <c r="I97" s="45">
        <v>28.6936</v>
      </c>
      <c r="J97" s="45">
        <v>28.386700000000001</v>
      </c>
      <c r="K97" s="45">
        <v>25.348199999999999</v>
      </c>
      <c r="L97" s="45">
        <v>29.867000000000001</v>
      </c>
      <c r="M97" s="45">
        <v>18.9878</v>
      </c>
      <c r="N97" s="45">
        <v>44.840600000000002</v>
      </c>
      <c r="O97" s="45">
        <v>44.840600000000002</v>
      </c>
      <c r="P97" s="45">
        <v>0</v>
      </c>
      <c r="Q97" s="45">
        <v>0</v>
      </c>
      <c r="R97" s="45">
        <v>0</v>
      </c>
      <c r="S97" s="45" t="s">
        <v>265</v>
      </c>
    </row>
    <row r="98" spans="1:19" hidden="1" outlineLevel="1" collapsed="1">
      <c r="A98" s="8">
        <v>43191</v>
      </c>
      <c r="B98" s="45">
        <v>28.542400000000001</v>
      </c>
      <c r="C98" s="45">
        <v>27.964300000000001</v>
      </c>
      <c r="D98" s="45">
        <v>28.799900000000001</v>
      </c>
      <c r="E98" s="45">
        <v>24.863900000000001</v>
      </c>
      <c r="F98" s="45">
        <v>30.874300000000002</v>
      </c>
      <c r="G98" s="45">
        <v>19.124099999999999</v>
      </c>
      <c r="H98" s="45">
        <v>28.542100000000001</v>
      </c>
      <c r="I98" s="45">
        <v>27.963200000000001</v>
      </c>
      <c r="J98" s="45">
        <v>28.799900000000001</v>
      </c>
      <c r="K98" s="45">
        <v>24.863900000000001</v>
      </c>
      <c r="L98" s="45">
        <v>30.874300000000002</v>
      </c>
      <c r="M98" s="45">
        <v>19.124099999999999</v>
      </c>
      <c r="N98" s="45">
        <v>36.726500000000001</v>
      </c>
      <c r="O98" s="45">
        <v>36.726500000000001</v>
      </c>
      <c r="P98" s="45">
        <v>0</v>
      </c>
      <c r="Q98" s="45">
        <v>0</v>
      </c>
      <c r="R98" s="45">
        <v>0</v>
      </c>
      <c r="S98" s="45" t="s">
        <v>265</v>
      </c>
    </row>
    <row r="99" spans="1:19" hidden="1" outlineLevel="1" collapsed="1">
      <c r="A99" s="8">
        <v>43221</v>
      </c>
      <c r="B99" s="45">
        <v>28.896599999999999</v>
      </c>
      <c r="C99" s="45">
        <v>28.9742</v>
      </c>
      <c r="D99" s="45">
        <v>28.8628</v>
      </c>
      <c r="E99" s="45">
        <v>25.625900000000001</v>
      </c>
      <c r="F99" s="45">
        <v>30.529</v>
      </c>
      <c r="G99" s="45">
        <v>17.999400000000001</v>
      </c>
      <c r="H99" s="45">
        <v>28.8965</v>
      </c>
      <c r="I99" s="45">
        <v>28.974</v>
      </c>
      <c r="J99" s="45">
        <v>28.8628</v>
      </c>
      <c r="K99" s="45">
        <v>25.625900000000001</v>
      </c>
      <c r="L99" s="45">
        <v>30.529</v>
      </c>
      <c r="M99" s="45">
        <v>17.999400000000001</v>
      </c>
      <c r="N99" s="45">
        <v>37.869599999999998</v>
      </c>
      <c r="O99" s="45">
        <v>37.869599999999998</v>
      </c>
      <c r="P99" s="45">
        <v>0</v>
      </c>
      <c r="Q99" s="45">
        <v>0</v>
      </c>
      <c r="R99" s="45">
        <v>0</v>
      </c>
      <c r="S99" s="45" t="s">
        <v>265</v>
      </c>
    </row>
    <row r="100" spans="1:19" hidden="1" outlineLevel="1" collapsed="1">
      <c r="A100" s="8">
        <v>43252</v>
      </c>
      <c r="B100" s="45">
        <v>28.4148</v>
      </c>
      <c r="C100" s="45">
        <v>28.604199999999999</v>
      </c>
      <c r="D100" s="45">
        <v>28.353100000000001</v>
      </c>
      <c r="E100" s="45">
        <v>25.358599999999999</v>
      </c>
      <c r="F100" s="45">
        <v>29.4495</v>
      </c>
      <c r="G100" s="45">
        <v>20</v>
      </c>
      <c r="H100" s="45">
        <v>28.4145</v>
      </c>
      <c r="I100" s="45">
        <v>28.602799999999998</v>
      </c>
      <c r="J100" s="45">
        <v>28.353100000000001</v>
      </c>
      <c r="K100" s="45">
        <v>25.358599999999999</v>
      </c>
      <c r="L100" s="45">
        <v>29.4495</v>
      </c>
      <c r="M100" s="45">
        <v>20</v>
      </c>
      <c r="N100" s="45">
        <v>53.082900000000002</v>
      </c>
      <c r="O100" s="45">
        <v>53.082900000000002</v>
      </c>
      <c r="P100" s="45">
        <v>0</v>
      </c>
      <c r="Q100" s="45">
        <v>0</v>
      </c>
      <c r="R100" s="45">
        <v>0</v>
      </c>
      <c r="S100" s="45" t="s">
        <v>265</v>
      </c>
    </row>
    <row r="101" spans="1:19" hidden="1" outlineLevel="1" collapsed="1">
      <c r="A101" s="8">
        <v>43282</v>
      </c>
      <c r="B101" s="45">
        <v>30.5868</v>
      </c>
      <c r="C101" s="45">
        <v>29.1267</v>
      </c>
      <c r="D101" s="45">
        <v>31.2712</v>
      </c>
      <c r="E101" s="45">
        <v>26.1876</v>
      </c>
      <c r="F101" s="45">
        <v>33.790999999999997</v>
      </c>
      <c r="G101" s="45">
        <v>20.618600000000001</v>
      </c>
      <c r="H101" s="45">
        <v>30.6218</v>
      </c>
      <c r="I101" s="45">
        <v>29.1264</v>
      </c>
      <c r="J101" s="45">
        <v>31.325099999999999</v>
      </c>
      <c r="K101" s="45">
        <v>26.1876</v>
      </c>
      <c r="L101" s="45">
        <v>33.790999999999997</v>
      </c>
      <c r="M101" s="45">
        <v>20.932400000000001</v>
      </c>
      <c r="N101" s="45">
        <v>15.4223</v>
      </c>
      <c r="O101" s="45">
        <v>36.566099999999999</v>
      </c>
      <c r="P101" s="45">
        <v>15.3</v>
      </c>
      <c r="Q101" s="45">
        <v>0</v>
      </c>
      <c r="R101" s="45">
        <v>0</v>
      </c>
      <c r="S101" s="45">
        <v>15.3</v>
      </c>
    </row>
    <row r="102" spans="1:19" hidden="1" outlineLevel="1" collapsed="1">
      <c r="A102" s="8">
        <v>43313</v>
      </c>
      <c r="B102" s="45">
        <v>28.992100000000001</v>
      </c>
      <c r="C102" s="45">
        <v>28.926300000000001</v>
      </c>
      <c r="D102" s="45">
        <v>29.026800000000001</v>
      </c>
      <c r="E102" s="45">
        <v>24.652000000000001</v>
      </c>
      <c r="F102" s="45">
        <v>31.876999999999999</v>
      </c>
      <c r="G102" s="45">
        <v>19.265799999999999</v>
      </c>
      <c r="H102" s="45">
        <v>28.992000000000001</v>
      </c>
      <c r="I102" s="45">
        <v>28.926100000000002</v>
      </c>
      <c r="J102" s="45">
        <v>29.026800000000001</v>
      </c>
      <c r="K102" s="45">
        <v>24.652000000000001</v>
      </c>
      <c r="L102" s="45">
        <v>31.876999999999999</v>
      </c>
      <c r="M102" s="45">
        <v>19.265799999999999</v>
      </c>
      <c r="N102" s="45">
        <v>43.521000000000001</v>
      </c>
      <c r="O102" s="45">
        <v>43.521000000000001</v>
      </c>
      <c r="P102" s="45">
        <v>0</v>
      </c>
      <c r="Q102" s="45">
        <v>0</v>
      </c>
      <c r="R102" s="45">
        <v>0</v>
      </c>
      <c r="S102" s="45" t="s">
        <v>265</v>
      </c>
    </row>
    <row r="103" spans="1:19" hidden="1" outlineLevel="1" collapsed="1">
      <c r="A103" s="8">
        <v>43344</v>
      </c>
      <c r="B103" s="45">
        <v>29.5075</v>
      </c>
      <c r="C103" s="45">
        <v>29.6508</v>
      </c>
      <c r="D103" s="45">
        <v>29.441500000000001</v>
      </c>
      <c r="E103" s="45">
        <v>25.476500000000001</v>
      </c>
      <c r="F103" s="45">
        <v>32.317999999999998</v>
      </c>
      <c r="G103" s="45">
        <v>16.454000000000001</v>
      </c>
      <c r="H103" s="45">
        <v>29.507400000000001</v>
      </c>
      <c r="I103" s="45">
        <v>29.650700000000001</v>
      </c>
      <c r="J103" s="45">
        <v>29.441500000000001</v>
      </c>
      <c r="K103" s="45">
        <v>25.476500000000001</v>
      </c>
      <c r="L103" s="45">
        <v>32.317999999999998</v>
      </c>
      <c r="M103" s="45">
        <v>16.454000000000001</v>
      </c>
      <c r="N103" s="45">
        <v>39.917999999999999</v>
      </c>
      <c r="O103" s="45">
        <v>39.917999999999999</v>
      </c>
      <c r="P103" s="45">
        <v>0</v>
      </c>
      <c r="Q103" s="45">
        <v>0</v>
      </c>
      <c r="R103" s="45" t="s">
        <v>265</v>
      </c>
      <c r="S103" s="45" t="s">
        <v>265</v>
      </c>
    </row>
    <row r="104" spans="1:19" hidden="1" outlineLevel="1" collapsed="1">
      <c r="A104" s="8">
        <v>43374</v>
      </c>
      <c r="B104" s="45">
        <v>30.230899999999998</v>
      </c>
      <c r="C104" s="45">
        <v>33.503100000000003</v>
      </c>
      <c r="D104" s="45">
        <v>29.0688</v>
      </c>
      <c r="E104" s="45">
        <v>29.192</v>
      </c>
      <c r="F104" s="45">
        <v>30.187999999999999</v>
      </c>
      <c r="G104" s="45">
        <v>13.947800000000001</v>
      </c>
      <c r="H104" s="45">
        <v>30.230899999999998</v>
      </c>
      <c r="I104" s="45">
        <v>33.503100000000003</v>
      </c>
      <c r="J104" s="45">
        <v>29.0688</v>
      </c>
      <c r="K104" s="45">
        <v>29.192</v>
      </c>
      <c r="L104" s="45">
        <v>30.187999999999999</v>
      </c>
      <c r="M104" s="45">
        <v>13.947800000000001</v>
      </c>
      <c r="N104" s="45">
        <v>37.0154</v>
      </c>
      <c r="O104" s="45">
        <v>37.0154</v>
      </c>
      <c r="P104" s="45">
        <v>0</v>
      </c>
      <c r="Q104" s="45">
        <v>0</v>
      </c>
      <c r="R104" s="45">
        <v>0</v>
      </c>
      <c r="S104" s="45" t="s">
        <v>265</v>
      </c>
    </row>
    <row r="105" spans="1:19" hidden="1" outlineLevel="1" collapsed="1">
      <c r="A105" s="8">
        <v>43405</v>
      </c>
      <c r="B105" s="45">
        <v>31.816199999999998</v>
      </c>
      <c r="C105" s="45">
        <v>32.659599999999998</v>
      </c>
      <c r="D105" s="45">
        <v>31.627300000000002</v>
      </c>
      <c r="E105" s="45">
        <v>33.695</v>
      </c>
      <c r="F105" s="45">
        <v>31.3232</v>
      </c>
      <c r="G105" s="45">
        <v>17.622900000000001</v>
      </c>
      <c r="H105" s="45">
        <v>31.8081</v>
      </c>
      <c r="I105" s="45">
        <v>32.616300000000003</v>
      </c>
      <c r="J105" s="45">
        <v>31.627300000000002</v>
      </c>
      <c r="K105" s="45">
        <v>33.695</v>
      </c>
      <c r="L105" s="45">
        <v>31.3232</v>
      </c>
      <c r="M105" s="45">
        <v>17.622900000000001</v>
      </c>
      <c r="N105" s="45">
        <v>59.684399999999997</v>
      </c>
      <c r="O105" s="45">
        <v>59.684399999999997</v>
      </c>
      <c r="P105" s="45">
        <v>0</v>
      </c>
      <c r="Q105" s="45">
        <v>0</v>
      </c>
      <c r="R105" s="45">
        <v>0</v>
      </c>
      <c r="S105" s="45" t="s">
        <v>265</v>
      </c>
    </row>
    <row r="106" spans="1:19" hidden="1" outlineLevel="1" collapsed="1">
      <c r="A106" s="8">
        <v>43435</v>
      </c>
      <c r="B106" s="45">
        <v>31.2727</v>
      </c>
      <c r="C106" s="45">
        <v>30.911100000000001</v>
      </c>
      <c r="D106" s="45">
        <v>31.360199999999999</v>
      </c>
      <c r="E106" s="45">
        <v>32.359400000000001</v>
      </c>
      <c r="F106" s="45">
        <v>31.265999999999998</v>
      </c>
      <c r="G106" s="45">
        <v>16.718699999999998</v>
      </c>
      <c r="H106" s="45">
        <v>31.271100000000001</v>
      </c>
      <c r="I106" s="45">
        <v>30.9026</v>
      </c>
      <c r="J106" s="45">
        <v>31.360199999999999</v>
      </c>
      <c r="K106" s="45">
        <v>32.359400000000001</v>
      </c>
      <c r="L106" s="45">
        <v>31.265999999999998</v>
      </c>
      <c r="M106" s="45">
        <v>16.718699999999998</v>
      </c>
      <c r="N106" s="45">
        <v>48.938600000000001</v>
      </c>
      <c r="O106" s="45">
        <v>48.938600000000001</v>
      </c>
      <c r="P106" s="45">
        <v>0</v>
      </c>
      <c r="Q106" s="45">
        <v>0</v>
      </c>
      <c r="R106" s="45">
        <v>0</v>
      </c>
      <c r="S106" s="45" t="s">
        <v>265</v>
      </c>
    </row>
    <row r="107" spans="1:19" hidden="1" outlineLevel="1" collapsed="1">
      <c r="A107" s="8">
        <v>43466</v>
      </c>
      <c r="B107" s="45">
        <v>32.995399999999997</v>
      </c>
      <c r="C107" s="45">
        <v>30.3857</v>
      </c>
      <c r="D107" s="45">
        <v>33.601700000000001</v>
      </c>
      <c r="E107" s="45">
        <v>36.059100000000001</v>
      </c>
      <c r="F107" s="45">
        <v>32.647199999999998</v>
      </c>
      <c r="G107" s="45">
        <v>15.654</v>
      </c>
      <c r="H107" s="45">
        <v>32.977600000000002</v>
      </c>
      <c r="I107" s="45">
        <v>30.281199999999998</v>
      </c>
      <c r="J107" s="45">
        <v>33.601700000000001</v>
      </c>
      <c r="K107" s="45">
        <v>36.059100000000001</v>
      </c>
      <c r="L107" s="45">
        <v>32.647199999999998</v>
      </c>
      <c r="M107" s="45">
        <v>15.654</v>
      </c>
      <c r="N107" s="45">
        <v>59.329300000000003</v>
      </c>
      <c r="O107" s="45">
        <v>59.329300000000003</v>
      </c>
      <c r="P107" s="45">
        <v>0</v>
      </c>
      <c r="Q107" s="45">
        <v>0</v>
      </c>
      <c r="R107" s="45">
        <v>0</v>
      </c>
      <c r="S107" s="45" t="s">
        <v>265</v>
      </c>
    </row>
    <row r="108" spans="1:19" hidden="1" outlineLevel="1" collapsed="1">
      <c r="A108" s="8">
        <v>43497</v>
      </c>
      <c r="B108" s="45">
        <v>33.911099999999998</v>
      </c>
      <c r="C108" s="45">
        <v>39.996499999999997</v>
      </c>
      <c r="D108" s="45">
        <v>31.8108</v>
      </c>
      <c r="E108" s="45">
        <v>34.905900000000003</v>
      </c>
      <c r="F108" s="45">
        <v>30.9514</v>
      </c>
      <c r="G108" s="45">
        <v>16.6724</v>
      </c>
      <c r="H108" s="45">
        <v>31.859300000000001</v>
      </c>
      <c r="I108" s="45">
        <v>32.055799999999998</v>
      </c>
      <c r="J108" s="45">
        <v>31.8108</v>
      </c>
      <c r="K108" s="45">
        <v>34.905900000000003</v>
      </c>
      <c r="L108" s="45">
        <v>30.9514</v>
      </c>
      <c r="M108" s="45">
        <v>16.6724</v>
      </c>
      <c r="N108" s="45">
        <v>59.985500000000002</v>
      </c>
      <c r="O108" s="45">
        <v>59.985500000000002</v>
      </c>
      <c r="P108" s="45">
        <v>0</v>
      </c>
      <c r="Q108" s="45">
        <v>0</v>
      </c>
      <c r="R108" s="45">
        <v>0</v>
      </c>
      <c r="S108" s="45" t="s">
        <v>265</v>
      </c>
    </row>
    <row r="109" spans="1:19" hidden="1" outlineLevel="1" collapsed="1">
      <c r="A109" s="8">
        <v>43525</v>
      </c>
      <c r="B109" s="45">
        <v>30.094799999999999</v>
      </c>
      <c r="C109" s="45">
        <v>34.373800000000003</v>
      </c>
      <c r="D109" s="45">
        <v>28.934999999999999</v>
      </c>
      <c r="E109" s="45">
        <v>29.359400000000001</v>
      </c>
      <c r="F109" s="45">
        <v>29.4648</v>
      </c>
      <c r="G109" s="45">
        <v>17.265799999999999</v>
      </c>
      <c r="H109" s="45">
        <v>29.758500000000002</v>
      </c>
      <c r="I109" s="45">
        <v>32.968499999999999</v>
      </c>
      <c r="J109" s="45">
        <v>28.934999999999999</v>
      </c>
      <c r="K109" s="45">
        <v>29.359400000000001</v>
      </c>
      <c r="L109" s="45">
        <v>29.4648</v>
      </c>
      <c r="M109" s="45">
        <v>17.265799999999999</v>
      </c>
      <c r="N109" s="45">
        <v>59.280099999999997</v>
      </c>
      <c r="O109" s="45">
        <v>59.280099999999997</v>
      </c>
      <c r="P109" s="45">
        <v>0</v>
      </c>
      <c r="Q109" s="45">
        <v>0</v>
      </c>
      <c r="R109" s="45" t="s">
        <v>265</v>
      </c>
      <c r="S109" s="45" t="s">
        <v>265</v>
      </c>
    </row>
    <row r="110" spans="1:19" hidden="1" outlineLevel="1" collapsed="1">
      <c r="A110" s="8">
        <v>43556</v>
      </c>
      <c r="B110" s="45">
        <v>31.317599999999999</v>
      </c>
      <c r="C110" s="45">
        <v>31.6798</v>
      </c>
      <c r="D110" s="45">
        <v>31.217600000000001</v>
      </c>
      <c r="E110" s="45">
        <v>33.006700000000002</v>
      </c>
      <c r="F110" s="45">
        <v>31.304300000000001</v>
      </c>
      <c r="G110" s="45">
        <v>17.829000000000001</v>
      </c>
      <c r="H110" s="45">
        <v>31.3169</v>
      </c>
      <c r="I110" s="45">
        <v>31.676300000000001</v>
      </c>
      <c r="J110" s="45">
        <v>31.217600000000001</v>
      </c>
      <c r="K110" s="45">
        <v>33.006700000000002</v>
      </c>
      <c r="L110" s="45">
        <v>31.304300000000001</v>
      </c>
      <c r="M110" s="45">
        <v>17.829000000000001</v>
      </c>
      <c r="N110" s="45">
        <v>40.399799999999999</v>
      </c>
      <c r="O110" s="45">
        <v>40.399799999999999</v>
      </c>
      <c r="P110" s="45">
        <v>0</v>
      </c>
      <c r="Q110" s="45">
        <v>0</v>
      </c>
      <c r="R110" s="45">
        <v>0</v>
      </c>
      <c r="S110" s="45" t="s">
        <v>265</v>
      </c>
    </row>
    <row r="111" spans="1:19" hidden="1" outlineLevel="1" collapsed="1">
      <c r="A111" s="8">
        <v>43586</v>
      </c>
      <c r="B111" s="45">
        <v>32.2988</v>
      </c>
      <c r="C111" s="45">
        <v>32.9848</v>
      </c>
      <c r="D111" s="45">
        <v>32.146599999999999</v>
      </c>
      <c r="E111" s="45">
        <v>37.200000000000003</v>
      </c>
      <c r="F111" s="45">
        <v>29.664999999999999</v>
      </c>
      <c r="G111" s="45">
        <v>21.109000000000002</v>
      </c>
      <c r="H111" s="45">
        <v>32.298299999999998</v>
      </c>
      <c r="I111" s="45">
        <v>32.981999999999999</v>
      </c>
      <c r="J111" s="45">
        <v>32.146599999999999</v>
      </c>
      <c r="K111" s="45">
        <v>37.200000000000003</v>
      </c>
      <c r="L111" s="45">
        <v>29.664999999999999</v>
      </c>
      <c r="M111" s="45">
        <v>21.109000000000002</v>
      </c>
      <c r="N111" s="45">
        <v>43.861600000000003</v>
      </c>
      <c r="O111" s="45">
        <v>43.861600000000003</v>
      </c>
      <c r="P111" s="45">
        <v>0</v>
      </c>
      <c r="Q111" s="45">
        <v>0</v>
      </c>
      <c r="R111" s="45">
        <v>0</v>
      </c>
      <c r="S111" s="45" t="s">
        <v>265</v>
      </c>
    </row>
    <row r="112" spans="1:19" hidden="1" outlineLevel="1" collapsed="1">
      <c r="A112" s="8">
        <v>43617</v>
      </c>
      <c r="B112" s="45">
        <v>31.367000000000001</v>
      </c>
      <c r="C112" s="45">
        <v>33.055999999999997</v>
      </c>
      <c r="D112" s="45">
        <v>30.875599999999999</v>
      </c>
      <c r="E112" s="45">
        <v>33.020899999999997</v>
      </c>
      <c r="F112" s="45">
        <v>30.789000000000001</v>
      </c>
      <c r="G112" s="45">
        <v>18.143000000000001</v>
      </c>
      <c r="H112" s="45">
        <v>31.3658</v>
      </c>
      <c r="I112" s="45">
        <v>33.051099999999998</v>
      </c>
      <c r="J112" s="45">
        <v>30.875599999999999</v>
      </c>
      <c r="K112" s="45">
        <v>33.020899999999997</v>
      </c>
      <c r="L112" s="45">
        <v>30.789000000000001</v>
      </c>
      <c r="M112" s="45">
        <v>18.143000000000001</v>
      </c>
      <c r="N112" s="45">
        <v>52.246699999999997</v>
      </c>
      <c r="O112" s="45">
        <v>52.246699999999997</v>
      </c>
      <c r="P112" s="45">
        <v>0</v>
      </c>
      <c r="Q112" s="45">
        <v>0</v>
      </c>
      <c r="R112" s="45">
        <v>0</v>
      </c>
      <c r="S112" s="45" t="s">
        <v>265</v>
      </c>
    </row>
    <row r="113" spans="1:19" hidden="1" outlineLevel="1" collapsed="1">
      <c r="A113" s="8">
        <v>43647</v>
      </c>
      <c r="B113" s="45">
        <v>34.970599999999997</v>
      </c>
      <c r="C113" s="45">
        <v>33.780999999999999</v>
      </c>
      <c r="D113" s="45">
        <v>35.232300000000002</v>
      </c>
      <c r="E113" s="45">
        <v>38.587200000000003</v>
      </c>
      <c r="F113" s="45">
        <v>30.606000000000002</v>
      </c>
      <c r="G113" s="45">
        <v>22.638200000000001</v>
      </c>
      <c r="H113" s="45">
        <v>34.970199999999998</v>
      </c>
      <c r="I113" s="45">
        <v>33.778199999999998</v>
      </c>
      <c r="J113" s="45">
        <v>35.232300000000002</v>
      </c>
      <c r="K113" s="45">
        <v>38.587200000000003</v>
      </c>
      <c r="L113" s="45">
        <v>30.606000000000002</v>
      </c>
      <c r="M113" s="45">
        <v>22.638200000000001</v>
      </c>
      <c r="N113" s="45">
        <v>44.055999999999997</v>
      </c>
      <c r="O113" s="45">
        <v>44.055999999999997</v>
      </c>
      <c r="P113" s="45">
        <v>0</v>
      </c>
      <c r="Q113" s="45">
        <v>0</v>
      </c>
      <c r="R113" s="45">
        <v>0</v>
      </c>
      <c r="S113" s="45" t="s">
        <v>265</v>
      </c>
    </row>
    <row r="114" spans="1:19" hidden="1" outlineLevel="1" collapsed="1">
      <c r="A114" s="8">
        <v>43678</v>
      </c>
      <c r="B114" s="45">
        <v>36.862900000000003</v>
      </c>
      <c r="C114" s="45">
        <v>34.3446</v>
      </c>
      <c r="D114" s="45">
        <v>37.1937</v>
      </c>
      <c r="E114" s="45">
        <v>39.635300000000001</v>
      </c>
      <c r="F114" s="45">
        <v>30.184899999999999</v>
      </c>
      <c r="G114" s="45">
        <v>16.450299999999999</v>
      </c>
      <c r="H114" s="45">
        <v>36.862900000000003</v>
      </c>
      <c r="I114" s="45">
        <v>34.3429</v>
      </c>
      <c r="J114" s="45">
        <v>37.1937</v>
      </c>
      <c r="K114" s="45">
        <v>39.635300000000001</v>
      </c>
      <c r="L114" s="45">
        <v>30.184899999999999</v>
      </c>
      <c r="M114" s="45">
        <v>16.450299999999999</v>
      </c>
      <c r="N114" s="45">
        <v>37.429600000000001</v>
      </c>
      <c r="O114" s="45">
        <v>37.429600000000001</v>
      </c>
      <c r="P114" s="45">
        <v>0</v>
      </c>
      <c r="Q114" s="45">
        <v>0</v>
      </c>
      <c r="R114" s="45">
        <v>0</v>
      </c>
      <c r="S114" s="45" t="s">
        <v>265</v>
      </c>
    </row>
    <row r="115" spans="1:19" hidden="1" outlineLevel="1" collapsed="1">
      <c r="A115" s="8">
        <v>43709</v>
      </c>
      <c r="B115" s="45">
        <v>36.864800000000002</v>
      </c>
      <c r="C115" s="45">
        <v>36.061799999999998</v>
      </c>
      <c r="D115" s="45">
        <v>36.963000000000001</v>
      </c>
      <c r="E115" s="45">
        <v>40.028399999999998</v>
      </c>
      <c r="F115" s="45">
        <v>28.269100000000002</v>
      </c>
      <c r="G115" s="45">
        <v>16.6813</v>
      </c>
      <c r="H115" s="45">
        <v>36.864800000000002</v>
      </c>
      <c r="I115" s="45">
        <v>36.061799999999998</v>
      </c>
      <c r="J115" s="45">
        <v>36.963000000000001</v>
      </c>
      <c r="K115" s="45">
        <v>40.028399999999998</v>
      </c>
      <c r="L115" s="45">
        <v>28.269100000000002</v>
      </c>
      <c r="M115" s="45">
        <v>16.6813</v>
      </c>
      <c r="N115" s="45">
        <v>36.501600000000003</v>
      </c>
      <c r="O115" s="45">
        <v>36.501600000000003</v>
      </c>
      <c r="P115" s="45">
        <v>0</v>
      </c>
      <c r="Q115" s="45">
        <v>0</v>
      </c>
      <c r="R115" s="45">
        <v>0</v>
      </c>
      <c r="S115" s="45" t="s">
        <v>265</v>
      </c>
    </row>
    <row r="116" spans="1:19" hidden="1" outlineLevel="1" collapsed="1">
      <c r="A116" s="8">
        <v>43739</v>
      </c>
      <c r="B116" s="45">
        <v>36.671599999999998</v>
      </c>
      <c r="C116" s="45">
        <v>35.344700000000003</v>
      </c>
      <c r="D116" s="45">
        <v>36.8446</v>
      </c>
      <c r="E116" s="45">
        <v>39.446300000000001</v>
      </c>
      <c r="F116" s="45">
        <v>29.457699999999999</v>
      </c>
      <c r="G116" s="45">
        <v>18.183900000000001</v>
      </c>
      <c r="H116" s="45">
        <v>36.671599999999998</v>
      </c>
      <c r="I116" s="45">
        <v>35.344299999999997</v>
      </c>
      <c r="J116" s="45">
        <v>36.8446</v>
      </c>
      <c r="K116" s="45">
        <v>39.446300000000001</v>
      </c>
      <c r="L116" s="45">
        <v>29.457699999999999</v>
      </c>
      <c r="M116" s="45">
        <v>18.183900000000001</v>
      </c>
      <c r="N116" s="45">
        <v>36.507899999999999</v>
      </c>
      <c r="O116" s="45">
        <v>36.507899999999999</v>
      </c>
      <c r="P116" s="45">
        <v>0</v>
      </c>
      <c r="Q116" s="45" t="s">
        <v>265</v>
      </c>
      <c r="R116" s="45">
        <v>0</v>
      </c>
      <c r="S116" s="45" t="s">
        <v>265</v>
      </c>
    </row>
    <row r="117" spans="1:19" hidden="1" outlineLevel="1" collapsed="1">
      <c r="A117" s="8">
        <v>43770</v>
      </c>
      <c r="B117" s="45">
        <v>37.031199999999998</v>
      </c>
      <c r="C117" s="45">
        <v>35.748600000000003</v>
      </c>
      <c r="D117" s="45">
        <v>37.201900000000002</v>
      </c>
      <c r="E117" s="45">
        <v>39.743699999999997</v>
      </c>
      <c r="F117" s="45">
        <v>30.886099999999999</v>
      </c>
      <c r="G117" s="45">
        <v>16.879899999999999</v>
      </c>
      <c r="H117" s="45">
        <v>37.206600000000002</v>
      </c>
      <c r="I117" s="45">
        <v>35.7485</v>
      </c>
      <c r="J117" s="45">
        <v>37.401800000000001</v>
      </c>
      <c r="K117" s="45">
        <v>39.743699999999997</v>
      </c>
      <c r="L117" s="45">
        <v>30.886099999999999</v>
      </c>
      <c r="M117" s="45">
        <v>19.938099999999999</v>
      </c>
      <c r="N117" s="45">
        <v>6.3426999999999998</v>
      </c>
      <c r="O117" s="45">
        <v>36.533900000000003</v>
      </c>
      <c r="P117" s="45">
        <v>6.2747000000000002</v>
      </c>
      <c r="Q117" s="45">
        <v>0</v>
      </c>
      <c r="R117" s="45">
        <v>0</v>
      </c>
      <c r="S117" s="45">
        <v>6.2747000000000002</v>
      </c>
    </row>
    <row r="118" spans="1:19" hidden="1" outlineLevel="1" collapsed="1">
      <c r="A118" s="8">
        <v>43800</v>
      </c>
      <c r="B118" s="45">
        <v>37.323500000000003</v>
      </c>
      <c r="C118" s="45">
        <v>35.998600000000003</v>
      </c>
      <c r="D118" s="45">
        <v>37.493600000000001</v>
      </c>
      <c r="E118" s="45">
        <v>39.680300000000003</v>
      </c>
      <c r="F118" s="45">
        <v>30.075800000000001</v>
      </c>
      <c r="G118" s="45">
        <v>18.585699999999999</v>
      </c>
      <c r="H118" s="45">
        <v>37.323500000000003</v>
      </c>
      <c r="I118" s="45">
        <v>35.9985</v>
      </c>
      <c r="J118" s="45">
        <v>37.493600000000001</v>
      </c>
      <c r="K118" s="45">
        <v>39.680300000000003</v>
      </c>
      <c r="L118" s="45">
        <v>30.075800000000001</v>
      </c>
      <c r="M118" s="45">
        <v>18.585699999999999</v>
      </c>
      <c r="N118" s="45">
        <v>36.500700000000002</v>
      </c>
      <c r="O118" s="45">
        <v>36.500700000000002</v>
      </c>
      <c r="P118" s="45">
        <v>0</v>
      </c>
      <c r="Q118" s="45" t="s">
        <v>265</v>
      </c>
      <c r="R118" s="45">
        <v>0</v>
      </c>
      <c r="S118" s="45" t="s">
        <v>265</v>
      </c>
    </row>
    <row r="119" spans="1:19" hidden="1" outlineLevel="1" collapsed="1">
      <c r="A119" s="8">
        <v>43831</v>
      </c>
      <c r="B119" s="45">
        <v>38.4176</v>
      </c>
      <c r="C119" s="45">
        <v>36.430100000000003</v>
      </c>
      <c r="D119" s="45">
        <v>38.707700000000003</v>
      </c>
      <c r="E119" s="45">
        <v>40.575099999999999</v>
      </c>
      <c r="F119" s="45">
        <v>31.948899999999998</v>
      </c>
      <c r="G119" s="45">
        <v>18.857700000000001</v>
      </c>
      <c r="H119" s="45">
        <v>38.4176</v>
      </c>
      <c r="I119" s="45">
        <v>36.430100000000003</v>
      </c>
      <c r="J119" s="45">
        <v>38.707700000000003</v>
      </c>
      <c r="K119" s="45">
        <v>40.575099999999999</v>
      </c>
      <c r="L119" s="45">
        <v>31.948899999999998</v>
      </c>
      <c r="M119" s="45">
        <v>18.857700000000001</v>
      </c>
      <c r="N119" s="45">
        <v>36.500300000000003</v>
      </c>
      <c r="O119" s="45">
        <v>36.500300000000003</v>
      </c>
      <c r="P119" s="45">
        <v>0</v>
      </c>
      <c r="Q119" s="45" t="s">
        <v>265</v>
      </c>
      <c r="R119" s="45">
        <v>0</v>
      </c>
      <c r="S119" s="45" t="s">
        <v>265</v>
      </c>
    </row>
    <row r="120" spans="1:19" hidden="1" outlineLevel="1" collapsed="1">
      <c r="A120" s="8">
        <v>43862</v>
      </c>
      <c r="B120" s="45">
        <v>38.505000000000003</v>
      </c>
      <c r="C120" s="45">
        <v>36.114600000000003</v>
      </c>
      <c r="D120" s="45">
        <v>38.880299999999998</v>
      </c>
      <c r="E120" s="45">
        <v>40.510199999999998</v>
      </c>
      <c r="F120" s="45">
        <v>34.261699999999998</v>
      </c>
      <c r="G120" s="45">
        <v>15.3079</v>
      </c>
      <c r="H120" s="45">
        <v>38.5169</v>
      </c>
      <c r="I120" s="45">
        <v>36.1145</v>
      </c>
      <c r="J120" s="45">
        <v>38.894199999999998</v>
      </c>
      <c r="K120" s="45">
        <v>40.510199999999998</v>
      </c>
      <c r="L120" s="45">
        <v>34.261699999999998</v>
      </c>
      <c r="M120" s="45">
        <v>15.4528</v>
      </c>
      <c r="N120" s="45">
        <v>10.467599999999999</v>
      </c>
      <c r="O120" s="45">
        <v>36.527500000000003</v>
      </c>
      <c r="P120" s="45">
        <v>9.7385000000000002</v>
      </c>
      <c r="Q120" s="45" t="s">
        <v>265</v>
      </c>
      <c r="R120" s="45">
        <v>0</v>
      </c>
      <c r="S120" s="45">
        <v>9.7385000000000002</v>
      </c>
    </row>
    <row r="121" spans="1:19" hidden="1" outlineLevel="1" collapsed="1">
      <c r="A121" s="8">
        <v>43891</v>
      </c>
      <c r="B121" s="45">
        <v>38.383899999999997</v>
      </c>
      <c r="C121" s="45">
        <v>35.547499999999999</v>
      </c>
      <c r="D121" s="45">
        <v>38.8247</v>
      </c>
      <c r="E121" s="45">
        <v>40.479500000000002</v>
      </c>
      <c r="F121" s="45">
        <v>33.408999999999999</v>
      </c>
      <c r="G121" s="45">
        <v>16.5016</v>
      </c>
      <c r="H121" s="45">
        <v>38.383499999999998</v>
      </c>
      <c r="I121" s="45">
        <v>35.543599999999998</v>
      </c>
      <c r="J121" s="45">
        <v>38.8247</v>
      </c>
      <c r="K121" s="45">
        <v>40.479500000000002</v>
      </c>
      <c r="L121" s="45">
        <v>33.408999999999999</v>
      </c>
      <c r="M121" s="45">
        <v>16.5016</v>
      </c>
      <c r="N121" s="45">
        <v>52.368499999999997</v>
      </c>
      <c r="O121" s="45">
        <v>52.368499999999997</v>
      </c>
      <c r="P121" s="45">
        <v>0</v>
      </c>
      <c r="Q121" s="45" t="s">
        <v>265</v>
      </c>
      <c r="R121" s="45">
        <v>0</v>
      </c>
      <c r="S121" s="45" t="s">
        <v>265</v>
      </c>
    </row>
    <row r="122" spans="1:19" hidden="1" outlineLevel="1" collapsed="1">
      <c r="A122" s="8">
        <v>43922</v>
      </c>
      <c r="B122" s="45">
        <v>38.001100000000001</v>
      </c>
      <c r="C122" s="45">
        <v>33.1265</v>
      </c>
      <c r="D122" s="45">
        <v>38.959099999999999</v>
      </c>
      <c r="E122" s="45">
        <v>40.923000000000002</v>
      </c>
      <c r="F122" s="45">
        <v>31.698799999999999</v>
      </c>
      <c r="G122" s="45">
        <v>17.207699999999999</v>
      </c>
      <c r="H122" s="45">
        <v>38.001300000000001</v>
      </c>
      <c r="I122" s="45">
        <v>33.121400000000001</v>
      </c>
      <c r="J122" s="45">
        <v>38.959099999999999</v>
      </c>
      <c r="K122" s="45">
        <v>40.923000000000002</v>
      </c>
      <c r="L122" s="45">
        <v>31.698799999999999</v>
      </c>
      <c r="M122" s="45">
        <v>17.207699999999999</v>
      </c>
      <c r="N122" s="45">
        <v>37.217199999999998</v>
      </c>
      <c r="O122" s="45">
        <v>37.217199999999998</v>
      </c>
      <c r="P122" s="45">
        <v>0</v>
      </c>
      <c r="Q122" s="45">
        <v>0</v>
      </c>
      <c r="R122" s="45">
        <v>0</v>
      </c>
      <c r="S122" s="45" t="s">
        <v>265</v>
      </c>
    </row>
    <row r="123" spans="1:19" hidden="1" outlineLevel="1" collapsed="1">
      <c r="A123" s="8">
        <v>43952</v>
      </c>
      <c r="B123" s="45">
        <v>38.043399999999998</v>
      </c>
      <c r="C123" s="45">
        <v>33.055599999999998</v>
      </c>
      <c r="D123" s="45">
        <v>38.921100000000003</v>
      </c>
      <c r="E123" s="45">
        <v>40.956899999999997</v>
      </c>
      <c r="F123" s="45">
        <v>29.1769</v>
      </c>
      <c r="G123" s="45">
        <v>23.914400000000001</v>
      </c>
      <c r="H123" s="45">
        <v>38.041800000000002</v>
      </c>
      <c r="I123" s="45">
        <v>33.042200000000001</v>
      </c>
      <c r="J123" s="45">
        <v>38.921100000000003</v>
      </c>
      <c r="K123" s="45">
        <v>40.956899999999997</v>
      </c>
      <c r="L123" s="45">
        <v>29.1769</v>
      </c>
      <c r="M123" s="45">
        <v>23.914400000000001</v>
      </c>
      <c r="N123" s="45">
        <v>53.304499999999997</v>
      </c>
      <c r="O123" s="45">
        <v>53.304499999999997</v>
      </c>
      <c r="P123" s="45">
        <v>0</v>
      </c>
      <c r="Q123" s="45">
        <v>0</v>
      </c>
      <c r="R123" s="45">
        <v>0</v>
      </c>
      <c r="S123" s="45" t="s">
        <v>265</v>
      </c>
    </row>
    <row r="124" spans="1:19" hidden="1" outlineLevel="1" collapsed="1">
      <c r="A124" s="8">
        <v>43983</v>
      </c>
      <c r="B124" s="45">
        <v>37.225700000000003</v>
      </c>
      <c r="C124" s="45">
        <v>34.524999999999999</v>
      </c>
      <c r="D124" s="45">
        <v>37.6175</v>
      </c>
      <c r="E124" s="45">
        <v>40.803100000000001</v>
      </c>
      <c r="F124" s="45">
        <v>28.494</v>
      </c>
      <c r="G124" s="45">
        <v>15.962899999999999</v>
      </c>
      <c r="H124" s="45">
        <v>37.2971</v>
      </c>
      <c r="I124" s="45">
        <v>34.503</v>
      </c>
      <c r="J124" s="45">
        <v>37.6995</v>
      </c>
      <c r="K124" s="45">
        <v>40.918999999999997</v>
      </c>
      <c r="L124" s="45">
        <v>28.494</v>
      </c>
      <c r="M124" s="45">
        <v>15.962899999999999</v>
      </c>
      <c r="N124" s="45">
        <v>14.890499999999999</v>
      </c>
      <c r="O124" s="45">
        <v>36.873800000000003</v>
      </c>
      <c r="P124" s="45">
        <v>2.0099999999999998</v>
      </c>
      <c r="Q124" s="45">
        <v>2.0099999999999998</v>
      </c>
      <c r="R124" s="45">
        <v>0</v>
      </c>
      <c r="S124" s="45" t="s">
        <v>265</v>
      </c>
    </row>
    <row r="125" spans="1:19" hidden="1" outlineLevel="1" collapsed="1">
      <c r="A125" s="8">
        <v>44013</v>
      </c>
      <c r="B125" s="45">
        <v>37.359200000000001</v>
      </c>
      <c r="C125" s="45">
        <v>34.869999999999997</v>
      </c>
      <c r="D125" s="45">
        <v>37.780799999999999</v>
      </c>
      <c r="E125" s="45">
        <v>40.613500000000002</v>
      </c>
      <c r="F125" s="45">
        <v>30.641300000000001</v>
      </c>
      <c r="G125" s="45">
        <v>15.736499999999999</v>
      </c>
      <c r="H125" s="45">
        <v>37.359099999999998</v>
      </c>
      <c r="I125" s="45">
        <v>34.868400000000001</v>
      </c>
      <c r="J125" s="45">
        <v>37.780799999999999</v>
      </c>
      <c r="K125" s="45">
        <v>40.613500000000002</v>
      </c>
      <c r="L125" s="45">
        <v>30.641300000000001</v>
      </c>
      <c r="M125" s="45">
        <v>15.736499999999999</v>
      </c>
      <c r="N125" s="45">
        <v>38.726599999999998</v>
      </c>
      <c r="O125" s="45">
        <v>38.726599999999998</v>
      </c>
      <c r="P125" s="45">
        <v>0</v>
      </c>
      <c r="Q125" s="45">
        <v>0</v>
      </c>
      <c r="R125" s="45">
        <v>0</v>
      </c>
      <c r="S125" s="45" t="s">
        <v>265</v>
      </c>
    </row>
    <row r="126" spans="1:19" hidden="1" outlineLevel="1" collapsed="1">
      <c r="A126" s="8">
        <v>44044</v>
      </c>
      <c r="B126" s="45">
        <v>36.433199999999999</v>
      </c>
      <c r="C126" s="45">
        <v>33.437100000000001</v>
      </c>
      <c r="D126" s="45">
        <v>36.968699999999998</v>
      </c>
      <c r="E126" s="45">
        <v>39.407800000000002</v>
      </c>
      <c r="F126" s="45">
        <v>30.9621</v>
      </c>
      <c r="G126" s="45">
        <v>15.2485</v>
      </c>
      <c r="H126" s="45">
        <v>36.500799999999998</v>
      </c>
      <c r="I126" s="45">
        <v>33.435000000000002</v>
      </c>
      <c r="J126" s="45">
        <v>37.049900000000001</v>
      </c>
      <c r="K126" s="45">
        <v>39.517899999999997</v>
      </c>
      <c r="L126" s="45">
        <v>30.9621</v>
      </c>
      <c r="M126" s="45">
        <v>15.2485</v>
      </c>
      <c r="N126" s="45">
        <v>2.7745000000000002</v>
      </c>
      <c r="O126" s="45">
        <v>41.7742</v>
      </c>
      <c r="P126" s="45">
        <v>2.0099999999999998</v>
      </c>
      <c r="Q126" s="45">
        <v>2.0099999999999998</v>
      </c>
      <c r="R126" s="45">
        <v>0</v>
      </c>
      <c r="S126" s="45" t="s">
        <v>265</v>
      </c>
    </row>
    <row r="127" spans="1:19" hidden="1" outlineLevel="1" collapsed="1">
      <c r="A127" s="8">
        <v>44075</v>
      </c>
      <c r="B127" s="45">
        <v>35.649299999999997</v>
      </c>
      <c r="C127" s="45">
        <v>33.343499999999999</v>
      </c>
      <c r="D127" s="45">
        <v>36.060499999999998</v>
      </c>
      <c r="E127" s="45">
        <v>38.820900000000002</v>
      </c>
      <c r="F127" s="45">
        <v>28.209099999999999</v>
      </c>
      <c r="G127" s="45">
        <v>15.4124</v>
      </c>
      <c r="H127" s="45">
        <v>35.648099999999999</v>
      </c>
      <c r="I127" s="45">
        <v>33.332999999999998</v>
      </c>
      <c r="J127" s="45">
        <v>36.060499999999998</v>
      </c>
      <c r="K127" s="45">
        <v>38.820900000000002</v>
      </c>
      <c r="L127" s="45">
        <v>28.209099999999999</v>
      </c>
      <c r="M127" s="45">
        <v>15.4124</v>
      </c>
      <c r="N127" s="45">
        <v>43.849299999999999</v>
      </c>
      <c r="O127" s="45">
        <v>43.849299999999999</v>
      </c>
      <c r="P127" s="45">
        <v>0</v>
      </c>
      <c r="Q127" s="45" t="s">
        <v>265</v>
      </c>
      <c r="R127" s="45">
        <v>0</v>
      </c>
      <c r="S127" s="45" t="s">
        <v>265</v>
      </c>
    </row>
    <row r="128" spans="1:19" hidden="1" outlineLevel="1" collapsed="1">
      <c r="A128" s="8">
        <v>44105</v>
      </c>
      <c r="B128" s="45">
        <v>35.749699999999997</v>
      </c>
      <c r="C128" s="45">
        <v>31.945499999999999</v>
      </c>
      <c r="D128" s="45">
        <v>36.437800000000003</v>
      </c>
      <c r="E128" s="45">
        <v>39.083300000000001</v>
      </c>
      <c r="F128" s="45">
        <v>28.101700000000001</v>
      </c>
      <c r="G128" s="45">
        <v>20.9892</v>
      </c>
      <c r="H128" s="45">
        <v>35.811399999999999</v>
      </c>
      <c r="I128" s="45">
        <v>31.929500000000001</v>
      </c>
      <c r="J128" s="45">
        <v>36.514600000000002</v>
      </c>
      <c r="K128" s="45">
        <v>39.189599999999999</v>
      </c>
      <c r="L128" s="45">
        <v>28.101700000000001</v>
      </c>
      <c r="M128" s="45">
        <v>20.9892</v>
      </c>
      <c r="N128" s="45">
        <v>4.7450000000000001</v>
      </c>
      <c r="O128" s="45">
        <v>56.622</v>
      </c>
      <c r="P128" s="45">
        <v>2.0099999999999998</v>
      </c>
      <c r="Q128" s="45">
        <v>2.0099999999999998</v>
      </c>
      <c r="R128" s="45" t="s">
        <v>265</v>
      </c>
      <c r="S128" s="45" t="s">
        <v>265</v>
      </c>
    </row>
    <row r="129" spans="1:19" hidden="1" outlineLevel="1" collapsed="1">
      <c r="A129" s="8">
        <v>44136</v>
      </c>
      <c r="B129" s="45">
        <v>36.474699999999999</v>
      </c>
      <c r="C129" s="45">
        <v>32.939300000000003</v>
      </c>
      <c r="D129" s="45">
        <v>37.136800000000001</v>
      </c>
      <c r="E129" s="45">
        <v>39.472700000000003</v>
      </c>
      <c r="F129" s="45">
        <v>28.361899999999999</v>
      </c>
      <c r="G129" s="45">
        <v>17.058299999999999</v>
      </c>
      <c r="H129" s="45">
        <v>36.473799999999997</v>
      </c>
      <c r="I129" s="45">
        <v>32.932000000000002</v>
      </c>
      <c r="J129" s="45">
        <v>37.136800000000001</v>
      </c>
      <c r="K129" s="45">
        <v>39.472700000000003</v>
      </c>
      <c r="L129" s="45">
        <v>28.361899999999999</v>
      </c>
      <c r="M129" s="45">
        <v>17.058299999999999</v>
      </c>
      <c r="N129" s="45">
        <v>50.9358</v>
      </c>
      <c r="O129" s="45">
        <v>50.9358</v>
      </c>
      <c r="P129" s="45">
        <v>0</v>
      </c>
      <c r="Q129" s="45" t="s">
        <v>265</v>
      </c>
      <c r="R129" s="45">
        <v>0</v>
      </c>
      <c r="S129" s="45" t="s">
        <v>265</v>
      </c>
    </row>
    <row r="130" spans="1:19" hidden="1" outlineLevel="1" collapsed="1">
      <c r="A130" s="8">
        <v>44166</v>
      </c>
      <c r="B130" s="45">
        <v>34.601300000000002</v>
      </c>
      <c r="C130" s="45">
        <v>32.204900000000002</v>
      </c>
      <c r="D130" s="45">
        <v>35.032600000000002</v>
      </c>
      <c r="E130" s="45">
        <v>37.8887</v>
      </c>
      <c r="F130" s="45">
        <v>25.8645</v>
      </c>
      <c r="G130" s="45">
        <v>16.8325</v>
      </c>
      <c r="H130" s="45">
        <v>34.600499999999997</v>
      </c>
      <c r="I130" s="45">
        <v>32.199100000000001</v>
      </c>
      <c r="J130" s="45">
        <v>35.032600000000002</v>
      </c>
      <c r="K130" s="45">
        <v>37.8887</v>
      </c>
      <c r="L130" s="45">
        <v>25.8645</v>
      </c>
      <c r="M130" s="45">
        <v>16.8325</v>
      </c>
      <c r="N130" s="45">
        <v>54.168900000000001</v>
      </c>
      <c r="O130" s="45">
        <v>54.168900000000001</v>
      </c>
      <c r="P130" s="45">
        <v>0</v>
      </c>
      <c r="Q130" s="45">
        <v>0</v>
      </c>
      <c r="R130" s="45" t="s">
        <v>265</v>
      </c>
      <c r="S130" s="45" t="s">
        <v>265</v>
      </c>
    </row>
    <row r="131" spans="1:19" hidden="1" outlineLevel="1" collapsed="1">
      <c r="A131" s="8">
        <v>44197</v>
      </c>
      <c r="B131" s="45">
        <v>36.458599999999997</v>
      </c>
      <c r="C131" s="45">
        <v>32.587699999999998</v>
      </c>
      <c r="D131" s="45">
        <v>37.168900000000001</v>
      </c>
      <c r="E131" s="45">
        <v>38.642200000000003</v>
      </c>
      <c r="F131" s="45">
        <v>30.515899999999998</v>
      </c>
      <c r="G131" s="45">
        <v>23.2119</v>
      </c>
      <c r="H131" s="45">
        <v>36.4574</v>
      </c>
      <c r="I131" s="45">
        <v>32.576300000000003</v>
      </c>
      <c r="J131" s="45">
        <v>37.168900000000001</v>
      </c>
      <c r="K131" s="45">
        <v>38.642200000000003</v>
      </c>
      <c r="L131" s="45">
        <v>30.515899999999998</v>
      </c>
      <c r="M131" s="45">
        <v>23.2119</v>
      </c>
      <c r="N131" s="45">
        <v>43.756900000000002</v>
      </c>
      <c r="O131" s="45">
        <v>43.756900000000002</v>
      </c>
      <c r="P131" s="45">
        <v>0</v>
      </c>
      <c r="Q131" s="45">
        <v>0</v>
      </c>
      <c r="R131" s="45" t="s">
        <v>265</v>
      </c>
      <c r="S131" s="45" t="s">
        <v>265</v>
      </c>
    </row>
    <row r="132" spans="1:19" hidden="1" outlineLevel="1" collapsed="1">
      <c r="A132" s="8">
        <v>44228</v>
      </c>
      <c r="B132" s="45">
        <v>35.4148</v>
      </c>
      <c r="C132" s="45">
        <v>32.003100000000003</v>
      </c>
      <c r="D132" s="45">
        <v>36.065199999999997</v>
      </c>
      <c r="E132" s="45">
        <v>38.482300000000002</v>
      </c>
      <c r="F132" s="45">
        <v>27.8552</v>
      </c>
      <c r="G132" s="45">
        <v>17.703900000000001</v>
      </c>
      <c r="H132" s="45">
        <v>35.414499999999997</v>
      </c>
      <c r="I132" s="45">
        <v>32.000399999999999</v>
      </c>
      <c r="J132" s="45">
        <v>36.065199999999997</v>
      </c>
      <c r="K132" s="45">
        <v>38.482300000000002</v>
      </c>
      <c r="L132" s="45">
        <v>27.8552</v>
      </c>
      <c r="M132" s="45">
        <v>17.703900000000001</v>
      </c>
      <c r="N132" s="45">
        <v>40.580100000000002</v>
      </c>
      <c r="O132" s="45">
        <v>40.580100000000002</v>
      </c>
      <c r="P132" s="45" t="s">
        <v>265</v>
      </c>
      <c r="Q132" s="45" t="s">
        <v>265</v>
      </c>
      <c r="R132" s="45" t="s">
        <v>265</v>
      </c>
      <c r="S132" s="45" t="s">
        <v>265</v>
      </c>
    </row>
    <row r="133" spans="1:19" hidden="1" outlineLevel="1" collapsed="1">
      <c r="A133" s="8">
        <v>44256</v>
      </c>
      <c r="B133" s="45">
        <v>34.961399999999998</v>
      </c>
      <c r="C133" s="45">
        <v>31.497699999999998</v>
      </c>
      <c r="D133" s="45">
        <v>35.595599999999997</v>
      </c>
      <c r="E133" s="45">
        <v>38.626899999999999</v>
      </c>
      <c r="F133" s="45">
        <v>25.619</v>
      </c>
      <c r="G133" s="45">
        <v>15.961399999999999</v>
      </c>
      <c r="H133" s="45">
        <v>34.987900000000003</v>
      </c>
      <c r="I133" s="45">
        <v>31.4908</v>
      </c>
      <c r="J133" s="45">
        <v>35.628399999999999</v>
      </c>
      <c r="K133" s="45">
        <v>38.626899999999999</v>
      </c>
      <c r="L133" s="45">
        <v>25.619</v>
      </c>
      <c r="M133" s="45">
        <v>16.608899999999998</v>
      </c>
      <c r="N133" s="45">
        <v>9.7271999999999998</v>
      </c>
      <c r="O133" s="45">
        <v>39.487000000000002</v>
      </c>
      <c r="P133" s="45">
        <v>5.3935000000000004</v>
      </c>
      <c r="Q133" s="45">
        <v>0</v>
      </c>
      <c r="R133" s="45" t="s">
        <v>265</v>
      </c>
      <c r="S133" s="45">
        <v>5.3935000000000004</v>
      </c>
    </row>
    <row r="134" spans="1:19" hidden="1" outlineLevel="1" collapsed="1">
      <c r="A134" s="8">
        <v>44287</v>
      </c>
      <c r="B134" s="45">
        <v>33.672499999999999</v>
      </c>
      <c r="C134" s="45">
        <v>32.790100000000002</v>
      </c>
      <c r="D134" s="45">
        <v>33.834699999999998</v>
      </c>
      <c r="E134" s="45">
        <v>38.5045</v>
      </c>
      <c r="F134" s="45">
        <v>22.216000000000001</v>
      </c>
      <c r="G134" s="45">
        <v>14.594900000000001</v>
      </c>
      <c r="H134" s="45">
        <v>33.671999999999997</v>
      </c>
      <c r="I134" s="45">
        <v>32.786999999999999</v>
      </c>
      <c r="J134" s="45">
        <v>33.834699999999998</v>
      </c>
      <c r="K134" s="45">
        <v>38.5045</v>
      </c>
      <c r="L134" s="45">
        <v>22.216000000000001</v>
      </c>
      <c r="M134" s="45">
        <v>14.594900000000001</v>
      </c>
      <c r="N134" s="45">
        <v>49.808700000000002</v>
      </c>
      <c r="O134" s="45">
        <v>49.808700000000002</v>
      </c>
      <c r="P134" s="45">
        <v>0</v>
      </c>
      <c r="Q134" s="45">
        <v>0</v>
      </c>
      <c r="R134" s="45" t="s">
        <v>265</v>
      </c>
      <c r="S134" s="45" t="s">
        <v>265</v>
      </c>
    </row>
    <row r="135" spans="1:19" hidden="1" outlineLevel="1" collapsed="1">
      <c r="A135" s="8">
        <v>44317</v>
      </c>
      <c r="B135" s="45">
        <v>35.258200000000002</v>
      </c>
      <c r="C135" s="45">
        <v>33.063899999999997</v>
      </c>
      <c r="D135" s="45">
        <v>35.602499999999999</v>
      </c>
      <c r="E135" s="45">
        <v>38.744500000000002</v>
      </c>
      <c r="F135" s="45">
        <v>25.5989</v>
      </c>
      <c r="G135" s="45">
        <v>12.7784</v>
      </c>
      <c r="H135" s="45">
        <v>35.259700000000002</v>
      </c>
      <c r="I135" s="45">
        <v>33.059399999999997</v>
      </c>
      <c r="J135" s="45">
        <v>35.604799999999997</v>
      </c>
      <c r="K135" s="45">
        <v>38.747700000000002</v>
      </c>
      <c r="L135" s="45">
        <v>25.5989</v>
      </c>
      <c r="M135" s="45">
        <v>12.7784</v>
      </c>
      <c r="N135" s="45">
        <v>23.981000000000002</v>
      </c>
      <c r="O135" s="45">
        <v>41.008099999999999</v>
      </c>
      <c r="P135" s="45">
        <v>2.5099999999999998</v>
      </c>
      <c r="Q135" s="45">
        <v>2.5099999999999998</v>
      </c>
      <c r="R135" s="45" t="s">
        <v>265</v>
      </c>
      <c r="S135" s="45" t="s">
        <v>265</v>
      </c>
    </row>
    <row r="136" spans="1:19" hidden="1" outlineLevel="1" collapsed="1">
      <c r="A136" s="8">
        <v>44348</v>
      </c>
      <c r="B136" s="45">
        <v>36.251399999999997</v>
      </c>
      <c r="C136" s="45">
        <v>34.413600000000002</v>
      </c>
      <c r="D136" s="45">
        <v>36.547199999999997</v>
      </c>
      <c r="E136" s="45">
        <v>38.339100000000002</v>
      </c>
      <c r="F136" s="45">
        <v>32.950800000000001</v>
      </c>
      <c r="G136" s="45">
        <v>12.9339</v>
      </c>
      <c r="H136" s="45">
        <v>36.250900000000001</v>
      </c>
      <c r="I136" s="45">
        <v>34.409199999999998</v>
      </c>
      <c r="J136" s="45">
        <v>36.547199999999997</v>
      </c>
      <c r="K136" s="45">
        <v>38.339100000000002</v>
      </c>
      <c r="L136" s="45">
        <v>32.950800000000001</v>
      </c>
      <c r="M136" s="45">
        <v>12.9339</v>
      </c>
      <c r="N136" s="45">
        <v>42.868699999999997</v>
      </c>
      <c r="O136" s="45">
        <v>42.868699999999997</v>
      </c>
      <c r="P136" s="45">
        <v>0</v>
      </c>
      <c r="Q136" s="45">
        <v>0</v>
      </c>
      <c r="R136" s="45" t="s">
        <v>265</v>
      </c>
      <c r="S136" s="45" t="s">
        <v>265</v>
      </c>
    </row>
    <row r="137" spans="1:19" hidden="1" outlineLevel="1" collapsed="1">
      <c r="A137" s="8">
        <v>44378</v>
      </c>
      <c r="B137" s="45">
        <v>34.9315</v>
      </c>
      <c r="C137" s="45">
        <v>36.116399999999999</v>
      </c>
      <c r="D137" s="45">
        <v>34.750900000000001</v>
      </c>
      <c r="E137" s="45">
        <v>38.324599999999997</v>
      </c>
      <c r="F137" s="45">
        <v>23.764299999999999</v>
      </c>
      <c r="G137" s="45">
        <v>14.522500000000001</v>
      </c>
      <c r="H137" s="45">
        <v>34.951799999999999</v>
      </c>
      <c r="I137" s="45">
        <v>36.104599999999998</v>
      </c>
      <c r="J137" s="45">
        <v>34.776000000000003</v>
      </c>
      <c r="K137" s="45">
        <v>38.360700000000001</v>
      </c>
      <c r="L137" s="45">
        <v>23.764299999999999</v>
      </c>
      <c r="M137" s="45">
        <v>14.522500000000001</v>
      </c>
      <c r="N137" s="45">
        <v>8.6646999999999998</v>
      </c>
      <c r="O137" s="45">
        <v>52.523200000000003</v>
      </c>
      <c r="P137" s="45">
        <v>2.5099999999999998</v>
      </c>
      <c r="Q137" s="45">
        <v>2.5099999999999998</v>
      </c>
      <c r="R137" s="45" t="s">
        <v>265</v>
      </c>
      <c r="S137" s="45" t="s">
        <v>265</v>
      </c>
    </row>
    <row r="138" spans="1:19" hidden="1" outlineLevel="1" collapsed="1">
      <c r="A138" s="8">
        <v>44409</v>
      </c>
      <c r="B138" s="45">
        <v>34.973999999999997</v>
      </c>
      <c r="C138" s="45">
        <v>33.071300000000001</v>
      </c>
      <c r="D138" s="45">
        <v>35.307499999999997</v>
      </c>
      <c r="E138" s="45">
        <v>38.444899999999997</v>
      </c>
      <c r="F138" s="45">
        <v>26.028400000000001</v>
      </c>
      <c r="G138" s="45">
        <v>11.382300000000001</v>
      </c>
      <c r="H138" s="45">
        <v>35.011200000000002</v>
      </c>
      <c r="I138" s="45">
        <v>33.065600000000003</v>
      </c>
      <c r="J138" s="45">
        <v>35.352600000000002</v>
      </c>
      <c r="K138" s="45">
        <v>38.507300000000001</v>
      </c>
      <c r="L138" s="45">
        <v>26.028400000000001</v>
      </c>
      <c r="M138" s="45">
        <v>11.382300000000001</v>
      </c>
      <c r="N138" s="45">
        <v>4.4550999999999998</v>
      </c>
      <c r="O138" s="45">
        <v>50.2087</v>
      </c>
      <c r="P138" s="45">
        <v>2.5099999999999998</v>
      </c>
      <c r="Q138" s="45">
        <v>2.5099999999999998</v>
      </c>
      <c r="R138" s="45" t="s">
        <v>265</v>
      </c>
      <c r="S138" s="45" t="s">
        <v>265</v>
      </c>
    </row>
    <row r="139" spans="1:19" hidden="1" outlineLevel="1" collapsed="1">
      <c r="A139" s="8">
        <v>44440</v>
      </c>
      <c r="B139" s="45">
        <v>34.7211</v>
      </c>
      <c r="C139" s="45">
        <v>30.926100000000002</v>
      </c>
      <c r="D139" s="45">
        <v>35.474400000000003</v>
      </c>
      <c r="E139" s="45">
        <v>38.108899999999998</v>
      </c>
      <c r="F139" s="45">
        <v>27.387699999999999</v>
      </c>
      <c r="G139" s="45">
        <v>12.334300000000001</v>
      </c>
      <c r="H139" s="45">
        <v>34.7577</v>
      </c>
      <c r="I139" s="45">
        <v>30.9192</v>
      </c>
      <c r="J139" s="45">
        <v>35.520200000000003</v>
      </c>
      <c r="K139" s="45">
        <v>38.171100000000003</v>
      </c>
      <c r="L139" s="45">
        <v>27.387699999999999</v>
      </c>
      <c r="M139" s="45">
        <v>12.334300000000001</v>
      </c>
      <c r="N139" s="45">
        <v>5.5381</v>
      </c>
      <c r="O139" s="45">
        <v>43.217599999999997</v>
      </c>
      <c r="P139" s="45">
        <v>2.5099999999999998</v>
      </c>
      <c r="Q139" s="45">
        <v>2.5099999999999998</v>
      </c>
      <c r="R139" s="45" t="s">
        <v>265</v>
      </c>
      <c r="S139" s="45" t="s">
        <v>265</v>
      </c>
    </row>
    <row r="140" spans="1:19" hidden="1" outlineLevel="1" collapsed="1">
      <c r="A140" s="8">
        <v>44470</v>
      </c>
      <c r="B140" s="45">
        <v>34.246499999999997</v>
      </c>
      <c r="C140" s="45">
        <v>30.744800000000001</v>
      </c>
      <c r="D140" s="45">
        <v>34.926099999999998</v>
      </c>
      <c r="E140" s="45">
        <v>38.214300000000001</v>
      </c>
      <c r="F140" s="45">
        <v>24.530200000000001</v>
      </c>
      <c r="G140" s="45">
        <v>14.1904</v>
      </c>
      <c r="H140" s="45">
        <v>34.2453</v>
      </c>
      <c r="I140" s="45">
        <v>30.733799999999999</v>
      </c>
      <c r="J140" s="45">
        <v>34.926099999999998</v>
      </c>
      <c r="K140" s="45">
        <v>38.214300000000001</v>
      </c>
      <c r="L140" s="45">
        <v>24.530200000000001</v>
      </c>
      <c r="M140" s="45">
        <v>14.1904</v>
      </c>
      <c r="N140" s="45">
        <v>41.883000000000003</v>
      </c>
      <c r="O140" s="45">
        <v>41.883000000000003</v>
      </c>
      <c r="P140" s="45" t="s">
        <v>265</v>
      </c>
      <c r="Q140" s="45" t="s">
        <v>265</v>
      </c>
      <c r="R140" s="45" t="s">
        <v>265</v>
      </c>
      <c r="S140" s="45" t="s">
        <v>265</v>
      </c>
    </row>
    <row r="141" spans="1:19" hidden="1" outlineLevel="1" collapsed="1">
      <c r="A141" s="8">
        <v>44501</v>
      </c>
      <c r="B141" s="45">
        <v>33.842300000000002</v>
      </c>
      <c r="C141" s="45">
        <v>32.43</v>
      </c>
      <c r="D141" s="45">
        <v>34.086500000000001</v>
      </c>
      <c r="E141" s="45">
        <v>36.069099999999999</v>
      </c>
      <c r="F141" s="45">
        <v>27.408200000000001</v>
      </c>
      <c r="G141" s="45">
        <v>15.335900000000001</v>
      </c>
      <c r="H141" s="45">
        <v>33.839700000000001</v>
      </c>
      <c r="I141" s="45">
        <v>32.410600000000002</v>
      </c>
      <c r="J141" s="45">
        <v>34.086500000000001</v>
      </c>
      <c r="K141" s="45">
        <v>36.069099999999999</v>
      </c>
      <c r="L141" s="45">
        <v>27.408200000000001</v>
      </c>
      <c r="M141" s="45">
        <v>15.335900000000001</v>
      </c>
      <c r="N141" s="45">
        <v>48.137</v>
      </c>
      <c r="O141" s="45">
        <v>48.137</v>
      </c>
      <c r="P141" s="45">
        <v>0</v>
      </c>
      <c r="Q141" s="45">
        <v>0</v>
      </c>
      <c r="R141" s="45" t="s">
        <v>265</v>
      </c>
      <c r="S141" s="45" t="s">
        <v>265</v>
      </c>
    </row>
    <row r="142" spans="1:19" hidden="1" outlineLevel="1" collapsed="1">
      <c r="A142" s="8">
        <v>44531</v>
      </c>
      <c r="B142" s="45">
        <v>32.460299999999997</v>
      </c>
      <c r="C142" s="45">
        <v>32.048099999999998</v>
      </c>
      <c r="D142" s="45">
        <v>32.527200000000001</v>
      </c>
      <c r="E142" s="45">
        <v>34.991900000000001</v>
      </c>
      <c r="F142" s="45">
        <v>25.2576</v>
      </c>
      <c r="G142" s="45">
        <v>14.9427</v>
      </c>
      <c r="H142" s="45">
        <v>32.485799999999998</v>
      </c>
      <c r="I142" s="45">
        <v>32.0306</v>
      </c>
      <c r="J142" s="45">
        <v>32.559800000000003</v>
      </c>
      <c r="K142" s="45">
        <v>34.991900000000001</v>
      </c>
      <c r="L142" s="45">
        <v>25.2576</v>
      </c>
      <c r="M142" s="45">
        <v>15.447100000000001</v>
      </c>
      <c r="N142" s="45">
        <v>6.4607999999999999</v>
      </c>
      <c r="O142" s="45">
        <v>52.206699999999998</v>
      </c>
      <c r="P142" s="45">
        <v>7.1999999999999998E-3</v>
      </c>
      <c r="Q142" s="45" t="s">
        <v>265</v>
      </c>
      <c r="R142" s="45" t="s">
        <v>265</v>
      </c>
      <c r="S142" s="45">
        <v>7.1999999999999998E-3</v>
      </c>
    </row>
    <row r="143" spans="1:19" hidden="1" outlineLevel="1" collapsed="1">
      <c r="A143" s="8">
        <v>44562</v>
      </c>
      <c r="B143" s="45">
        <v>32.984299999999998</v>
      </c>
      <c r="C143" s="45">
        <v>33.198900000000002</v>
      </c>
      <c r="D143" s="45">
        <v>32.950299999999999</v>
      </c>
      <c r="E143" s="45">
        <v>35.492800000000003</v>
      </c>
      <c r="F143" s="45">
        <v>23.672999999999998</v>
      </c>
      <c r="G143" s="45">
        <v>14.362500000000001</v>
      </c>
      <c r="H143" s="45">
        <v>32.982199999999999</v>
      </c>
      <c r="I143" s="45">
        <v>33.183700000000002</v>
      </c>
      <c r="J143" s="45">
        <v>32.950299999999999</v>
      </c>
      <c r="K143" s="45">
        <v>35.492800000000003</v>
      </c>
      <c r="L143" s="45">
        <v>23.672999999999998</v>
      </c>
      <c r="M143" s="45">
        <v>14.362500000000001</v>
      </c>
      <c r="N143" s="45">
        <v>52.246400000000001</v>
      </c>
      <c r="O143" s="45">
        <v>52.246400000000001</v>
      </c>
      <c r="P143" s="45" t="s">
        <v>265</v>
      </c>
      <c r="Q143" s="45" t="s">
        <v>265</v>
      </c>
      <c r="R143" s="45" t="s">
        <v>265</v>
      </c>
      <c r="S143" s="45" t="s">
        <v>265</v>
      </c>
    </row>
    <row r="144" spans="1:19" hidden="1" outlineLevel="1" collapsed="1">
      <c r="A144" s="8">
        <v>44593</v>
      </c>
      <c r="B144" s="45">
        <v>33.984299999999998</v>
      </c>
      <c r="C144" s="45">
        <v>33.880099999999999</v>
      </c>
      <c r="D144" s="45">
        <v>34.002499999999998</v>
      </c>
      <c r="E144" s="45">
        <v>35.658200000000001</v>
      </c>
      <c r="F144" s="45">
        <v>27.3111</v>
      </c>
      <c r="G144" s="45">
        <v>12.879200000000001</v>
      </c>
      <c r="H144" s="45">
        <v>33.9818</v>
      </c>
      <c r="I144" s="45">
        <v>33.863799999999998</v>
      </c>
      <c r="J144" s="45">
        <v>34.002499999999998</v>
      </c>
      <c r="K144" s="45">
        <v>35.658200000000001</v>
      </c>
      <c r="L144" s="45">
        <v>27.3111</v>
      </c>
      <c r="M144" s="45">
        <v>12.879200000000001</v>
      </c>
      <c r="N144" s="45">
        <v>52.415199999999999</v>
      </c>
      <c r="O144" s="45">
        <v>52.415199999999999</v>
      </c>
      <c r="P144" s="45" t="s">
        <v>265</v>
      </c>
      <c r="Q144" s="45" t="s">
        <v>265</v>
      </c>
      <c r="R144" s="45" t="s">
        <v>265</v>
      </c>
      <c r="S144" s="45" t="s">
        <v>265</v>
      </c>
    </row>
    <row r="145" spans="1:19" hidden="1" outlineLevel="1" collapsed="1">
      <c r="A145" s="8">
        <v>44621</v>
      </c>
      <c r="B145" s="45">
        <v>13.686999999999999</v>
      </c>
      <c r="C145" s="45">
        <v>23.751799999999999</v>
      </c>
      <c r="D145" s="45">
        <v>12.9047</v>
      </c>
      <c r="E145" s="45">
        <v>14.930300000000001</v>
      </c>
      <c r="F145" s="45">
        <v>5.5853000000000002</v>
      </c>
      <c r="G145" s="45">
        <v>2.7199999999999998E-2</v>
      </c>
      <c r="H145" s="45">
        <v>13.688599999999999</v>
      </c>
      <c r="I145" s="45">
        <v>23.735299999999999</v>
      </c>
      <c r="J145" s="45">
        <v>12.9085</v>
      </c>
      <c r="K145" s="45">
        <v>14.930300000000001</v>
      </c>
      <c r="L145" s="45">
        <v>5.5853000000000002</v>
      </c>
      <c r="M145" s="45">
        <v>2.7400000000000001E-2</v>
      </c>
      <c r="N145" s="45">
        <v>9.2700999999999993</v>
      </c>
      <c r="O145" s="45">
        <v>36.779400000000003</v>
      </c>
      <c r="P145" s="45">
        <v>0</v>
      </c>
      <c r="Q145" s="45" t="s">
        <v>265</v>
      </c>
      <c r="R145" s="45" t="s">
        <v>265</v>
      </c>
      <c r="S145" s="45">
        <v>0</v>
      </c>
    </row>
    <row r="146" spans="1:19" hidden="1" outlineLevel="1" collapsed="1">
      <c r="A146" s="8">
        <v>44652</v>
      </c>
      <c r="B146" s="45">
        <v>19.8569</v>
      </c>
      <c r="C146" s="45">
        <v>21.8156</v>
      </c>
      <c r="D146" s="45">
        <v>19.498899999999999</v>
      </c>
      <c r="E146" s="45">
        <v>19.6708</v>
      </c>
      <c r="F146" s="45">
        <v>17.602599999999999</v>
      </c>
      <c r="G146" s="45">
        <v>45.175400000000003</v>
      </c>
      <c r="H146" s="45">
        <v>19.848299999999998</v>
      </c>
      <c r="I146" s="45">
        <v>21.766400000000001</v>
      </c>
      <c r="J146" s="45">
        <v>19.498899999999999</v>
      </c>
      <c r="K146" s="45">
        <v>19.6708</v>
      </c>
      <c r="L146" s="45">
        <v>17.602599999999999</v>
      </c>
      <c r="M146" s="45">
        <v>45.175400000000003</v>
      </c>
      <c r="N146" s="45">
        <v>35.685000000000002</v>
      </c>
      <c r="O146" s="45">
        <v>35.685000000000002</v>
      </c>
      <c r="P146" s="45" t="s">
        <v>265</v>
      </c>
      <c r="Q146" s="45" t="s">
        <v>265</v>
      </c>
      <c r="R146" s="45" t="s">
        <v>265</v>
      </c>
      <c r="S146" s="45" t="s">
        <v>265</v>
      </c>
    </row>
    <row r="147" spans="1:19" hidden="1" outlineLevel="1" collapsed="1">
      <c r="A147" s="8">
        <v>44682</v>
      </c>
      <c r="B147" s="45">
        <v>19.0244</v>
      </c>
      <c r="C147" s="45">
        <v>25.474499999999999</v>
      </c>
      <c r="D147" s="45">
        <v>18.253699999999998</v>
      </c>
      <c r="E147" s="45">
        <v>19.297000000000001</v>
      </c>
      <c r="F147" s="45">
        <v>14.2372</v>
      </c>
      <c r="G147" s="45">
        <v>12.3512</v>
      </c>
      <c r="H147" s="45">
        <v>19.02</v>
      </c>
      <c r="I147" s="45">
        <v>25.444600000000001</v>
      </c>
      <c r="J147" s="45">
        <v>18.2546</v>
      </c>
      <c r="K147" s="45">
        <v>19.297000000000001</v>
      </c>
      <c r="L147" s="45">
        <v>14.2372</v>
      </c>
      <c r="M147" s="45">
        <v>12.334300000000001</v>
      </c>
      <c r="N147" s="45">
        <v>26.433199999999999</v>
      </c>
      <c r="O147" s="45">
        <v>34.585599999999999</v>
      </c>
      <c r="P147" s="45">
        <v>15.0349</v>
      </c>
      <c r="Q147" s="45" t="s">
        <v>265</v>
      </c>
      <c r="R147" s="45" t="s">
        <v>265</v>
      </c>
      <c r="S147" s="45">
        <v>15.0349</v>
      </c>
    </row>
    <row r="148" spans="1:19" hidden="1" outlineLevel="1" collapsed="1">
      <c r="A148" s="8">
        <v>44713</v>
      </c>
      <c r="B148" s="45">
        <v>20.561299999999999</v>
      </c>
      <c r="C148" s="45">
        <v>31.732399999999998</v>
      </c>
      <c r="D148" s="45">
        <v>19.6599</v>
      </c>
      <c r="E148" s="45">
        <v>19.743600000000001</v>
      </c>
      <c r="F148" s="45">
        <v>19.152699999999999</v>
      </c>
      <c r="G148" s="45">
        <v>25.384399999999999</v>
      </c>
      <c r="H148" s="45">
        <v>20.5609</v>
      </c>
      <c r="I148" s="45">
        <v>31.7363</v>
      </c>
      <c r="J148" s="45">
        <v>19.6599</v>
      </c>
      <c r="K148" s="45">
        <v>19.743600000000001</v>
      </c>
      <c r="L148" s="45">
        <v>19.152699999999999</v>
      </c>
      <c r="M148" s="45">
        <v>25.384399999999999</v>
      </c>
      <c r="N148" s="45">
        <v>27.4345</v>
      </c>
      <c r="O148" s="45">
        <v>27.4345</v>
      </c>
      <c r="P148" s="45" t="s">
        <v>265</v>
      </c>
      <c r="Q148" s="45" t="s">
        <v>265</v>
      </c>
      <c r="R148" s="45" t="s">
        <v>265</v>
      </c>
      <c r="S148" s="45" t="s">
        <v>265</v>
      </c>
    </row>
    <row r="149" spans="1:19" hidden="1" outlineLevel="1" collapsed="1">
      <c r="A149" s="8">
        <v>44743</v>
      </c>
      <c r="B149" s="45">
        <v>21.728300000000001</v>
      </c>
      <c r="C149" s="45">
        <v>35.479300000000002</v>
      </c>
      <c r="D149" s="45">
        <v>20.477699999999999</v>
      </c>
      <c r="E149" s="45">
        <v>20.077300000000001</v>
      </c>
      <c r="F149" s="45">
        <v>23.519300000000001</v>
      </c>
      <c r="G149" s="45">
        <v>17.161000000000001</v>
      </c>
      <c r="H149" s="45">
        <v>21.727900000000002</v>
      </c>
      <c r="I149" s="45">
        <v>35.4816</v>
      </c>
      <c r="J149" s="45">
        <v>20.477699999999999</v>
      </c>
      <c r="K149" s="45">
        <v>20.077300000000001</v>
      </c>
      <c r="L149" s="45">
        <v>23.519300000000001</v>
      </c>
      <c r="M149" s="45">
        <v>17.161000000000001</v>
      </c>
      <c r="N149" s="45">
        <v>30.726199999999999</v>
      </c>
      <c r="O149" s="45">
        <v>30.726199999999999</v>
      </c>
      <c r="P149" s="45" t="s">
        <v>265</v>
      </c>
      <c r="Q149" s="45" t="s">
        <v>265</v>
      </c>
      <c r="R149" s="45" t="s">
        <v>265</v>
      </c>
      <c r="S149" s="45" t="s">
        <v>265</v>
      </c>
    </row>
    <row r="150" spans="1:19" hidden="1" outlineLevel="1" collapsed="1">
      <c r="A150" s="8">
        <v>44774</v>
      </c>
      <c r="B150" s="45">
        <v>22.233899999999998</v>
      </c>
      <c r="C150" s="45">
        <v>33.539499999999997</v>
      </c>
      <c r="D150" s="45">
        <v>20.8992</v>
      </c>
      <c r="E150" s="45">
        <v>20.4298</v>
      </c>
      <c r="F150" s="45">
        <v>25.188700000000001</v>
      </c>
      <c r="G150" s="45">
        <v>15.519500000000001</v>
      </c>
      <c r="H150" s="45">
        <v>22.233599999999999</v>
      </c>
      <c r="I150" s="45">
        <v>33.540300000000002</v>
      </c>
      <c r="J150" s="45">
        <v>20.8992</v>
      </c>
      <c r="K150" s="45">
        <v>20.4298</v>
      </c>
      <c r="L150" s="45">
        <v>25.188700000000001</v>
      </c>
      <c r="M150" s="45">
        <v>15.519500000000001</v>
      </c>
      <c r="N150" s="45">
        <v>30.939299999999999</v>
      </c>
      <c r="O150" s="45">
        <v>30.939299999999999</v>
      </c>
      <c r="P150" s="45" t="s">
        <v>265</v>
      </c>
      <c r="Q150" s="45" t="s">
        <v>265</v>
      </c>
      <c r="R150" s="45" t="s">
        <v>265</v>
      </c>
      <c r="S150" s="45" t="s">
        <v>265</v>
      </c>
    </row>
    <row r="151" spans="1:19" hidden="1" outlineLevel="1" collapsed="1">
      <c r="A151" s="8">
        <v>44805</v>
      </c>
      <c r="B151" s="45">
        <v>35.5608</v>
      </c>
      <c r="C151" s="45">
        <v>32.430399999999999</v>
      </c>
      <c r="D151" s="45">
        <v>35.965200000000003</v>
      </c>
      <c r="E151" s="45">
        <v>37.904000000000003</v>
      </c>
      <c r="F151" s="45">
        <v>24.490200000000002</v>
      </c>
      <c r="G151" s="45">
        <v>14.7613</v>
      </c>
      <c r="H151" s="45">
        <v>35.5608</v>
      </c>
      <c r="I151" s="45">
        <v>32.43</v>
      </c>
      <c r="J151" s="45">
        <v>35.965200000000003</v>
      </c>
      <c r="K151" s="45">
        <v>37.904000000000003</v>
      </c>
      <c r="L151" s="45">
        <v>24.490200000000002</v>
      </c>
      <c r="M151" s="45">
        <v>14.7613</v>
      </c>
      <c r="N151" s="45">
        <v>37.0443</v>
      </c>
      <c r="O151" s="45">
        <v>37.0443</v>
      </c>
      <c r="P151" s="45" t="s">
        <v>265</v>
      </c>
      <c r="Q151" s="45" t="s">
        <v>265</v>
      </c>
      <c r="R151" s="45" t="s">
        <v>265</v>
      </c>
      <c r="S151" s="45" t="s">
        <v>265</v>
      </c>
    </row>
    <row r="152" spans="1:19" hidden="1" outlineLevel="1" collapsed="1">
      <c r="A152" s="8">
        <v>44835</v>
      </c>
      <c r="B152" s="45">
        <v>37.125999999999998</v>
      </c>
      <c r="C152" s="45">
        <v>37.8249</v>
      </c>
      <c r="D152" s="45">
        <v>37.059199999999997</v>
      </c>
      <c r="E152" s="45">
        <v>38.5334</v>
      </c>
      <c r="F152" s="45">
        <v>28.7956</v>
      </c>
      <c r="G152" s="45">
        <v>17.6843</v>
      </c>
      <c r="H152" s="45">
        <v>37.125399999999999</v>
      </c>
      <c r="I152" s="45">
        <v>37.817900000000002</v>
      </c>
      <c r="J152" s="45">
        <v>37.059199999999997</v>
      </c>
      <c r="K152" s="45">
        <v>38.5334</v>
      </c>
      <c r="L152" s="45">
        <v>28.7956</v>
      </c>
      <c r="M152" s="45">
        <v>17.6843</v>
      </c>
      <c r="N152" s="45">
        <v>58.398499999999999</v>
      </c>
      <c r="O152" s="45">
        <v>58.398499999999999</v>
      </c>
      <c r="P152" s="45" t="s">
        <v>265</v>
      </c>
      <c r="Q152" s="45" t="s">
        <v>265</v>
      </c>
      <c r="R152" s="45" t="s">
        <v>265</v>
      </c>
      <c r="S152" s="45" t="s">
        <v>265</v>
      </c>
    </row>
    <row r="153" spans="1:19" hidden="1" outlineLevel="1" collapsed="1">
      <c r="A153" s="8">
        <v>44866</v>
      </c>
      <c r="B153" s="45">
        <v>36.315199999999997</v>
      </c>
      <c r="C153" s="45">
        <v>38.561700000000002</v>
      </c>
      <c r="D153" s="45">
        <v>36.046599999999998</v>
      </c>
      <c r="E153" s="45">
        <v>37.992100000000001</v>
      </c>
      <c r="F153" s="45">
        <v>24.6221</v>
      </c>
      <c r="G153" s="45">
        <v>16.5867</v>
      </c>
      <c r="H153" s="45">
        <v>36.314999999999998</v>
      </c>
      <c r="I153" s="45">
        <v>38.559800000000003</v>
      </c>
      <c r="J153" s="45">
        <v>36.046599999999998</v>
      </c>
      <c r="K153" s="45">
        <v>37.992100000000001</v>
      </c>
      <c r="L153" s="45">
        <v>24.6221</v>
      </c>
      <c r="M153" s="45">
        <v>16.5867</v>
      </c>
      <c r="N153" s="45">
        <v>49.638300000000001</v>
      </c>
      <c r="O153" s="45">
        <v>53.063400000000001</v>
      </c>
      <c r="P153" s="45">
        <v>30</v>
      </c>
      <c r="Q153" s="45">
        <v>30</v>
      </c>
      <c r="R153" s="45" t="s">
        <v>265</v>
      </c>
      <c r="S153" s="45" t="s">
        <v>265</v>
      </c>
    </row>
    <row r="154" spans="1:19" hidden="1" outlineLevel="1" collapsed="1">
      <c r="A154" s="8">
        <v>44896</v>
      </c>
      <c r="B154" s="45">
        <v>35.907200000000003</v>
      </c>
      <c r="C154" s="45">
        <v>37.0242</v>
      </c>
      <c r="D154" s="45">
        <v>35.770099999999999</v>
      </c>
      <c r="E154" s="45">
        <v>37.791200000000003</v>
      </c>
      <c r="F154" s="45">
        <v>23.648499999999999</v>
      </c>
      <c r="G154" s="45">
        <v>14.257300000000001</v>
      </c>
      <c r="H154" s="45">
        <v>35.905900000000003</v>
      </c>
      <c r="I154" s="45">
        <v>37.013599999999997</v>
      </c>
      <c r="J154" s="45">
        <v>35.770099999999999</v>
      </c>
      <c r="K154" s="45">
        <v>37.791200000000003</v>
      </c>
      <c r="L154" s="45">
        <v>23.648499999999999</v>
      </c>
      <c r="M154" s="45">
        <v>14.257300000000001</v>
      </c>
      <c r="N154" s="45">
        <v>58.987099999999998</v>
      </c>
      <c r="O154" s="45">
        <v>58.987099999999998</v>
      </c>
      <c r="P154" s="45">
        <v>0</v>
      </c>
      <c r="Q154" s="45">
        <v>0</v>
      </c>
      <c r="R154" s="45" t="s">
        <v>265</v>
      </c>
      <c r="S154" s="45" t="s">
        <v>265</v>
      </c>
    </row>
    <row r="155" spans="1:19" hidden="1" outlineLevel="1" collapsed="1">
      <c r="A155" s="8">
        <v>44927</v>
      </c>
      <c r="B155" s="45">
        <v>35.8675</v>
      </c>
      <c r="C155" s="45">
        <v>36.213799999999999</v>
      </c>
      <c r="D155" s="45">
        <v>35.823500000000003</v>
      </c>
      <c r="E155" s="45">
        <v>38.321300000000001</v>
      </c>
      <c r="F155" s="45">
        <v>23.223400000000002</v>
      </c>
      <c r="G155" s="45">
        <v>10.126899999999999</v>
      </c>
      <c r="H155" s="45">
        <v>35.866199999999999</v>
      </c>
      <c r="I155" s="45">
        <v>36.201900000000002</v>
      </c>
      <c r="J155" s="45">
        <v>35.823500000000003</v>
      </c>
      <c r="K155" s="45">
        <v>38.321300000000001</v>
      </c>
      <c r="L155" s="45">
        <v>23.223400000000002</v>
      </c>
      <c r="M155" s="45">
        <v>10.126899999999999</v>
      </c>
      <c r="N155" s="45">
        <v>57.416499999999999</v>
      </c>
      <c r="O155" s="45">
        <v>57.416499999999999</v>
      </c>
      <c r="P155" s="45">
        <v>0</v>
      </c>
      <c r="Q155" s="45">
        <v>0</v>
      </c>
      <c r="R155" s="45" t="s">
        <v>265</v>
      </c>
      <c r="S155" s="45" t="s">
        <v>265</v>
      </c>
    </row>
    <row r="156" spans="1:19" hidden="1" outlineLevel="1" collapsed="1">
      <c r="A156" s="8">
        <v>44958</v>
      </c>
      <c r="B156" s="45">
        <v>36.982199999999999</v>
      </c>
      <c r="C156" s="45">
        <v>39.385199999999998</v>
      </c>
      <c r="D156" s="45">
        <v>36.6995</v>
      </c>
      <c r="E156" s="45">
        <v>38.510100000000001</v>
      </c>
      <c r="F156" s="45">
        <v>25.0595</v>
      </c>
      <c r="G156" s="45">
        <v>15.776999999999999</v>
      </c>
      <c r="H156" s="45">
        <v>36.981699999999996</v>
      </c>
      <c r="I156" s="45">
        <v>39.380800000000001</v>
      </c>
      <c r="J156" s="45">
        <v>36.6995</v>
      </c>
      <c r="K156" s="45">
        <v>38.510100000000001</v>
      </c>
      <c r="L156" s="45">
        <v>25.0595</v>
      </c>
      <c r="M156" s="45">
        <v>15.776999999999999</v>
      </c>
      <c r="N156" s="45">
        <v>56.7956</v>
      </c>
      <c r="O156" s="45">
        <v>56.7956</v>
      </c>
      <c r="P156" s="45" t="s">
        <v>265</v>
      </c>
      <c r="Q156" s="45" t="s">
        <v>265</v>
      </c>
      <c r="R156" s="45" t="s">
        <v>265</v>
      </c>
      <c r="S156" s="45" t="s">
        <v>265</v>
      </c>
    </row>
    <row r="157" spans="1:19" hidden="1" outlineLevel="1" collapsed="1">
      <c r="A157" s="8">
        <v>44986</v>
      </c>
      <c r="B157" s="45">
        <v>36.427999999999997</v>
      </c>
      <c r="C157" s="45">
        <v>37.1492</v>
      </c>
      <c r="D157" s="45">
        <v>36.335700000000003</v>
      </c>
      <c r="E157" s="45">
        <v>38.472700000000003</v>
      </c>
      <c r="F157" s="45">
        <v>23.337499999999999</v>
      </c>
      <c r="G157" s="45">
        <v>13.025499999999999</v>
      </c>
      <c r="H157" s="45">
        <v>36.426299999999998</v>
      </c>
      <c r="I157" s="45">
        <v>37.134700000000002</v>
      </c>
      <c r="J157" s="45">
        <v>36.335700000000003</v>
      </c>
      <c r="K157" s="45">
        <v>38.472700000000003</v>
      </c>
      <c r="L157" s="45">
        <v>23.337499999999999</v>
      </c>
      <c r="M157" s="45">
        <v>13.025499999999999</v>
      </c>
      <c r="N157" s="45">
        <v>58.320799999999998</v>
      </c>
      <c r="O157" s="45">
        <v>58.320799999999998</v>
      </c>
      <c r="P157" s="45" t="s">
        <v>265</v>
      </c>
      <c r="Q157" s="45" t="s">
        <v>265</v>
      </c>
      <c r="R157" s="45" t="s">
        <v>265</v>
      </c>
      <c r="S157" s="45" t="s">
        <v>265</v>
      </c>
    </row>
    <row r="158" spans="1:19" hidden="1" outlineLevel="1" collapsed="1">
      <c r="A158" s="8">
        <v>45017</v>
      </c>
      <c r="B158" s="45">
        <v>36.552599999999998</v>
      </c>
      <c r="C158" s="45">
        <v>36.318600000000004</v>
      </c>
      <c r="D158" s="45">
        <v>36.587200000000003</v>
      </c>
      <c r="E158" s="45">
        <v>38.5899</v>
      </c>
      <c r="F158" s="45">
        <v>26.1782</v>
      </c>
      <c r="G158" s="45">
        <v>17.877099999999999</v>
      </c>
      <c r="H158" s="45">
        <v>36.550400000000003</v>
      </c>
      <c r="I158" s="45">
        <v>36.301299999999998</v>
      </c>
      <c r="J158" s="45">
        <v>36.587200000000003</v>
      </c>
      <c r="K158" s="45">
        <v>38.5899</v>
      </c>
      <c r="L158" s="45">
        <v>26.1782</v>
      </c>
      <c r="M158" s="45">
        <v>17.877099999999999</v>
      </c>
      <c r="N158" s="45">
        <v>58.667499999999997</v>
      </c>
      <c r="O158" s="45">
        <v>58.667499999999997</v>
      </c>
      <c r="P158" s="45" t="s">
        <v>265</v>
      </c>
      <c r="Q158" s="45" t="s">
        <v>265</v>
      </c>
      <c r="R158" s="45" t="s">
        <v>265</v>
      </c>
      <c r="S158" s="45" t="s">
        <v>265</v>
      </c>
    </row>
    <row r="159" spans="1:19" hidden="1" outlineLevel="1" collapsed="1">
      <c r="A159" s="8">
        <v>45047</v>
      </c>
      <c r="B159" s="45">
        <v>36.802399999999999</v>
      </c>
      <c r="C159" s="45">
        <v>36.976100000000002</v>
      </c>
      <c r="D159" s="45">
        <v>36.781500000000001</v>
      </c>
      <c r="E159" s="45">
        <v>38.625</v>
      </c>
      <c r="F159" s="45">
        <v>28.143000000000001</v>
      </c>
      <c r="G159" s="45">
        <v>11.453900000000001</v>
      </c>
      <c r="H159" s="45">
        <v>36.800400000000003</v>
      </c>
      <c r="I159" s="45">
        <v>36.958199999999998</v>
      </c>
      <c r="J159" s="45">
        <v>36.781500000000001</v>
      </c>
      <c r="K159" s="45">
        <v>38.625</v>
      </c>
      <c r="L159" s="45">
        <v>28.143000000000001</v>
      </c>
      <c r="M159" s="45">
        <v>11.453900000000001</v>
      </c>
      <c r="N159" s="45">
        <v>52.501100000000001</v>
      </c>
      <c r="O159" s="45">
        <v>52.501100000000001</v>
      </c>
      <c r="P159" s="45" t="s">
        <v>265</v>
      </c>
      <c r="Q159" s="45" t="s">
        <v>265</v>
      </c>
      <c r="R159" s="45" t="s">
        <v>265</v>
      </c>
      <c r="S159" s="45" t="s">
        <v>265</v>
      </c>
    </row>
    <row r="160" spans="1:19" hidden="1" outlineLevel="1" collapsed="1">
      <c r="A160" s="8">
        <v>45078</v>
      </c>
      <c r="B160" s="45">
        <v>36.0657</v>
      </c>
      <c r="C160" s="45">
        <v>37.530700000000003</v>
      </c>
      <c r="D160" s="45">
        <v>35.931800000000003</v>
      </c>
      <c r="E160" s="45">
        <v>38.174500000000002</v>
      </c>
      <c r="F160" s="45">
        <v>27.605699999999999</v>
      </c>
      <c r="G160" s="45">
        <v>12.266500000000001</v>
      </c>
      <c r="H160" s="45">
        <v>36.0655</v>
      </c>
      <c r="I160" s="45">
        <v>37.528799999999997</v>
      </c>
      <c r="J160" s="45">
        <v>35.931800000000003</v>
      </c>
      <c r="K160" s="45">
        <v>38.174500000000002</v>
      </c>
      <c r="L160" s="45">
        <v>27.605699999999999</v>
      </c>
      <c r="M160" s="45">
        <v>12.266500000000001</v>
      </c>
      <c r="N160" s="45">
        <v>39.824399999999997</v>
      </c>
      <c r="O160" s="45">
        <v>39.824399999999997</v>
      </c>
      <c r="P160" s="45" t="s">
        <v>265</v>
      </c>
      <c r="Q160" s="45" t="s">
        <v>265</v>
      </c>
      <c r="R160" s="45" t="s">
        <v>265</v>
      </c>
      <c r="S160" s="45" t="s">
        <v>265</v>
      </c>
    </row>
    <row r="161" spans="1:19" hidden="1" outlineLevel="1" collapsed="1">
      <c r="A161" s="8">
        <v>45108</v>
      </c>
      <c r="B161" s="45">
        <v>35.920400000000001</v>
      </c>
      <c r="C161" s="45">
        <v>36.171399999999998</v>
      </c>
      <c r="D161" s="45">
        <v>35.898299999999999</v>
      </c>
      <c r="E161" s="45">
        <v>38.463000000000001</v>
      </c>
      <c r="F161" s="45">
        <v>26.474799999999998</v>
      </c>
      <c r="G161" s="45">
        <v>9.4730000000000008</v>
      </c>
      <c r="H161" s="45">
        <v>35.9191</v>
      </c>
      <c r="I161" s="45">
        <v>36.155799999999999</v>
      </c>
      <c r="J161" s="45">
        <v>35.898299999999999</v>
      </c>
      <c r="K161" s="45">
        <v>38.463000000000001</v>
      </c>
      <c r="L161" s="45">
        <v>26.474799999999998</v>
      </c>
      <c r="M161" s="45">
        <v>9.4730000000000008</v>
      </c>
      <c r="N161" s="45">
        <v>54.495899999999999</v>
      </c>
      <c r="O161" s="45">
        <v>54.495899999999999</v>
      </c>
      <c r="P161" s="45">
        <v>0</v>
      </c>
      <c r="Q161" s="45">
        <v>0</v>
      </c>
      <c r="R161" s="45" t="s">
        <v>265</v>
      </c>
      <c r="S161" s="45" t="s">
        <v>265</v>
      </c>
    </row>
    <row r="162" spans="1:19" hidden="1" outlineLevel="1" collapsed="1">
      <c r="A162" s="8">
        <v>45139</v>
      </c>
      <c r="B162" s="45">
        <v>36.138399999999997</v>
      </c>
      <c r="C162" s="45">
        <v>35.018999999999998</v>
      </c>
      <c r="D162" s="45">
        <v>36.241399999999999</v>
      </c>
      <c r="E162" s="45">
        <v>38.706699999999998</v>
      </c>
      <c r="F162" s="45">
        <v>26.37</v>
      </c>
      <c r="G162" s="45">
        <v>9.5112000000000005</v>
      </c>
      <c r="H162" s="45">
        <v>36.137300000000003</v>
      </c>
      <c r="I162" s="45">
        <v>34.998199999999997</v>
      </c>
      <c r="J162" s="45">
        <v>36.241399999999999</v>
      </c>
      <c r="K162" s="45">
        <v>38.706699999999998</v>
      </c>
      <c r="L162" s="45">
        <v>26.37</v>
      </c>
      <c r="M162" s="45">
        <v>9.5112000000000005</v>
      </c>
      <c r="N162" s="45">
        <v>38.066299999999998</v>
      </c>
      <c r="O162" s="45">
        <v>38.066299999999998</v>
      </c>
      <c r="P162" s="45" t="s">
        <v>265</v>
      </c>
      <c r="Q162" s="45" t="s">
        <v>265</v>
      </c>
      <c r="R162" s="45" t="s">
        <v>265</v>
      </c>
      <c r="S162" s="45" t="s">
        <v>265</v>
      </c>
    </row>
    <row r="163" spans="1:19" hidden="1" outlineLevel="1" collapsed="1">
      <c r="A163" s="8">
        <v>45170</v>
      </c>
      <c r="B163" s="45">
        <v>36.122700000000002</v>
      </c>
      <c r="C163" s="45">
        <v>35.53</v>
      </c>
      <c r="D163" s="45">
        <v>36.174799999999998</v>
      </c>
      <c r="E163" s="45">
        <v>38.707099999999997</v>
      </c>
      <c r="F163" s="45">
        <v>26.276599999999998</v>
      </c>
      <c r="G163" s="45">
        <v>12.2944</v>
      </c>
      <c r="H163" s="45">
        <v>36.122199999999999</v>
      </c>
      <c r="I163" s="45">
        <v>35.523000000000003</v>
      </c>
      <c r="J163" s="45">
        <v>36.174799999999998</v>
      </c>
      <c r="K163" s="45">
        <v>38.707099999999997</v>
      </c>
      <c r="L163" s="45">
        <v>26.276599999999998</v>
      </c>
      <c r="M163" s="45">
        <v>12.2944</v>
      </c>
      <c r="N163" s="45">
        <v>55.6875</v>
      </c>
      <c r="O163" s="45">
        <v>55.742899999999999</v>
      </c>
      <c r="P163" s="45">
        <v>36.5</v>
      </c>
      <c r="Q163" s="45">
        <v>36.5</v>
      </c>
      <c r="R163" s="45" t="s">
        <v>265</v>
      </c>
      <c r="S163" s="45" t="s">
        <v>265</v>
      </c>
    </row>
    <row r="164" spans="1:19" hidden="1" outlineLevel="1" collapsed="1">
      <c r="A164" s="8">
        <v>45200</v>
      </c>
      <c r="B164" s="45">
        <v>36.913499999999999</v>
      </c>
      <c r="C164" s="45">
        <v>38.910899999999998</v>
      </c>
      <c r="D164" s="45">
        <v>36.761899999999997</v>
      </c>
      <c r="E164" s="45">
        <v>38.911799999999999</v>
      </c>
      <c r="F164" s="45">
        <v>27.619599999999998</v>
      </c>
      <c r="G164" s="45">
        <v>15.8218</v>
      </c>
      <c r="H164" s="45">
        <v>36.9131</v>
      </c>
      <c r="I164" s="45">
        <v>38.908299999999997</v>
      </c>
      <c r="J164" s="45">
        <v>36.761899999999997</v>
      </c>
      <c r="K164" s="45">
        <v>38.911799999999999</v>
      </c>
      <c r="L164" s="45">
        <v>27.619599999999998</v>
      </c>
      <c r="M164" s="45">
        <v>15.8218</v>
      </c>
      <c r="N164" s="45">
        <v>40.756999999999998</v>
      </c>
      <c r="O164" s="45">
        <v>40.789499999999997</v>
      </c>
      <c r="P164" s="45">
        <v>36.5</v>
      </c>
      <c r="Q164" s="45">
        <v>36.5</v>
      </c>
      <c r="R164" s="45" t="s">
        <v>265</v>
      </c>
      <c r="S164" s="45" t="s">
        <v>265</v>
      </c>
    </row>
    <row r="165" spans="1:19" hidden="1" outlineLevel="1" collapsed="1">
      <c r="A165" s="8">
        <v>45231</v>
      </c>
      <c r="B165" s="45">
        <v>36.302300000000002</v>
      </c>
      <c r="C165" s="45">
        <v>36.783999999999999</v>
      </c>
      <c r="D165" s="45">
        <v>36.267499999999998</v>
      </c>
      <c r="E165" s="45">
        <v>38.211500000000001</v>
      </c>
      <c r="F165" s="45">
        <v>26.889299999999999</v>
      </c>
      <c r="G165" s="45">
        <v>19.406600000000001</v>
      </c>
      <c r="H165" s="45">
        <v>36.301299999999998</v>
      </c>
      <c r="I165" s="45">
        <v>36.768900000000002</v>
      </c>
      <c r="J165" s="45">
        <v>36.267499999999998</v>
      </c>
      <c r="K165" s="45">
        <v>38.211500000000001</v>
      </c>
      <c r="L165" s="45">
        <v>26.889299999999999</v>
      </c>
      <c r="M165" s="45">
        <v>19.406600000000001</v>
      </c>
      <c r="N165" s="45">
        <v>56.7423</v>
      </c>
      <c r="O165" s="45">
        <v>56.751899999999999</v>
      </c>
      <c r="P165" s="45">
        <v>36.5</v>
      </c>
      <c r="Q165" s="45">
        <v>36.5</v>
      </c>
      <c r="R165" s="45" t="s">
        <v>265</v>
      </c>
      <c r="S165" s="45" t="s">
        <v>265</v>
      </c>
    </row>
    <row r="166" spans="1:19" hidden="1" outlineLevel="1" collapsed="1">
      <c r="A166" s="8">
        <v>45261</v>
      </c>
      <c r="B166" s="45">
        <v>36.319899999999997</v>
      </c>
      <c r="C166" s="45">
        <v>37.270800000000001</v>
      </c>
      <c r="D166" s="45">
        <v>36.250300000000003</v>
      </c>
      <c r="E166" s="45">
        <v>38.545699999999997</v>
      </c>
      <c r="F166" s="45">
        <v>26.715</v>
      </c>
      <c r="G166" s="45">
        <v>16.532499999999999</v>
      </c>
      <c r="H166" s="45">
        <v>36.331499999999998</v>
      </c>
      <c r="I166" s="45">
        <v>37.256100000000004</v>
      </c>
      <c r="J166" s="45">
        <v>36.2639</v>
      </c>
      <c r="K166" s="45">
        <v>38.545699999999997</v>
      </c>
      <c r="L166" s="45">
        <v>26.715</v>
      </c>
      <c r="M166" s="45">
        <v>16.718599999999999</v>
      </c>
      <c r="N166" s="45">
        <v>9.1765000000000008</v>
      </c>
      <c r="O166" s="45">
        <v>51.937899999999999</v>
      </c>
      <c r="P166" s="45">
        <v>1.038</v>
      </c>
      <c r="Q166" s="45">
        <v>0</v>
      </c>
      <c r="R166" s="45" t="s">
        <v>265</v>
      </c>
      <c r="S166" s="45">
        <v>1.038</v>
      </c>
    </row>
    <row r="167" spans="1:19" hidden="1" outlineLevel="1" collapsed="1">
      <c r="A167" s="8">
        <v>45292</v>
      </c>
      <c r="B167" s="45">
        <v>36.392099999999999</v>
      </c>
      <c r="C167" s="45">
        <v>37.671900000000001</v>
      </c>
      <c r="D167" s="45">
        <v>36.299399999999999</v>
      </c>
      <c r="E167" s="45">
        <v>38.713000000000001</v>
      </c>
      <c r="F167" s="45">
        <v>27.1661</v>
      </c>
      <c r="G167" s="45">
        <v>18.285399999999999</v>
      </c>
      <c r="H167" s="45">
        <v>36.3904</v>
      </c>
      <c r="I167" s="45">
        <v>37.648499999999999</v>
      </c>
      <c r="J167" s="45">
        <v>36.299399999999999</v>
      </c>
      <c r="K167" s="45">
        <v>38.713000000000001</v>
      </c>
      <c r="L167" s="45">
        <v>27.1661</v>
      </c>
      <c r="M167" s="45">
        <v>18.285399999999999</v>
      </c>
      <c r="N167" s="45">
        <v>52.5139</v>
      </c>
      <c r="O167" s="45">
        <v>52.5139</v>
      </c>
      <c r="P167" s="45" t="s">
        <v>265</v>
      </c>
      <c r="Q167" s="45" t="s">
        <v>265</v>
      </c>
      <c r="R167" s="45" t="s">
        <v>265</v>
      </c>
      <c r="S167" s="45" t="s">
        <v>265</v>
      </c>
    </row>
    <row r="168" spans="1:19" hidden="1" outlineLevel="1" collapsed="1">
      <c r="A168" s="8">
        <v>45323</v>
      </c>
      <c r="B168" s="45">
        <v>36.926099999999998</v>
      </c>
      <c r="C168" s="45">
        <v>37.270200000000003</v>
      </c>
      <c r="D168" s="45">
        <v>36.898800000000001</v>
      </c>
      <c r="E168" s="45">
        <v>38.973599999999998</v>
      </c>
      <c r="F168" s="45">
        <v>27.938500000000001</v>
      </c>
      <c r="G168" s="45">
        <v>16.43</v>
      </c>
      <c r="H168" s="45">
        <v>36.924700000000001</v>
      </c>
      <c r="I168" s="45">
        <v>37.251800000000003</v>
      </c>
      <c r="J168" s="45">
        <v>36.898800000000001</v>
      </c>
      <c r="K168" s="45">
        <v>38.973599999999998</v>
      </c>
      <c r="L168" s="45">
        <v>27.938500000000001</v>
      </c>
      <c r="M168" s="45">
        <v>16.43</v>
      </c>
      <c r="N168" s="45">
        <v>53.141399999999997</v>
      </c>
      <c r="O168" s="45">
        <v>53.141399999999997</v>
      </c>
      <c r="P168" s="45" t="s">
        <v>265</v>
      </c>
      <c r="Q168" s="45" t="s">
        <v>265</v>
      </c>
      <c r="R168" s="45" t="s">
        <v>265</v>
      </c>
      <c r="S168" s="45" t="s">
        <v>265</v>
      </c>
    </row>
    <row r="169" spans="1:19" hidden="1" outlineLevel="1" collapsed="1">
      <c r="A169" s="8">
        <v>45352</v>
      </c>
      <c r="B169" s="45">
        <v>36.424300000000002</v>
      </c>
      <c r="C169" s="45">
        <v>38.375700000000002</v>
      </c>
      <c r="D169" s="45">
        <v>36.2911</v>
      </c>
      <c r="E169" s="45">
        <v>38.722900000000003</v>
      </c>
      <c r="F169" s="45">
        <v>28.168800000000001</v>
      </c>
      <c r="G169" s="45">
        <v>16.343599999999999</v>
      </c>
      <c r="H169" s="45">
        <v>36.413899999999998</v>
      </c>
      <c r="I169" s="45">
        <v>38.2258</v>
      </c>
      <c r="J169" s="45">
        <v>36.2911</v>
      </c>
      <c r="K169" s="45">
        <v>38.722900000000003</v>
      </c>
      <c r="L169" s="45">
        <v>28.168800000000001</v>
      </c>
      <c r="M169" s="45">
        <v>16.343599999999999</v>
      </c>
      <c r="N169" s="45">
        <v>59.848300000000002</v>
      </c>
      <c r="O169" s="45">
        <v>59.848300000000002</v>
      </c>
      <c r="P169" s="45">
        <v>0</v>
      </c>
      <c r="Q169" s="45" t="s">
        <v>265</v>
      </c>
      <c r="R169" s="45">
        <v>0</v>
      </c>
      <c r="S169" s="45" t="s">
        <v>265</v>
      </c>
    </row>
    <row r="170" spans="1:19" hidden="1" outlineLevel="1" collapsed="1">
      <c r="A170" s="8">
        <v>45383</v>
      </c>
      <c r="B170" s="45">
        <v>35.702199999999998</v>
      </c>
      <c r="C170" s="45">
        <v>36.158000000000001</v>
      </c>
      <c r="D170" s="45">
        <v>35.665799999999997</v>
      </c>
      <c r="E170" s="45">
        <v>38.8705</v>
      </c>
      <c r="F170" s="45">
        <v>26.910299999999999</v>
      </c>
      <c r="G170" s="45">
        <v>13.817500000000001</v>
      </c>
      <c r="H170" s="45">
        <v>35.701099999999997</v>
      </c>
      <c r="I170" s="45">
        <v>36.143500000000003</v>
      </c>
      <c r="J170" s="45">
        <v>35.665799999999997</v>
      </c>
      <c r="K170" s="45">
        <v>38.8705</v>
      </c>
      <c r="L170" s="45">
        <v>26.910299999999999</v>
      </c>
      <c r="M170" s="45">
        <v>13.817500000000001</v>
      </c>
      <c r="N170" s="45">
        <v>58.569800000000001</v>
      </c>
      <c r="O170" s="45">
        <v>58.569800000000001</v>
      </c>
      <c r="P170" s="45">
        <v>0</v>
      </c>
      <c r="Q170" s="45" t="s">
        <v>265</v>
      </c>
      <c r="R170" s="45">
        <v>0</v>
      </c>
      <c r="S170" s="45" t="s">
        <v>265</v>
      </c>
    </row>
    <row r="171" spans="1:19" hidden="1" outlineLevel="1" collapsed="1">
      <c r="A171" s="8">
        <v>45413</v>
      </c>
      <c r="B171" s="45">
        <v>36.041400000000003</v>
      </c>
      <c r="C171" s="45">
        <v>35.849400000000003</v>
      </c>
      <c r="D171" s="45">
        <v>36.058100000000003</v>
      </c>
      <c r="E171" s="45">
        <v>38.836199999999998</v>
      </c>
      <c r="F171" s="45">
        <v>27.7881</v>
      </c>
      <c r="G171" s="45">
        <v>12.366300000000001</v>
      </c>
      <c r="H171" s="45">
        <v>36.038800000000002</v>
      </c>
      <c r="I171" s="45">
        <v>35.816499999999998</v>
      </c>
      <c r="J171" s="45">
        <v>36.058100000000003</v>
      </c>
      <c r="K171" s="45">
        <v>38.836199999999998</v>
      </c>
      <c r="L171" s="45">
        <v>27.7881</v>
      </c>
      <c r="M171" s="45">
        <v>12.366300000000001</v>
      </c>
      <c r="N171" s="45">
        <v>59.334699999999998</v>
      </c>
      <c r="O171" s="45">
        <v>59.334699999999998</v>
      </c>
      <c r="P171" s="45" t="s">
        <v>265</v>
      </c>
      <c r="Q171" s="45" t="s">
        <v>265</v>
      </c>
      <c r="R171" s="45" t="s">
        <v>265</v>
      </c>
      <c r="S171" s="45" t="s">
        <v>265</v>
      </c>
    </row>
    <row r="172" spans="1:19" hidden="1" outlineLevel="1" collapsed="1">
      <c r="A172" s="8">
        <v>45444</v>
      </c>
      <c r="B172" s="45">
        <v>36.480699999999999</v>
      </c>
      <c r="C172" s="45">
        <v>37.720100000000002</v>
      </c>
      <c r="D172" s="45">
        <v>36.384799999999998</v>
      </c>
      <c r="E172" s="45">
        <v>38.695700000000002</v>
      </c>
      <c r="F172" s="45">
        <v>27.684899999999999</v>
      </c>
      <c r="G172" s="45">
        <v>15.1845</v>
      </c>
      <c r="H172" s="45">
        <v>36.477200000000003</v>
      </c>
      <c r="I172" s="45">
        <v>37.674199999999999</v>
      </c>
      <c r="J172" s="45">
        <v>36.384799999999998</v>
      </c>
      <c r="K172" s="45">
        <v>38.695700000000002</v>
      </c>
      <c r="L172" s="45">
        <v>27.684899999999999</v>
      </c>
      <c r="M172" s="45">
        <v>15.1845</v>
      </c>
      <c r="N172" s="45">
        <v>59.097299999999997</v>
      </c>
      <c r="O172" s="45">
        <v>59.097299999999997</v>
      </c>
      <c r="P172" s="45">
        <v>0</v>
      </c>
      <c r="Q172" s="45" t="s">
        <v>265</v>
      </c>
      <c r="R172" s="45">
        <v>0</v>
      </c>
      <c r="S172" s="45" t="s">
        <v>265</v>
      </c>
    </row>
    <row r="173" spans="1:19" hidden="1" outlineLevel="1" collapsed="1">
      <c r="A173" s="8">
        <v>45474</v>
      </c>
      <c r="B173" s="45">
        <v>33.679200000000002</v>
      </c>
      <c r="C173" s="45">
        <v>35.273200000000003</v>
      </c>
      <c r="D173" s="45">
        <v>33.558199999999999</v>
      </c>
      <c r="E173" s="45">
        <v>38.027500000000003</v>
      </c>
      <c r="F173" s="45">
        <v>23.698</v>
      </c>
      <c r="G173" s="45">
        <v>17.529</v>
      </c>
      <c r="H173" s="45">
        <v>33.677799999999998</v>
      </c>
      <c r="I173" s="45">
        <v>35.254800000000003</v>
      </c>
      <c r="J173" s="45">
        <v>33.558199999999999</v>
      </c>
      <c r="K173" s="45">
        <v>38.027500000000003</v>
      </c>
      <c r="L173" s="45">
        <v>23.698</v>
      </c>
      <c r="M173" s="45">
        <v>17.529</v>
      </c>
      <c r="N173" s="45">
        <v>56.131599999999999</v>
      </c>
      <c r="O173" s="45">
        <v>56.131599999999999</v>
      </c>
      <c r="P173" s="45">
        <v>0</v>
      </c>
      <c r="Q173" s="45">
        <v>0</v>
      </c>
      <c r="R173" s="45" t="s">
        <v>265</v>
      </c>
      <c r="S173" s="45" t="s">
        <v>265</v>
      </c>
    </row>
    <row r="174" spans="1:19" hidden="1" outlineLevel="1" collapsed="1">
      <c r="A174" s="8">
        <v>45505</v>
      </c>
      <c r="B174" s="45">
        <v>36.489199999999997</v>
      </c>
      <c r="C174" s="45">
        <v>36.340800000000002</v>
      </c>
      <c r="D174" s="45">
        <v>36.502499999999998</v>
      </c>
      <c r="E174" s="45">
        <v>38.383299999999998</v>
      </c>
      <c r="F174" s="45">
        <v>28.921800000000001</v>
      </c>
      <c r="G174" s="45">
        <v>15.1943</v>
      </c>
      <c r="H174" s="45">
        <v>36.487200000000001</v>
      </c>
      <c r="I174" s="45">
        <v>36.316899999999997</v>
      </c>
      <c r="J174" s="45">
        <v>36.502499999999998</v>
      </c>
      <c r="K174" s="45">
        <v>38.383299999999998</v>
      </c>
      <c r="L174" s="45">
        <v>28.921800000000001</v>
      </c>
      <c r="M174" s="45">
        <v>15.1943</v>
      </c>
      <c r="N174" s="45">
        <v>59.429699999999997</v>
      </c>
      <c r="O174" s="45">
        <v>59.429699999999997</v>
      </c>
      <c r="P174" s="45" t="s">
        <v>265</v>
      </c>
      <c r="Q174" s="45" t="s">
        <v>265</v>
      </c>
      <c r="R174" s="45" t="s">
        <v>265</v>
      </c>
      <c r="S174" s="45" t="s">
        <v>265</v>
      </c>
    </row>
    <row r="175" spans="1:19" hidden="1" outlineLevel="1" collapsed="1">
      <c r="A175" s="8">
        <v>45536</v>
      </c>
      <c r="B175" s="45">
        <v>35.662700000000001</v>
      </c>
      <c r="C175" s="45">
        <v>34.259399999999999</v>
      </c>
      <c r="D175" s="45">
        <v>35.807899999999997</v>
      </c>
      <c r="E175" s="45">
        <v>37.862299999999998</v>
      </c>
      <c r="F175" s="45">
        <v>26.3277</v>
      </c>
      <c r="G175" s="45">
        <v>20.7819</v>
      </c>
      <c r="H175" s="45">
        <v>35.661499999999997</v>
      </c>
      <c r="I175" s="45">
        <v>34.2453</v>
      </c>
      <c r="J175" s="45">
        <v>35.807899999999997</v>
      </c>
      <c r="K175" s="45">
        <v>37.862299999999998</v>
      </c>
      <c r="L175" s="45">
        <v>26.3277</v>
      </c>
      <c r="M175" s="45">
        <v>20.7819</v>
      </c>
      <c r="N175" s="45">
        <v>45.271299999999997</v>
      </c>
      <c r="O175" s="45">
        <v>45.271299999999997</v>
      </c>
      <c r="P175" s="45">
        <v>0</v>
      </c>
      <c r="Q175" s="45">
        <v>0</v>
      </c>
      <c r="R175" s="45" t="s">
        <v>265</v>
      </c>
      <c r="S175" s="45" t="s">
        <v>265</v>
      </c>
    </row>
    <row r="176" spans="1:19" hidden="1" outlineLevel="1" collapsed="1">
      <c r="A176" s="8">
        <v>45566</v>
      </c>
      <c r="B176" s="45">
        <v>35.022399999999998</v>
      </c>
      <c r="C176" s="45">
        <v>34.669499999999999</v>
      </c>
      <c r="D176" s="45">
        <v>35.056699999999999</v>
      </c>
      <c r="E176" s="45">
        <v>38.054600000000001</v>
      </c>
      <c r="F176" s="45">
        <v>25.1416</v>
      </c>
      <c r="G176" s="45">
        <v>18.605</v>
      </c>
      <c r="H176" s="45">
        <v>35.020000000000003</v>
      </c>
      <c r="I176" s="45">
        <v>34.642099999999999</v>
      </c>
      <c r="J176" s="45">
        <v>35.056699999999999</v>
      </c>
      <c r="K176" s="45">
        <v>38.054600000000001</v>
      </c>
      <c r="L176" s="45">
        <v>25.1416</v>
      </c>
      <c r="M176" s="45">
        <v>18.605</v>
      </c>
      <c r="N176" s="45">
        <v>57.414900000000003</v>
      </c>
      <c r="O176" s="45">
        <v>57.414900000000003</v>
      </c>
      <c r="P176" s="45">
        <v>0</v>
      </c>
      <c r="Q176" s="45" t="s">
        <v>265</v>
      </c>
      <c r="R176" s="45">
        <v>0</v>
      </c>
      <c r="S176" s="45" t="s">
        <v>265</v>
      </c>
    </row>
    <row r="177" spans="1:19" collapsed="1">
      <c r="A177" s="8">
        <v>45597</v>
      </c>
      <c r="B177" s="45">
        <v>34.9482</v>
      </c>
      <c r="C177" s="45">
        <v>33.960099999999997</v>
      </c>
      <c r="D177" s="45">
        <v>35.0411</v>
      </c>
      <c r="E177" s="45">
        <v>37.814900000000002</v>
      </c>
      <c r="F177" s="45">
        <v>25.2682</v>
      </c>
      <c r="G177" s="45">
        <v>16.675699999999999</v>
      </c>
      <c r="H177" s="45">
        <v>34.947800000000001</v>
      </c>
      <c r="I177" s="45">
        <v>33.954900000000002</v>
      </c>
      <c r="J177" s="45">
        <v>35.0411</v>
      </c>
      <c r="K177" s="45">
        <v>37.814900000000002</v>
      </c>
      <c r="L177" s="45">
        <v>25.2682</v>
      </c>
      <c r="M177" s="45">
        <v>16.675699999999999</v>
      </c>
      <c r="N177" s="45">
        <v>40.864199999999997</v>
      </c>
      <c r="O177" s="45">
        <v>40.864199999999997</v>
      </c>
      <c r="P177" s="45" t="s">
        <v>265</v>
      </c>
      <c r="Q177" s="45" t="s">
        <v>265</v>
      </c>
      <c r="R177" s="45" t="s">
        <v>265</v>
      </c>
      <c r="S177" s="45" t="s">
        <v>265</v>
      </c>
    </row>
    <row r="178" spans="1:19">
      <c r="A178" s="8">
        <v>45627</v>
      </c>
      <c r="B178" s="45">
        <v>35.463099999999997</v>
      </c>
      <c r="C178" s="45">
        <v>34.7883</v>
      </c>
      <c r="D178" s="45">
        <v>35.523000000000003</v>
      </c>
      <c r="E178" s="45">
        <v>37.198399999999999</v>
      </c>
      <c r="F178" s="45">
        <v>27.445799999999998</v>
      </c>
      <c r="G178" s="45">
        <v>21.982099999999999</v>
      </c>
      <c r="H178" s="45">
        <v>35.460799999999999</v>
      </c>
      <c r="I178" s="45">
        <v>34.758699999999997</v>
      </c>
      <c r="J178" s="45">
        <v>35.523000000000003</v>
      </c>
      <c r="K178" s="45">
        <v>37.198399999999999</v>
      </c>
      <c r="L178" s="45">
        <v>27.445799999999998</v>
      </c>
      <c r="M178" s="45">
        <v>21.982099999999999</v>
      </c>
      <c r="N178" s="45">
        <v>59.5959</v>
      </c>
      <c r="O178" s="45">
        <v>59.5959</v>
      </c>
      <c r="P178" s="45" t="s">
        <v>265</v>
      </c>
      <c r="Q178" s="45" t="s">
        <v>265</v>
      </c>
      <c r="R178" s="45" t="s">
        <v>265</v>
      </c>
      <c r="S178" s="45" t="s">
        <v>265</v>
      </c>
    </row>
    <row r="179" spans="1:19">
      <c r="A179" s="8">
        <v>45658</v>
      </c>
      <c r="B179" s="45">
        <v>32.673200000000001</v>
      </c>
      <c r="C179" s="45">
        <v>34.187800000000003</v>
      </c>
      <c r="D179" s="45">
        <v>32.563000000000002</v>
      </c>
      <c r="E179" s="45">
        <v>37.330300000000001</v>
      </c>
      <c r="F179" s="45">
        <v>23.8507</v>
      </c>
      <c r="G179" s="45">
        <v>18.958500000000001</v>
      </c>
      <c r="H179" s="45">
        <v>32.671599999999998</v>
      </c>
      <c r="I179" s="45">
        <v>34.165799999999997</v>
      </c>
      <c r="J179" s="45">
        <v>32.563000000000002</v>
      </c>
      <c r="K179" s="45">
        <v>37.330300000000001</v>
      </c>
      <c r="L179" s="45">
        <v>23.8507</v>
      </c>
      <c r="M179" s="45">
        <v>18.958500000000001</v>
      </c>
      <c r="N179" s="45">
        <v>55.032200000000003</v>
      </c>
      <c r="O179" s="45">
        <v>55.032200000000003</v>
      </c>
      <c r="P179" s="45" t="s">
        <v>265</v>
      </c>
      <c r="Q179" s="45" t="s">
        <v>265</v>
      </c>
      <c r="R179" s="45" t="s">
        <v>265</v>
      </c>
      <c r="S179" s="45" t="s">
        <v>265</v>
      </c>
    </row>
    <row r="180" spans="1:19">
      <c r="A180" s="8">
        <v>45689</v>
      </c>
      <c r="B180" s="45">
        <v>34.984099999999998</v>
      </c>
      <c r="C180" s="45">
        <v>33.919600000000003</v>
      </c>
      <c r="D180" s="45">
        <v>35.080599999999997</v>
      </c>
      <c r="E180" s="45">
        <v>37.375100000000003</v>
      </c>
      <c r="F180" s="45">
        <v>25.917400000000001</v>
      </c>
      <c r="G180" s="45">
        <v>20.1388</v>
      </c>
      <c r="H180" s="45">
        <v>34.981099999999998</v>
      </c>
      <c r="I180" s="45">
        <v>33.882399999999997</v>
      </c>
      <c r="J180" s="45">
        <v>35.080599999999997</v>
      </c>
      <c r="K180" s="45">
        <v>37.375100000000003</v>
      </c>
      <c r="L180" s="45">
        <v>25.917400000000001</v>
      </c>
      <c r="M180" s="45">
        <v>20.1388</v>
      </c>
      <c r="N180" s="45">
        <v>57.444000000000003</v>
      </c>
      <c r="O180" s="45">
        <v>57.444000000000003</v>
      </c>
      <c r="P180" s="45" t="s">
        <v>265</v>
      </c>
      <c r="Q180" s="45" t="s">
        <v>265</v>
      </c>
      <c r="R180" s="45" t="s">
        <v>265</v>
      </c>
      <c r="S180" s="45" t="s">
        <v>265</v>
      </c>
    </row>
    <row r="181" spans="1:19">
      <c r="A181" s="8">
        <v>45717</v>
      </c>
      <c r="B181" s="45">
        <v>36.006500000000003</v>
      </c>
      <c r="C181" s="45">
        <v>34.431100000000001</v>
      </c>
      <c r="D181" s="45">
        <v>36.150399999999998</v>
      </c>
      <c r="E181" s="45">
        <v>38.2605</v>
      </c>
      <c r="F181" s="45">
        <v>27.5154</v>
      </c>
      <c r="G181" s="45">
        <v>21.831800000000001</v>
      </c>
      <c r="H181" s="45">
        <v>36.0032</v>
      </c>
      <c r="I181" s="45">
        <v>34.389499999999998</v>
      </c>
      <c r="J181" s="45">
        <v>36.150399999999998</v>
      </c>
      <c r="K181" s="45">
        <v>38.2605</v>
      </c>
      <c r="L181" s="45">
        <v>27.5154</v>
      </c>
      <c r="M181" s="45">
        <v>21.831800000000001</v>
      </c>
      <c r="N181" s="45">
        <v>59.812100000000001</v>
      </c>
      <c r="O181" s="45">
        <v>59.812100000000001</v>
      </c>
      <c r="P181" s="45" t="s">
        <v>265</v>
      </c>
      <c r="Q181" s="45" t="s">
        <v>265</v>
      </c>
      <c r="R181" s="45" t="s">
        <v>265</v>
      </c>
      <c r="S181" s="45" t="s">
        <v>265</v>
      </c>
    </row>
    <row r="182" spans="1:19">
      <c r="A182" s="8">
        <v>45748</v>
      </c>
      <c r="B182" s="45">
        <v>32.676900000000003</v>
      </c>
      <c r="C182" s="45">
        <v>34.950000000000003</v>
      </c>
      <c r="D182" s="45">
        <v>32.517200000000003</v>
      </c>
      <c r="E182" s="45">
        <v>37.3476</v>
      </c>
      <c r="F182" s="45">
        <v>24.138999999999999</v>
      </c>
      <c r="G182" s="45">
        <v>19.3691</v>
      </c>
      <c r="H182" s="45">
        <v>32.675400000000003</v>
      </c>
      <c r="I182" s="45">
        <v>34.928899999999999</v>
      </c>
      <c r="J182" s="45">
        <v>32.517200000000003</v>
      </c>
      <c r="K182" s="45">
        <v>37.3476</v>
      </c>
      <c r="L182" s="45">
        <v>24.138999999999999</v>
      </c>
      <c r="M182" s="45">
        <v>19.3691</v>
      </c>
      <c r="N182" s="45">
        <v>54.252099999999999</v>
      </c>
      <c r="O182" s="45">
        <v>54.252099999999999</v>
      </c>
      <c r="P182" s="45">
        <v>0</v>
      </c>
      <c r="Q182" s="45">
        <v>0</v>
      </c>
      <c r="R182" s="45" t="s">
        <v>265</v>
      </c>
      <c r="S182" s="45" t="s">
        <v>265</v>
      </c>
    </row>
    <row r="183" spans="1:19">
      <c r="A183" s="8">
        <v>45778</v>
      </c>
      <c r="B183" s="45">
        <v>35.777999999999999</v>
      </c>
      <c r="C183" s="45">
        <v>35.5137</v>
      </c>
      <c r="D183" s="45">
        <v>35.8003</v>
      </c>
      <c r="E183" s="45">
        <v>37.953600000000002</v>
      </c>
      <c r="F183" s="45">
        <v>28.2681</v>
      </c>
      <c r="G183" s="45">
        <v>19.040700000000001</v>
      </c>
      <c r="H183" s="45">
        <v>35.776400000000002</v>
      </c>
      <c r="I183" s="45">
        <v>35.493000000000002</v>
      </c>
      <c r="J183" s="45">
        <v>35.8003</v>
      </c>
      <c r="K183" s="45">
        <v>37.953600000000002</v>
      </c>
      <c r="L183" s="45">
        <v>28.2681</v>
      </c>
      <c r="M183" s="45">
        <v>19.040700000000001</v>
      </c>
      <c r="N183" s="45">
        <v>59.6404</v>
      </c>
      <c r="O183" s="45">
        <v>59.6404</v>
      </c>
      <c r="P183" s="45">
        <v>0</v>
      </c>
      <c r="Q183" s="45">
        <v>0</v>
      </c>
      <c r="R183" s="45" t="s">
        <v>265</v>
      </c>
      <c r="S183" s="45" t="s">
        <v>265</v>
      </c>
    </row>
    <row r="184" spans="1:19">
      <c r="A184" s="8">
        <v>45809</v>
      </c>
      <c r="B184" s="45">
        <v>36.387099999999997</v>
      </c>
      <c r="C184" s="45">
        <v>35.239899999999999</v>
      </c>
      <c r="D184" s="45">
        <v>36.489400000000003</v>
      </c>
      <c r="E184" s="45">
        <v>37.858899999999998</v>
      </c>
      <c r="F184" s="45">
        <v>31.345199999999998</v>
      </c>
      <c r="G184" s="45">
        <v>20.4773</v>
      </c>
      <c r="H184" s="45">
        <v>36.383600000000001</v>
      </c>
      <c r="I184" s="45">
        <v>35.194099999999999</v>
      </c>
      <c r="J184" s="45">
        <v>36.489400000000003</v>
      </c>
      <c r="K184" s="45">
        <v>37.858899999999998</v>
      </c>
      <c r="L184" s="45">
        <v>31.345199999999998</v>
      </c>
      <c r="M184" s="45">
        <v>20.4773</v>
      </c>
      <c r="N184" s="45">
        <v>59.865299999999998</v>
      </c>
      <c r="O184" s="45">
        <v>59.865299999999998</v>
      </c>
      <c r="P184" s="45" t="s">
        <v>265</v>
      </c>
      <c r="Q184" s="45" t="s">
        <v>265</v>
      </c>
      <c r="R184" s="45" t="s">
        <v>265</v>
      </c>
      <c r="S184" s="45" t="s">
        <v>265</v>
      </c>
    </row>
    <row r="185" spans="1:19">
      <c r="A185" s="8">
        <v>45839</v>
      </c>
      <c r="B185" s="45">
        <v>33.043100000000003</v>
      </c>
      <c r="C185" s="45">
        <v>34.563800000000001</v>
      </c>
      <c r="D185" s="45">
        <v>32.934600000000003</v>
      </c>
      <c r="E185" s="45">
        <v>37.387300000000003</v>
      </c>
      <c r="F185" s="45">
        <v>24.8369</v>
      </c>
      <c r="G185" s="45">
        <v>19.045100000000001</v>
      </c>
      <c r="H185" s="45">
        <v>33.0426</v>
      </c>
      <c r="I185" s="45">
        <v>34.557699999999997</v>
      </c>
      <c r="J185" s="45">
        <v>32.934600000000003</v>
      </c>
      <c r="K185" s="45">
        <v>37.387300000000003</v>
      </c>
      <c r="L185" s="45">
        <v>24.8369</v>
      </c>
      <c r="M185" s="45">
        <v>19.045100000000001</v>
      </c>
      <c r="N185" s="45">
        <v>38.690100000000001</v>
      </c>
      <c r="O185" s="45">
        <v>38.690100000000001</v>
      </c>
      <c r="P185" s="45" t="s">
        <v>265</v>
      </c>
      <c r="Q185" s="45" t="s">
        <v>265</v>
      </c>
      <c r="R185" s="45" t="s">
        <v>265</v>
      </c>
      <c r="S185" s="45" t="s">
        <v>265</v>
      </c>
    </row>
    <row r="186" spans="1:19">
      <c r="A186" s="8">
        <v>45870</v>
      </c>
      <c r="B186" s="45">
        <v>35.798099999999998</v>
      </c>
      <c r="C186" s="45">
        <v>33.912599999999998</v>
      </c>
      <c r="D186" s="45">
        <v>35.970100000000002</v>
      </c>
      <c r="E186" s="45">
        <v>37.465600000000002</v>
      </c>
      <c r="F186" s="45">
        <v>30.466699999999999</v>
      </c>
      <c r="G186" s="45">
        <v>19.997699999999998</v>
      </c>
      <c r="H186" s="45">
        <v>35.794600000000003</v>
      </c>
      <c r="I186" s="45">
        <v>33.864899999999999</v>
      </c>
      <c r="J186" s="45">
        <v>35.970100000000002</v>
      </c>
      <c r="K186" s="45">
        <v>37.465600000000002</v>
      </c>
      <c r="L186" s="45">
        <v>30.466699999999999</v>
      </c>
      <c r="M186" s="45">
        <v>19.997699999999998</v>
      </c>
      <c r="N186" s="45">
        <v>51.105499999999999</v>
      </c>
      <c r="O186" s="45">
        <v>51.105499999999999</v>
      </c>
      <c r="P186" s="45">
        <v>0</v>
      </c>
      <c r="Q186" s="45">
        <v>0</v>
      </c>
      <c r="R186" s="45">
        <v>0</v>
      </c>
      <c r="S186" s="45" t="s">
        <v>265</v>
      </c>
    </row>
    <row r="187" spans="1:19">
      <c r="A187" s="8">
        <v>45901</v>
      </c>
      <c r="B187" s="45">
        <v>34.967500000000001</v>
      </c>
      <c r="C187" s="45">
        <v>31.372199999999999</v>
      </c>
      <c r="D187" s="45">
        <v>35.3157</v>
      </c>
      <c r="E187" s="45">
        <v>37.380699999999997</v>
      </c>
      <c r="F187" s="45">
        <v>28.920500000000001</v>
      </c>
      <c r="G187" s="45">
        <v>19.754999999999999</v>
      </c>
      <c r="H187" s="45">
        <v>34.966799999999999</v>
      </c>
      <c r="I187" s="45">
        <v>31.3565</v>
      </c>
      <c r="J187" s="45">
        <v>35.3157</v>
      </c>
      <c r="K187" s="45">
        <v>37.380699999999997</v>
      </c>
      <c r="L187" s="45">
        <v>28.920500000000001</v>
      </c>
      <c r="M187" s="45">
        <v>19.754999999999999</v>
      </c>
      <c r="N187" s="45">
        <v>39.151299999999999</v>
      </c>
      <c r="O187" s="45">
        <v>39.151299999999999</v>
      </c>
      <c r="P187" s="45">
        <v>0</v>
      </c>
      <c r="Q187" s="45" t="s">
        <v>265</v>
      </c>
      <c r="R187" s="45">
        <v>0</v>
      </c>
      <c r="S187" s="45" t="s">
        <v>265</v>
      </c>
    </row>
    <row r="188" spans="1:19">
      <c r="A188" s="8">
        <v>45931</v>
      </c>
      <c r="B188" s="45">
        <v>32.052300000000002</v>
      </c>
      <c r="C188" s="45">
        <v>31.549600000000002</v>
      </c>
      <c r="D188" s="45">
        <v>32.091299999999997</v>
      </c>
      <c r="E188" s="45">
        <v>36.832000000000001</v>
      </c>
      <c r="F188" s="45">
        <v>23.816400000000002</v>
      </c>
      <c r="G188" s="45">
        <v>18.309799999999999</v>
      </c>
      <c r="H188" s="45">
        <v>32.049599999999998</v>
      </c>
      <c r="I188" s="45">
        <v>31.511299999999999</v>
      </c>
      <c r="J188" s="45">
        <v>32.091299999999997</v>
      </c>
      <c r="K188" s="45">
        <v>36.832000000000001</v>
      </c>
      <c r="L188" s="45">
        <v>23.816400000000002</v>
      </c>
      <c r="M188" s="45">
        <v>18.309799999999999</v>
      </c>
      <c r="N188" s="45">
        <v>55.379300000000001</v>
      </c>
      <c r="O188" s="45">
        <v>55.379300000000001</v>
      </c>
      <c r="P188" s="45" t="s">
        <v>265</v>
      </c>
      <c r="Q188" s="45" t="s">
        <v>265</v>
      </c>
      <c r="R188" s="45" t="s">
        <v>265</v>
      </c>
      <c r="S188" s="45" t="s">
        <v>265</v>
      </c>
    </row>
    <row r="189" spans="1:19">
      <c r="A189" s="8">
        <v>45962</v>
      </c>
      <c r="B189" s="45">
        <v>33.9893</v>
      </c>
      <c r="C189" s="45">
        <v>30.5121</v>
      </c>
      <c r="D189" s="45">
        <v>34.295699999999997</v>
      </c>
      <c r="E189" s="45">
        <v>36.786999999999999</v>
      </c>
      <c r="F189" s="45">
        <v>26.110199999999999</v>
      </c>
      <c r="G189" s="45">
        <v>21.071899999999999</v>
      </c>
      <c r="H189" s="45">
        <v>33.986400000000003</v>
      </c>
      <c r="I189" s="45">
        <v>30.471499999999999</v>
      </c>
      <c r="J189" s="45">
        <v>34.295699999999997</v>
      </c>
      <c r="K189" s="45">
        <v>36.786999999999999</v>
      </c>
      <c r="L189" s="45">
        <v>26.110199999999999</v>
      </c>
      <c r="M189" s="45">
        <v>21.071899999999999</v>
      </c>
      <c r="N189" s="45">
        <v>59.089100000000002</v>
      </c>
      <c r="O189" s="45">
        <v>59.089100000000002</v>
      </c>
      <c r="P189" s="45">
        <v>0</v>
      </c>
      <c r="Q189" s="45">
        <v>0</v>
      </c>
      <c r="R189" s="45" t="s">
        <v>265</v>
      </c>
      <c r="S189" s="45" t="s">
        <v>265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128</v>
      </c>
      <c r="B1" s="10"/>
      <c r="C1" s="19"/>
    </row>
    <row r="2" spans="1:21" ht="5.25" customHeight="1"/>
    <row r="3" spans="1:21" ht="25.5" customHeight="1">
      <c r="A3" s="222" t="s">
        <v>107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</row>
    <row r="4" spans="1:21" ht="12.75" customHeight="1">
      <c r="A4" s="12" t="s">
        <v>127</v>
      </c>
    </row>
    <row r="5" spans="1:21" ht="12.75" customHeight="1">
      <c r="A5" s="25" t="s">
        <v>50</v>
      </c>
    </row>
    <row r="6" spans="1:21" s="30" customFormat="1" ht="12.75" customHeight="1">
      <c r="A6" s="217" t="s">
        <v>0</v>
      </c>
      <c r="B6" s="206" t="s">
        <v>1</v>
      </c>
      <c r="C6" s="206" t="s">
        <v>4</v>
      </c>
      <c r="D6" s="195" t="s">
        <v>2</v>
      </c>
      <c r="E6" s="195"/>
      <c r="F6" s="195"/>
      <c r="G6" s="195"/>
      <c r="H6" s="195"/>
      <c r="I6" s="195" t="s">
        <v>3</v>
      </c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230" t="s">
        <v>5</v>
      </c>
    </row>
    <row r="7" spans="1:21" s="30" customFormat="1">
      <c r="A7" s="217"/>
      <c r="B7" s="206"/>
      <c r="C7" s="206"/>
      <c r="D7" s="226" t="s">
        <v>66</v>
      </c>
      <c r="E7" s="226" t="s">
        <v>6</v>
      </c>
      <c r="F7" s="195" t="s">
        <v>7</v>
      </c>
      <c r="G7" s="196"/>
      <c r="H7" s="196"/>
      <c r="I7" s="195" t="s">
        <v>8</v>
      </c>
      <c r="J7" s="195"/>
      <c r="K7" s="195"/>
      <c r="L7" s="196"/>
      <c r="M7" s="196"/>
      <c r="N7" s="196"/>
      <c r="O7" s="195" t="s">
        <v>9</v>
      </c>
      <c r="P7" s="195"/>
      <c r="Q7" s="195"/>
      <c r="R7" s="196"/>
      <c r="S7" s="196"/>
      <c r="T7" s="196"/>
      <c r="U7" s="231"/>
    </row>
    <row r="8" spans="1:21" ht="67.5" customHeight="1">
      <c r="A8" s="217"/>
      <c r="B8" s="206"/>
      <c r="C8" s="206"/>
      <c r="D8" s="226"/>
      <c r="E8" s="22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66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66</v>
      </c>
      <c r="Q8" s="21" t="s">
        <v>6</v>
      </c>
      <c r="R8" s="21" t="s">
        <v>10</v>
      </c>
      <c r="S8" s="21" t="s">
        <v>11</v>
      </c>
      <c r="T8" s="21" t="s">
        <v>12</v>
      </c>
      <c r="U8" s="232"/>
    </row>
    <row r="9" spans="1:21" hidden="1">
      <c r="A9" s="125"/>
      <c r="B9" s="124"/>
      <c r="C9" s="124"/>
      <c r="D9" s="129"/>
      <c r="E9" s="129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31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19.241900000000001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19.241900000000001</v>
      </c>
    </row>
    <row r="41" spans="1:21" hidden="1" outlineLevel="1">
      <c r="A41" s="8">
        <v>41456</v>
      </c>
      <c r="B41" s="45">
        <v>16.938099999999999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16.938099999999999</v>
      </c>
    </row>
    <row r="42" spans="1:21" hidden="1" outlineLevel="1">
      <c r="A42" s="8">
        <v>41487</v>
      </c>
      <c r="B42" s="45">
        <v>19.397400000000001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19.397400000000001</v>
      </c>
    </row>
    <row r="43" spans="1:21" hidden="1" outlineLevel="1">
      <c r="A43" s="8">
        <v>41518</v>
      </c>
      <c r="B43" s="45">
        <v>17.463100000000001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17.463100000000001</v>
      </c>
    </row>
    <row r="44" spans="1:21" hidden="1" outlineLevel="1">
      <c r="A44" s="8">
        <v>41548</v>
      </c>
      <c r="B44" s="45">
        <v>17.658899999999999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17.658899999999999</v>
      </c>
    </row>
    <row r="45" spans="1:21" hidden="1" outlineLevel="1">
      <c r="A45" s="8">
        <v>41579</v>
      </c>
      <c r="B45" s="45">
        <v>16.995100000000001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16.995100000000001</v>
      </c>
    </row>
    <row r="46" spans="1:21" hidden="1" outlineLevel="1">
      <c r="A46" s="8">
        <v>41609</v>
      </c>
      <c r="B46" s="45">
        <v>18.273099999999999</v>
      </c>
      <c r="C46" s="45">
        <v>20.133500000000002</v>
      </c>
      <c r="D46" s="45">
        <v>0</v>
      </c>
      <c r="E46" s="45">
        <v>20.133500000000002</v>
      </c>
      <c r="F46" s="45">
        <v>0</v>
      </c>
      <c r="G46" s="45">
        <v>20.133500000000002</v>
      </c>
      <c r="H46" s="45">
        <v>0</v>
      </c>
      <c r="I46" s="45">
        <v>20.133500000000002</v>
      </c>
      <c r="J46" s="45">
        <v>0</v>
      </c>
      <c r="K46" s="45">
        <v>20.133500000000002</v>
      </c>
      <c r="L46" s="45">
        <v>0</v>
      </c>
      <c r="M46" s="45">
        <v>20.133500000000002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18.270700000000001</v>
      </c>
    </row>
    <row r="47" spans="1:21" hidden="1" outlineLevel="1">
      <c r="A47" s="8">
        <v>41640</v>
      </c>
      <c r="B47" s="45">
        <v>17.6128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17.6128</v>
      </c>
    </row>
    <row r="48" spans="1:21" hidden="1" outlineLevel="1">
      <c r="A48" s="8">
        <v>41671</v>
      </c>
      <c r="B48" s="45">
        <v>19.2608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19.2608</v>
      </c>
    </row>
    <row r="49" spans="1:21" hidden="1" outlineLevel="1">
      <c r="A49" s="8">
        <v>41699</v>
      </c>
      <c r="B49" s="45">
        <v>20.139099999999999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20.13911266530922</v>
      </c>
    </row>
    <row r="50" spans="1:21" hidden="1" outlineLevel="1">
      <c r="A50" s="8">
        <v>41730</v>
      </c>
      <c r="B50" s="45">
        <v>20.3203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20.3203</v>
      </c>
    </row>
    <row r="51" spans="1:21" hidden="1" outlineLevel="1">
      <c r="A51" s="8">
        <v>41760</v>
      </c>
      <c r="B51" s="45">
        <v>19.8398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19.8398</v>
      </c>
    </row>
    <row r="52" spans="1:21" hidden="1" outlineLevel="1">
      <c r="A52" s="8">
        <v>41791</v>
      </c>
      <c r="B52" s="45">
        <v>19.468900000000001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19.468900000000001</v>
      </c>
    </row>
    <row r="53" spans="1:21" hidden="1" outlineLevel="1">
      <c r="A53" s="8">
        <v>41821</v>
      </c>
      <c r="B53" s="45">
        <v>19.834700000000002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19.83461657656526</v>
      </c>
    </row>
    <row r="54" spans="1:21" hidden="1" outlineLevel="1">
      <c r="A54" s="8">
        <v>41852</v>
      </c>
      <c r="B54" s="45">
        <v>19.760400000000001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19.760400000000001</v>
      </c>
    </row>
    <row r="55" spans="1:21" hidden="1" outlineLevel="1">
      <c r="A55" s="8">
        <v>41883</v>
      </c>
      <c r="B55" s="45">
        <v>21.909099999999999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21.909099999999999</v>
      </c>
    </row>
    <row r="56" spans="1:21" hidden="1" outlineLevel="1">
      <c r="A56" s="8">
        <v>41913</v>
      </c>
      <c r="B56" s="45">
        <v>19.661000000000001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19.661000000000001</v>
      </c>
    </row>
    <row r="57" spans="1:21" hidden="1" outlineLevel="1">
      <c r="A57" s="8">
        <v>41944</v>
      </c>
      <c r="B57" s="45">
        <v>19.703700000000001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19.703700000000001</v>
      </c>
    </row>
    <row r="58" spans="1:21" hidden="1" outlineLevel="1">
      <c r="A58" s="8">
        <v>41974</v>
      </c>
      <c r="B58" s="45">
        <v>20.794899999999998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20.794899999999998</v>
      </c>
    </row>
    <row r="59" spans="1:21" hidden="1" outlineLevel="1">
      <c r="A59" s="8">
        <v>42005</v>
      </c>
      <c r="B59" s="45">
        <v>20.5611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20.5611</v>
      </c>
    </row>
    <row r="60" spans="1:21" hidden="1" outlineLevel="1">
      <c r="A60" s="8">
        <v>42036</v>
      </c>
      <c r="B60" s="45">
        <v>20.578199999999999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20.578199999999999</v>
      </c>
    </row>
    <row r="61" spans="1:21" hidden="1" outlineLevel="1">
      <c r="A61" s="8">
        <v>42064</v>
      </c>
      <c r="B61" s="45">
        <v>18.160399999999999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18.160374242941717</v>
      </c>
    </row>
    <row r="62" spans="1:21" hidden="1" outlineLevel="1">
      <c r="A62" s="8">
        <v>42095</v>
      </c>
      <c r="B62" s="45">
        <v>25.302499999999998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25.302499999999998</v>
      </c>
    </row>
    <row r="63" spans="1:21" hidden="1" outlineLevel="1">
      <c r="A63" s="8">
        <v>42125</v>
      </c>
      <c r="B63" s="45">
        <v>26.3066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26.3066</v>
      </c>
    </row>
    <row r="64" spans="1:21" hidden="1" outlineLevel="1">
      <c r="A64" s="8">
        <v>42156</v>
      </c>
      <c r="B64" s="45">
        <v>25.184799999999999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25.184799999999999</v>
      </c>
    </row>
    <row r="65" spans="1:21" hidden="1" outlineLevel="1">
      <c r="A65" s="8">
        <v>42186</v>
      </c>
      <c r="B65" s="45">
        <v>24.680199999999999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24.680199999999999</v>
      </c>
    </row>
    <row r="66" spans="1:21" hidden="1" outlineLevel="1">
      <c r="A66" s="8">
        <v>42217</v>
      </c>
      <c r="B66" s="45">
        <v>23.607600000000001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23.607600000000001</v>
      </c>
    </row>
    <row r="67" spans="1:21" hidden="1" outlineLevel="1">
      <c r="A67" s="8">
        <v>42248</v>
      </c>
      <c r="B67" s="45">
        <v>26.286000000000001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26.286000000000001</v>
      </c>
    </row>
    <row r="68" spans="1:21" hidden="1" outlineLevel="1">
      <c r="A68" s="8">
        <v>42278</v>
      </c>
      <c r="B68" s="45">
        <v>25.0579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25.0579</v>
      </c>
    </row>
    <row r="69" spans="1:21" hidden="1" outlineLevel="1">
      <c r="A69" s="8">
        <v>42309</v>
      </c>
      <c r="B69" s="45">
        <v>25.415199999999999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25.415199999999999</v>
      </c>
    </row>
    <row r="70" spans="1:21" hidden="1" outlineLevel="1">
      <c r="A70" s="8">
        <v>42339</v>
      </c>
      <c r="B70" s="45">
        <v>25.404499999999999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25.404500000000002</v>
      </c>
    </row>
    <row r="71" spans="1:21" hidden="1" outlineLevel="1">
      <c r="A71" s="8">
        <v>42370</v>
      </c>
      <c r="B71" s="45">
        <v>30.206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30.206</v>
      </c>
    </row>
    <row r="72" spans="1:21" hidden="1" outlineLevel="1">
      <c r="A72" s="8">
        <v>42401</v>
      </c>
      <c r="B72" s="45">
        <v>26.2422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26.2422</v>
      </c>
    </row>
    <row r="73" spans="1:21" hidden="1" outlineLevel="1">
      <c r="A73" s="8">
        <v>42430</v>
      </c>
      <c r="B73" s="45">
        <v>26.137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26.136969801418775</v>
      </c>
    </row>
    <row r="74" spans="1:21" hidden="1" outlineLevel="1">
      <c r="A74" s="8">
        <v>42461</v>
      </c>
      <c r="B74" s="45">
        <v>25.775400000000001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25.775399999999998</v>
      </c>
    </row>
    <row r="75" spans="1:21" hidden="1" outlineLevel="1">
      <c r="A75" s="8">
        <v>42491</v>
      </c>
      <c r="B75" s="45">
        <v>24.3504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24.3504</v>
      </c>
    </row>
    <row r="76" spans="1:21" hidden="1" outlineLevel="1">
      <c r="A76" s="8">
        <v>42522</v>
      </c>
      <c r="B76" s="45">
        <v>24.101299999999998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24.101299999999998</v>
      </c>
    </row>
    <row r="77" spans="1:21" hidden="1" outlineLevel="1">
      <c r="A77" s="8">
        <v>42552</v>
      </c>
      <c r="B77" s="45">
        <v>23.139399999999998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23.139399999999998</v>
      </c>
    </row>
    <row r="78" spans="1:21" hidden="1" outlineLevel="1">
      <c r="A78" s="8">
        <v>42583</v>
      </c>
      <c r="B78" s="45">
        <v>23.0245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23.0245</v>
      </c>
    </row>
    <row r="79" spans="1:21" hidden="1" outlineLevel="1">
      <c r="A79" s="8">
        <v>42614</v>
      </c>
      <c r="B79" s="45">
        <v>23.285799999999998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23.285799999999998</v>
      </c>
    </row>
    <row r="80" spans="1:21" hidden="1" outlineLevel="1">
      <c r="A80" s="8">
        <v>42644</v>
      </c>
      <c r="B80" s="45">
        <v>22.0427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22.0427</v>
      </c>
    </row>
    <row r="81" spans="1:21" hidden="1" outlineLevel="1">
      <c r="A81" s="8">
        <v>42675</v>
      </c>
      <c r="B81" s="45">
        <v>22.135999999999999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22.135999999999999</v>
      </c>
    </row>
    <row r="82" spans="1:21" hidden="1" outlineLevel="1">
      <c r="A82" s="8">
        <v>42705</v>
      </c>
      <c r="B82" s="45">
        <v>22.346699999999998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22.346699999999998</v>
      </c>
    </row>
    <row r="83" spans="1:21" hidden="1" outlineLevel="1">
      <c r="A83" s="8">
        <v>42736</v>
      </c>
      <c r="B83" s="45">
        <v>23.965399999999999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23.965399999999999</v>
      </c>
    </row>
    <row r="84" spans="1:21" hidden="1" outlineLevel="1">
      <c r="A84" s="8">
        <v>42767</v>
      </c>
      <c r="B84" s="45">
        <v>21.2727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21.2727</v>
      </c>
    </row>
    <row r="85" spans="1:21" hidden="1" outlineLevel="1">
      <c r="A85" s="8">
        <v>42795</v>
      </c>
      <c r="B85" s="45">
        <v>21.5672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21.5672</v>
      </c>
    </row>
    <row r="86" spans="1:21" hidden="1" outlineLevel="1">
      <c r="A86" s="8">
        <v>42826</v>
      </c>
      <c r="B86" s="45">
        <v>19.625699999999998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19.625699999999998</v>
      </c>
    </row>
    <row r="87" spans="1:21" hidden="1" outlineLevel="1">
      <c r="A87" s="8">
        <v>42856</v>
      </c>
      <c r="B87" s="45">
        <v>19.871600000000001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19.871600000000001</v>
      </c>
    </row>
    <row r="88" spans="1:21" hidden="1" outlineLevel="1">
      <c r="A88" s="8">
        <v>42887</v>
      </c>
      <c r="B88" s="45">
        <v>16.8384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16.8384</v>
      </c>
    </row>
    <row r="89" spans="1:21" hidden="1" outlineLevel="1">
      <c r="A89" s="8">
        <v>42917</v>
      </c>
      <c r="B89" s="45">
        <v>19.645199999999999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19.645199999999999</v>
      </c>
    </row>
    <row r="90" spans="1:21" hidden="1" outlineLevel="1">
      <c r="A90" s="8">
        <v>42948</v>
      </c>
      <c r="B90" s="45">
        <v>17.681100000000001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17.681100000000001</v>
      </c>
    </row>
    <row r="91" spans="1:21" hidden="1" outlineLevel="1">
      <c r="A91" s="8">
        <v>42979</v>
      </c>
      <c r="B91" s="45">
        <v>18.064399999999999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18.064399999999999</v>
      </c>
    </row>
    <row r="92" spans="1:21" hidden="1" outlineLevel="1">
      <c r="A92" s="8">
        <v>43009</v>
      </c>
      <c r="B92" s="45">
        <v>18.560099999999998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18.560099999999998</v>
      </c>
    </row>
    <row r="93" spans="1:21" hidden="1" outlineLevel="1">
      <c r="A93" s="8">
        <v>43040</v>
      </c>
      <c r="B93" s="45">
        <v>18.1614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18.1614</v>
      </c>
    </row>
    <row r="94" spans="1:21" hidden="1" outlineLevel="1">
      <c r="A94" s="8">
        <v>43070</v>
      </c>
      <c r="B94" s="45">
        <v>17.246300000000002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17.246263330691157</v>
      </c>
    </row>
    <row r="95" spans="1:21" hidden="1" outlineLevel="1">
      <c r="A95" s="8">
        <v>43101</v>
      </c>
      <c r="B95" s="45">
        <v>17.8399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17.8399</v>
      </c>
    </row>
    <row r="96" spans="1:21" hidden="1" outlineLevel="1">
      <c r="A96" s="8">
        <v>43132</v>
      </c>
      <c r="B96" s="45">
        <v>17.726400000000002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17.726400000000002</v>
      </c>
    </row>
    <row r="97" spans="1:21" hidden="1" outlineLevel="1">
      <c r="A97" s="8">
        <v>43160</v>
      </c>
      <c r="B97" s="45">
        <v>17.5291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17.5291</v>
      </c>
    </row>
    <row r="98" spans="1:21" hidden="1" outlineLevel="1">
      <c r="A98" s="8">
        <v>43191</v>
      </c>
      <c r="B98" s="45">
        <v>17.391100000000002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17.391100000000002</v>
      </c>
    </row>
    <row r="99" spans="1:21" hidden="1" outlineLevel="1">
      <c r="A99" s="8">
        <v>43221</v>
      </c>
      <c r="B99" s="45">
        <v>17.8962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17.8962</v>
      </c>
    </row>
    <row r="100" spans="1:21" hidden="1" outlineLevel="1">
      <c r="A100" s="8">
        <v>43252</v>
      </c>
      <c r="B100" s="45">
        <v>18.3246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18.3246</v>
      </c>
    </row>
    <row r="101" spans="1:21" hidden="1" outlineLevel="1">
      <c r="A101" s="8">
        <v>43282</v>
      </c>
      <c r="B101" s="45">
        <v>17.853899999999999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17.853931538704209</v>
      </c>
    </row>
    <row r="102" spans="1:21" hidden="1" outlineLevel="1">
      <c r="A102" s="8">
        <v>43313</v>
      </c>
      <c r="B102" s="45">
        <v>18.219899999999999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18.219906828031434</v>
      </c>
    </row>
    <row r="103" spans="1:21" hidden="1" outlineLevel="1">
      <c r="A103" s="8">
        <v>43344</v>
      </c>
      <c r="B103" s="45">
        <v>18.152699999999999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18.152699999999999</v>
      </c>
    </row>
    <row r="104" spans="1:21" hidden="1" outlineLevel="1">
      <c r="A104" s="8">
        <v>43374</v>
      </c>
      <c r="B104" s="45">
        <v>17.648900000000001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17.648900000000001</v>
      </c>
    </row>
    <row r="105" spans="1:21" hidden="1" outlineLevel="1">
      <c r="A105" s="8">
        <v>43405</v>
      </c>
      <c r="B105" s="45">
        <v>18.188400000000001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18.188400000000001</v>
      </c>
    </row>
    <row r="106" spans="1:21" hidden="1" outlineLevel="1">
      <c r="A106" s="8">
        <v>43435</v>
      </c>
      <c r="B106" s="45">
        <v>18.2288</v>
      </c>
      <c r="C106" s="45">
        <v>22.5</v>
      </c>
      <c r="D106" s="45">
        <v>0</v>
      </c>
      <c r="E106" s="45">
        <v>22.5</v>
      </c>
      <c r="F106" s="45">
        <v>0</v>
      </c>
      <c r="G106" s="45">
        <v>22.5</v>
      </c>
      <c r="H106" s="45">
        <v>0</v>
      </c>
      <c r="I106" s="45">
        <v>22.5</v>
      </c>
      <c r="J106" s="45">
        <v>0</v>
      </c>
      <c r="K106" s="45">
        <v>22.5</v>
      </c>
      <c r="L106" s="45">
        <v>0</v>
      </c>
      <c r="M106" s="45">
        <v>22.5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18.092199999999998</v>
      </c>
    </row>
    <row r="107" spans="1:21" hidden="1" outlineLevel="1">
      <c r="A107" s="8">
        <v>43466</v>
      </c>
      <c r="B107" s="45">
        <v>18.095600000000001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18.095652816577019</v>
      </c>
    </row>
    <row r="108" spans="1:21" hidden="1" outlineLevel="1">
      <c r="A108" s="8">
        <v>43497</v>
      </c>
      <c r="B108" s="45">
        <v>18.645900000000001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18.645900000000001</v>
      </c>
    </row>
    <row r="109" spans="1:21" hidden="1" outlineLevel="1">
      <c r="A109" s="8">
        <v>43525</v>
      </c>
      <c r="B109" s="45">
        <v>18.363600000000002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18.363600000000002</v>
      </c>
    </row>
    <row r="110" spans="1:21" hidden="1" outlineLevel="1">
      <c r="A110" s="8">
        <v>43556</v>
      </c>
      <c r="B110" s="45">
        <v>18.933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18.933</v>
      </c>
    </row>
    <row r="111" spans="1:21" hidden="1" outlineLevel="1">
      <c r="A111" s="8">
        <v>43586</v>
      </c>
      <c r="B111" s="45">
        <v>18.619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18.618944434415415</v>
      </c>
    </row>
    <row r="112" spans="1:21" hidden="1" outlineLevel="1">
      <c r="A112" s="8">
        <v>43617</v>
      </c>
      <c r="B112" s="45">
        <v>17.920999999999999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17.920929423967078</v>
      </c>
    </row>
    <row r="113" spans="1:21" hidden="1" outlineLevel="1">
      <c r="A113" s="8">
        <v>43647</v>
      </c>
      <c r="B113" s="45">
        <v>19.062899999999999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19.062895614298654</v>
      </c>
    </row>
    <row r="114" spans="1:21" hidden="1" outlineLevel="1">
      <c r="A114" s="8">
        <v>43678</v>
      </c>
      <c r="B114" s="45">
        <v>18.921900000000001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18.921898476009712</v>
      </c>
    </row>
    <row r="115" spans="1:21" hidden="1" outlineLevel="1">
      <c r="A115" s="8">
        <v>43709</v>
      </c>
      <c r="B115" s="45">
        <v>19.064800000000002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19.064788582705038</v>
      </c>
    </row>
    <row r="116" spans="1:21" hidden="1" outlineLevel="1">
      <c r="A116" s="8">
        <v>43739</v>
      </c>
      <c r="B116" s="45">
        <v>19.447700000000001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19.447700000000001</v>
      </c>
    </row>
    <row r="117" spans="1:21" hidden="1" outlineLevel="1">
      <c r="A117" s="8">
        <v>43770</v>
      </c>
      <c r="B117" s="45">
        <v>18.789100000000001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18.789129663043614</v>
      </c>
    </row>
    <row r="118" spans="1:21" hidden="1" outlineLevel="1">
      <c r="A118" s="8">
        <v>43800</v>
      </c>
      <c r="B118" s="45">
        <v>18.796900000000001</v>
      </c>
      <c r="C118" s="45">
        <v>22.03</v>
      </c>
      <c r="D118" s="45">
        <v>0</v>
      </c>
      <c r="E118" s="45">
        <v>22.03</v>
      </c>
      <c r="F118" s="45">
        <v>0</v>
      </c>
      <c r="G118" s="45">
        <v>22.03</v>
      </c>
      <c r="H118" s="45">
        <v>0</v>
      </c>
      <c r="I118" s="45">
        <v>22.03</v>
      </c>
      <c r="J118" s="45">
        <v>0</v>
      </c>
      <c r="K118" s="45">
        <v>22.03</v>
      </c>
      <c r="L118" s="45">
        <v>0</v>
      </c>
      <c r="M118" s="45">
        <v>22.03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18.733625969233838</v>
      </c>
    </row>
    <row r="119" spans="1:21" hidden="1" outlineLevel="1">
      <c r="A119" s="8">
        <v>43831</v>
      </c>
      <c r="B119" s="45">
        <v>18.220500000000001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18.220500000000001</v>
      </c>
    </row>
    <row r="120" spans="1:21" hidden="1" outlineLevel="1">
      <c r="A120" s="8">
        <v>43862</v>
      </c>
      <c r="B120" s="45">
        <v>17.536300000000001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17.536286253429584</v>
      </c>
    </row>
    <row r="121" spans="1:21" hidden="1" outlineLevel="1">
      <c r="A121" s="8">
        <v>43891</v>
      </c>
      <c r="B121" s="45">
        <v>17.105799999999999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17.105773896122134</v>
      </c>
    </row>
    <row r="122" spans="1:21" hidden="1" outlineLevel="1">
      <c r="A122" s="8">
        <v>43922</v>
      </c>
      <c r="B122" s="45">
        <v>17.697500000000002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17.697500000000002</v>
      </c>
    </row>
    <row r="123" spans="1:21" hidden="1" outlineLevel="1">
      <c r="A123" s="8">
        <v>43952</v>
      </c>
      <c r="B123" s="45">
        <v>16.454899999999999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16.454899999999999</v>
      </c>
    </row>
    <row r="124" spans="1:21" hidden="1" outlineLevel="1">
      <c r="A124" s="8">
        <v>43983</v>
      </c>
      <c r="B124" s="45">
        <v>15.1289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15.12890723922748</v>
      </c>
    </row>
    <row r="125" spans="1:21" hidden="1" outlineLevel="1">
      <c r="A125" s="8">
        <v>44013</v>
      </c>
      <c r="B125" s="45">
        <v>15.0001</v>
      </c>
      <c r="C125" s="45">
        <v>13.62</v>
      </c>
      <c r="D125" s="45">
        <v>0</v>
      </c>
      <c r="E125" s="45">
        <v>13.62</v>
      </c>
      <c r="F125" s="45">
        <v>0</v>
      </c>
      <c r="G125" s="45">
        <v>13.62</v>
      </c>
      <c r="H125" s="45">
        <v>0</v>
      </c>
      <c r="I125" s="45">
        <v>13.62</v>
      </c>
      <c r="J125" s="45">
        <v>0</v>
      </c>
      <c r="K125" s="45">
        <v>13.62</v>
      </c>
      <c r="L125" s="45">
        <v>0</v>
      </c>
      <c r="M125" s="45">
        <v>13.62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15.023551411590358</v>
      </c>
    </row>
    <row r="126" spans="1:21" hidden="1" outlineLevel="1">
      <c r="A126" s="8">
        <v>44044</v>
      </c>
      <c r="B126" s="45">
        <v>14.8604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14.8604</v>
      </c>
    </row>
    <row r="127" spans="1:21" hidden="1" outlineLevel="1">
      <c r="A127" s="8">
        <v>44075</v>
      </c>
      <c r="B127" s="45">
        <v>14.7165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14.716461412244209</v>
      </c>
    </row>
    <row r="128" spans="1:21" hidden="1" outlineLevel="1">
      <c r="A128" s="8">
        <v>44105</v>
      </c>
      <c r="B128" s="45">
        <v>13.898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13.898</v>
      </c>
    </row>
    <row r="129" spans="1:21" hidden="1" outlineLevel="1">
      <c r="A129" s="8">
        <v>44136</v>
      </c>
      <c r="B129" s="45">
        <v>13.548500000000001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13.548500000000001</v>
      </c>
    </row>
    <row r="130" spans="1:21" hidden="1" outlineLevel="1">
      <c r="A130" s="8">
        <v>44166</v>
      </c>
      <c r="B130" s="45">
        <v>12.767799999999999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12.767799999999999</v>
      </c>
    </row>
    <row r="131" spans="1:21" hidden="1" outlineLevel="1">
      <c r="A131" s="8">
        <v>44197</v>
      </c>
      <c r="B131" s="45">
        <v>13.3964</v>
      </c>
      <c r="C131" s="45">
        <v>12.98</v>
      </c>
      <c r="D131" s="45">
        <v>0</v>
      </c>
      <c r="E131" s="45">
        <v>12.98</v>
      </c>
      <c r="F131" s="45">
        <v>0</v>
      </c>
      <c r="G131" s="45">
        <v>12.98</v>
      </c>
      <c r="H131" s="45">
        <v>0</v>
      </c>
      <c r="I131" s="45">
        <v>12.98</v>
      </c>
      <c r="J131" s="45">
        <v>0</v>
      </c>
      <c r="K131" s="45">
        <v>12.98</v>
      </c>
      <c r="L131" s="45">
        <v>0</v>
      </c>
      <c r="M131" s="45">
        <v>12.98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13.4064</v>
      </c>
    </row>
    <row r="132" spans="1:21" hidden="1" outlineLevel="1">
      <c r="A132" s="8">
        <v>44228</v>
      </c>
      <c r="B132" s="45">
        <v>12.929600000000001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12.929600000000001</v>
      </c>
    </row>
    <row r="133" spans="1:21" hidden="1" outlineLevel="1">
      <c r="A133" s="8">
        <v>44256</v>
      </c>
      <c r="B133" s="45">
        <v>12.6219</v>
      </c>
      <c r="C133" s="45">
        <v>13.33</v>
      </c>
      <c r="D133" s="45">
        <v>0</v>
      </c>
      <c r="E133" s="45">
        <v>13.33</v>
      </c>
      <c r="F133" s="45">
        <v>0</v>
      </c>
      <c r="G133" s="45">
        <v>13.33</v>
      </c>
      <c r="H133" s="45">
        <v>0</v>
      </c>
      <c r="I133" s="45">
        <v>13.33</v>
      </c>
      <c r="J133" s="45">
        <v>0</v>
      </c>
      <c r="K133" s="45">
        <v>13.33</v>
      </c>
      <c r="L133" s="45">
        <v>0</v>
      </c>
      <c r="M133" s="45">
        <v>13.33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12.610200000000003</v>
      </c>
    </row>
    <row r="134" spans="1:21" hidden="1" outlineLevel="1">
      <c r="A134" s="8">
        <v>44287</v>
      </c>
      <c r="B134" s="45">
        <v>13.488200000000001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13.488200000000001</v>
      </c>
    </row>
    <row r="135" spans="1:21" hidden="1" outlineLevel="1">
      <c r="A135" s="8">
        <v>44317</v>
      </c>
      <c r="B135" s="45">
        <v>13.0679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13.06791748275109</v>
      </c>
    </row>
    <row r="136" spans="1:21" hidden="1" outlineLevel="1">
      <c r="A136" s="8">
        <v>44348</v>
      </c>
      <c r="B136" s="45">
        <v>13.4655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13.465524112665049</v>
      </c>
    </row>
    <row r="137" spans="1:21" hidden="1" outlineLevel="1">
      <c r="A137" s="8">
        <v>44378</v>
      </c>
      <c r="B137" s="45">
        <v>13.116300000000001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13.116300000000001</v>
      </c>
    </row>
    <row r="138" spans="1:21" hidden="1" outlineLevel="1">
      <c r="A138" s="8">
        <v>44409</v>
      </c>
      <c r="B138" s="45">
        <v>13.6584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13.658357461114853</v>
      </c>
    </row>
    <row r="139" spans="1:21" hidden="1" outlineLevel="1">
      <c r="A139" s="8">
        <v>44440</v>
      </c>
      <c r="B139" s="45">
        <v>13.2942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13.294205169372491</v>
      </c>
    </row>
    <row r="140" spans="1:21" hidden="1" outlineLevel="1">
      <c r="A140" s="8">
        <v>44470</v>
      </c>
      <c r="B140" s="45">
        <v>13.0732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13.073260964138511</v>
      </c>
    </row>
    <row r="141" spans="1:21" hidden="1" outlineLevel="1">
      <c r="A141" s="8">
        <v>44501</v>
      </c>
      <c r="B141" s="45">
        <v>12.7768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12.776790467606437</v>
      </c>
    </row>
    <row r="142" spans="1:21" hidden="1" outlineLevel="1">
      <c r="A142" s="8">
        <v>44531</v>
      </c>
      <c r="B142" s="45">
        <v>13.123900000000001</v>
      </c>
      <c r="C142" s="45">
        <v>12.86</v>
      </c>
      <c r="D142" s="45">
        <v>0</v>
      </c>
      <c r="E142" s="45">
        <v>12.86</v>
      </c>
      <c r="F142" s="45">
        <v>0</v>
      </c>
      <c r="G142" s="45">
        <v>12.86</v>
      </c>
      <c r="H142" s="45">
        <v>0</v>
      </c>
      <c r="I142" s="45">
        <v>12.86</v>
      </c>
      <c r="J142" s="45">
        <v>0</v>
      </c>
      <c r="K142" s="45">
        <v>12.86</v>
      </c>
      <c r="L142" s="45">
        <v>0</v>
      </c>
      <c r="M142" s="45">
        <v>12.86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13.126096239792398</v>
      </c>
    </row>
    <row r="143" spans="1:21" hidden="1" outlineLevel="1">
      <c r="A143" s="8">
        <v>44562</v>
      </c>
      <c r="B143" s="45">
        <v>12.9008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12.900764965537842</v>
      </c>
    </row>
    <row r="144" spans="1:21" hidden="1" outlineLevel="1">
      <c r="A144" s="8">
        <v>44593</v>
      </c>
      <c r="B144" s="45">
        <v>13.600899999999999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13.600946871579536</v>
      </c>
    </row>
    <row r="145" spans="1:21" hidden="1" outlineLevel="1">
      <c r="A145" s="8">
        <v>44621</v>
      </c>
      <c r="B145" s="45">
        <v>13.7094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13.709343476287881</v>
      </c>
    </row>
    <row r="146" spans="1:21" hidden="1" outlineLevel="1">
      <c r="A146" s="8">
        <v>44652</v>
      </c>
      <c r="B146" s="45">
        <v>13.894600000000001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13.894600000000001</v>
      </c>
    </row>
    <row r="147" spans="1:21" hidden="1" outlineLevel="1">
      <c r="A147" s="8">
        <v>44682</v>
      </c>
      <c r="B147" s="45">
        <v>12.534800000000001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12.534800000000001</v>
      </c>
    </row>
    <row r="148" spans="1:21" hidden="1" outlineLevel="1">
      <c r="A148" s="8">
        <v>44713</v>
      </c>
      <c r="B148" s="45">
        <v>14.5603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14.5603</v>
      </c>
    </row>
    <row r="149" spans="1:21" hidden="1" outlineLevel="1">
      <c r="A149" s="8">
        <v>44743</v>
      </c>
      <c r="B149" s="45">
        <v>15.023300000000001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15.023300000000001</v>
      </c>
    </row>
    <row r="150" spans="1:21" hidden="1" outlineLevel="1">
      <c r="A150" s="8">
        <v>44774</v>
      </c>
      <c r="B150" s="45">
        <v>14.8515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14.851500000000001</v>
      </c>
    </row>
    <row r="151" spans="1:21" hidden="1" outlineLevel="1">
      <c r="A151" s="8">
        <v>44805</v>
      </c>
      <c r="B151" s="45">
        <v>16.187899999999999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16.187899999999999</v>
      </c>
    </row>
    <row r="152" spans="1:21" hidden="1" outlineLevel="1">
      <c r="A152" s="8">
        <v>44835</v>
      </c>
      <c r="B152" s="45">
        <v>17.845600000000001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17.845632081580192</v>
      </c>
    </row>
    <row r="153" spans="1:21" hidden="1" outlineLevel="1">
      <c r="A153" s="8">
        <v>44866</v>
      </c>
      <c r="B153" s="45">
        <v>18.330100000000002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18.330100000000002</v>
      </c>
    </row>
    <row r="154" spans="1:21" hidden="1" outlineLevel="1">
      <c r="A154" s="8">
        <v>44896</v>
      </c>
      <c r="B154" s="45">
        <v>18.836300000000001</v>
      </c>
      <c r="C154" s="45">
        <v>16.32</v>
      </c>
      <c r="D154" s="45">
        <v>0</v>
      </c>
      <c r="E154" s="45">
        <v>16.32</v>
      </c>
      <c r="F154" s="45">
        <v>0</v>
      </c>
      <c r="G154" s="45">
        <v>16.32</v>
      </c>
      <c r="H154" s="45">
        <v>0</v>
      </c>
      <c r="I154" s="45">
        <v>16.32</v>
      </c>
      <c r="J154" s="45">
        <v>0</v>
      </c>
      <c r="K154" s="45">
        <v>16.32</v>
      </c>
      <c r="L154" s="45">
        <v>0</v>
      </c>
      <c r="M154" s="45">
        <v>16.32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18.857900000000001</v>
      </c>
    </row>
    <row r="155" spans="1:21" hidden="1" outlineLevel="1">
      <c r="A155" s="8">
        <v>44927</v>
      </c>
      <c r="B155" s="45">
        <v>18.3034</v>
      </c>
      <c r="C155" s="45">
        <v>13.82</v>
      </c>
      <c r="D155" s="45">
        <v>0</v>
      </c>
      <c r="E155" s="45">
        <v>13.82</v>
      </c>
      <c r="F155" s="45">
        <v>0</v>
      </c>
      <c r="G155" s="45">
        <v>13.82</v>
      </c>
      <c r="H155" s="45">
        <v>0</v>
      </c>
      <c r="I155" s="45">
        <v>13.82</v>
      </c>
      <c r="J155" s="45">
        <v>0</v>
      </c>
      <c r="K155" s="45">
        <v>13.82</v>
      </c>
      <c r="L155" s="45">
        <v>0</v>
      </c>
      <c r="M155" s="45">
        <v>13.82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18.362100000000002</v>
      </c>
    </row>
    <row r="156" spans="1:21" hidden="1" outlineLevel="1">
      <c r="A156" s="8">
        <v>44958</v>
      </c>
      <c r="B156" s="45">
        <v>18.5898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18.5898</v>
      </c>
    </row>
    <row r="157" spans="1:21" hidden="1" outlineLevel="1">
      <c r="A157" s="8">
        <v>44986</v>
      </c>
      <c r="B157" s="45">
        <v>18.206299999999999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18.206299999999999</v>
      </c>
    </row>
    <row r="158" spans="1:21" hidden="1" outlineLevel="1">
      <c r="A158" s="8">
        <v>45017</v>
      </c>
      <c r="B158" s="45">
        <v>19.3384</v>
      </c>
      <c r="C158" s="45">
        <v>19.341699999999999</v>
      </c>
      <c r="D158" s="45">
        <v>0</v>
      </c>
      <c r="E158" s="45">
        <v>19.341699999999999</v>
      </c>
      <c r="F158" s="45">
        <v>0</v>
      </c>
      <c r="G158" s="45">
        <v>19.341699999999999</v>
      </c>
      <c r="H158" s="45">
        <v>0</v>
      </c>
      <c r="I158" s="45">
        <v>19.341699999999999</v>
      </c>
      <c r="J158" s="45">
        <v>0</v>
      </c>
      <c r="K158" s="45">
        <v>19.341699999999999</v>
      </c>
      <c r="L158" s="45">
        <v>0</v>
      </c>
      <c r="M158" s="45">
        <v>19.341699999999999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19.3383</v>
      </c>
    </row>
    <row r="159" spans="1:21" hidden="1" outlineLevel="1">
      <c r="A159" s="8">
        <v>45047</v>
      </c>
      <c r="B159" s="45">
        <v>19.875900000000001</v>
      </c>
      <c r="C159" s="45">
        <v>22.02</v>
      </c>
      <c r="D159" s="45">
        <v>0</v>
      </c>
      <c r="E159" s="45">
        <v>22.02</v>
      </c>
      <c r="F159" s="45">
        <v>0</v>
      </c>
      <c r="G159" s="45">
        <v>22.02</v>
      </c>
      <c r="H159" s="45">
        <v>0</v>
      </c>
      <c r="I159" s="45">
        <v>22.02</v>
      </c>
      <c r="J159" s="45">
        <v>0</v>
      </c>
      <c r="K159" s="45">
        <v>22.02</v>
      </c>
      <c r="L159" s="45">
        <v>0</v>
      </c>
      <c r="M159" s="45">
        <v>22.02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19.851299999999998</v>
      </c>
    </row>
    <row r="160" spans="1:21" hidden="1" outlineLevel="1">
      <c r="A160" s="8">
        <v>45078</v>
      </c>
      <c r="B160" s="45">
        <v>20.317299999999999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20.317299999999999</v>
      </c>
    </row>
    <row r="161" spans="1:21" hidden="1" outlineLevel="1">
      <c r="A161" s="8">
        <v>45108</v>
      </c>
      <c r="B161" s="45">
        <v>20.416</v>
      </c>
      <c r="C161" s="45">
        <v>16.37</v>
      </c>
      <c r="D161" s="45">
        <v>0</v>
      </c>
      <c r="E161" s="45">
        <v>16.37</v>
      </c>
      <c r="F161" s="45">
        <v>0</v>
      </c>
      <c r="G161" s="45">
        <v>16.37</v>
      </c>
      <c r="H161" s="45">
        <v>0</v>
      </c>
      <c r="I161" s="45">
        <v>16.37</v>
      </c>
      <c r="J161" s="45">
        <v>0</v>
      </c>
      <c r="K161" s="45">
        <v>16.37</v>
      </c>
      <c r="L161" s="45">
        <v>0</v>
      </c>
      <c r="M161" s="45">
        <v>16.37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20.444800000000001</v>
      </c>
    </row>
    <row r="162" spans="1:21" hidden="1" outlineLevel="1">
      <c r="A162" s="8">
        <v>45139</v>
      </c>
      <c r="B162" s="45">
        <v>19.918299999999999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19.918299999999999</v>
      </c>
    </row>
    <row r="163" spans="1:21" hidden="1" outlineLevel="1">
      <c r="A163" s="8">
        <v>45170</v>
      </c>
      <c r="B163" s="45">
        <v>19.674800000000001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19.674800000000001</v>
      </c>
    </row>
    <row r="164" spans="1:21" hidden="1" outlineLevel="1">
      <c r="A164" s="8">
        <v>45200</v>
      </c>
      <c r="B164" s="45">
        <v>21.35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21.350017232572267</v>
      </c>
    </row>
    <row r="165" spans="1:21" hidden="1" outlineLevel="1">
      <c r="A165" s="8">
        <v>45231</v>
      </c>
      <c r="B165" s="45">
        <v>20.454699999999999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20.45467613624125</v>
      </c>
    </row>
    <row r="166" spans="1:21" hidden="1" outlineLevel="1">
      <c r="A166" s="8">
        <v>45261</v>
      </c>
      <c r="B166" s="45">
        <v>20.4955</v>
      </c>
      <c r="C166" s="45">
        <v>16.989999999999998</v>
      </c>
      <c r="D166" s="45">
        <v>0</v>
      </c>
      <c r="E166" s="45">
        <v>16.989999999999998</v>
      </c>
      <c r="F166" s="45">
        <v>16.989999999999998</v>
      </c>
      <c r="G166" s="45">
        <v>0</v>
      </c>
      <c r="H166" s="45">
        <v>0</v>
      </c>
      <c r="I166" s="45">
        <v>16.989999999999998</v>
      </c>
      <c r="J166" s="45">
        <v>0</v>
      </c>
      <c r="K166" s="45">
        <v>16.989999999999998</v>
      </c>
      <c r="L166" s="45">
        <v>16.989999999999998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20.504000000000001</v>
      </c>
    </row>
    <row r="167" spans="1:21" hidden="1" outlineLevel="1">
      <c r="A167" s="8">
        <v>45292</v>
      </c>
      <c r="B167" s="45">
        <v>20.458200000000001</v>
      </c>
      <c r="C167" s="45">
        <v>16.34</v>
      </c>
      <c r="D167" s="45">
        <v>0</v>
      </c>
      <c r="E167" s="45">
        <v>16.34</v>
      </c>
      <c r="F167" s="45">
        <v>0</v>
      </c>
      <c r="G167" s="45">
        <v>16.34</v>
      </c>
      <c r="H167" s="45">
        <v>0</v>
      </c>
      <c r="I167" s="45">
        <v>16.34</v>
      </c>
      <c r="J167" s="45">
        <v>0</v>
      </c>
      <c r="K167" s="45">
        <v>16.34</v>
      </c>
      <c r="L167" s="45">
        <v>0</v>
      </c>
      <c r="M167" s="45">
        <v>16.34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20.494199999999999</v>
      </c>
    </row>
    <row r="168" spans="1:21" hidden="1" outlineLevel="1">
      <c r="A168" s="8">
        <v>45323</v>
      </c>
      <c r="B168" s="45">
        <v>20.712800000000001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20.712800000000001</v>
      </c>
    </row>
    <row r="169" spans="1:21" hidden="1" outlineLevel="1">
      <c r="A169" s="8">
        <v>45352</v>
      </c>
      <c r="B169" s="45">
        <v>20.9971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20.997099999999996</v>
      </c>
    </row>
    <row r="170" spans="1:21" hidden="1" outlineLevel="1">
      <c r="A170" s="8">
        <v>45383</v>
      </c>
      <c r="B170" s="45">
        <v>20.84</v>
      </c>
      <c r="C170" s="45">
        <v>20.5273</v>
      </c>
      <c r="D170" s="45">
        <v>0</v>
      </c>
      <c r="E170" s="45">
        <v>20.5273</v>
      </c>
      <c r="F170" s="45">
        <v>0</v>
      </c>
      <c r="G170" s="45">
        <v>20.5273</v>
      </c>
      <c r="H170" s="45">
        <v>0</v>
      </c>
      <c r="I170" s="45">
        <v>20.5273</v>
      </c>
      <c r="J170" s="45">
        <v>0</v>
      </c>
      <c r="K170" s="45">
        <v>20.5273</v>
      </c>
      <c r="L170" s="45">
        <v>0</v>
      </c>
      <c r="M170" s="45">
        <v>20.5273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20.847000000000001</v>
      </c>
    </row>
    <row r="171" spans="1:21" hidden="1" outlineLevel="1">
      <c r="A171" s="8">
        <v>45413</v>
      </c>
      <c r="B171" s="45">
        <v>20.286899999999999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20.286910185005663</v>
      </c>
    </row>
    <row r="172" spans="1:21" hidden="1" outlineLevel="1">
      <c r="A172" s="8">
        <v>45444</v>
      </c>
      <c r="B172" s="45">
        <v>18.776199999999999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18.776199999999999</v>
      </c>
    </row>
    <row r="173" spans="1:21" hidden="1" outlineLevel="1">
      <c r="A173" s="8">
        <v>45474</v>
      </c>
      <c r="B173" s="45">
        <v>20.1556</v>
      </c>
      <c r="C173" s="45">
        <v>15.77</v>
      </c>
      <c r="D173" s="45">
        <v>0</v>
      </c>
      <c r="E173" s="45">
        <v>15.77</v>
      </c>
      <c r="F173" s="45">
        <v>0</v>
      </c>
      <c r="G173" s="45">
        <v>15.77</v>
      </c>
      <c r="H173" s="45">
        <v>0</v>
      </c>
      <c r="I173" s="45">
        <v>15.77</v>
      </c>
      <c r="J173" s="45">
        <v>0</v>
      </c>
      <c r="K173" s="45">
        <v>15.77</v>
      </c>
      <c r="L173" s="45">
        <v>0</v>
      </c>
      <c r="M173" s="45">
        <v>15.77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20.1724</v>
      </c>
    </row>
    <row r="174" spans="1:21" hidden="1" outlineLevel="1">
      <c r="A174" s="8">
        <v>45505</v>
      </c>
      <c r="B174" s="45">
        <v>18.422699999999999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18.422718138661491</v>
      </c>
    </row>
    <row r="175" spans="1:21" hidden="1" outlineLevel="1">
      <c r="A175" s="8">
        <v>45536</v>
      </c>
      <c r="B175" s="45">
        <v>18.1599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18.1599</v>
      </c>
    </row>
    <row r="176" spans="1:21" hidden="1" outlineLevel="1">
      <c r="A176" s="8">
        <v>45566</v>
      </c>
      <c r="B176" s="45">
        <v>18.560400000000001</v>
      </c>
      <c r="C176" s="45">
        <v>15.42</v>
      </c>
      <c r="D176" s="45">
        <v>0</v>
      </c>
      <c r="E176" s="45">
        <v>15.42</v>
      </c>
      <c r="F176" s="45">
        <v>0</v>
      </c>
      <c r="G176" s="45">
        <v>15.42</v>
      </c>
      <c r="H176" s="45">
        <v>0</v>
      </c>
      <c r="I176" s="45">
        <v>15.42</v>
      </c>
      <c r="J176" s="45">
        <v>0</v>
      </c>
      <c r="K176" s="45">
        <v>15.42</v>
      </c>
      <c r="L176" s="45">
        <v>0</v>
      </c>
      <c r="M176" s="45">
        <v>15.42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18.572652678065324</v>
      </c>
    </row>
    <row r="177" spans="1:21">
      <c r="A177" s="8">
        <v>45597</v>
      </c>
      <c r="B177" s="45">
        <v>17.9908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17.990794667696345</v>
      </c>
    </row>
    <row r="178" spans="1:21">
      <c r="A178" s="8">
        <v>45627</v>
      </c>
      <c r="B178" s="45">
        <v>17.594200000000001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17.594200000000001</v>
      </c>
    </row>
    <row r="179" spans="1:21">
      <c r="A179" s="8">
        <v>45658</v>
      </c>
      <c r="B179" s="45">
        <v>18.808599999999998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18.808641929366214</v>
      </c>
    </row>
    <row r="180" spans="1:21">
      <c r="A180" s="8">
        <v>45689</v>
      </c>
      <c r="B180" s="45">
        <v>17.0289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17.0289</v>
      </c>
    </row>
    <row r="181" spans="1:21">
      <c r="A181" s="8">
        <v>45717</v>
      </c>
      <c r="B181" s="45">
        <v>17.255500000000001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17.255500000000001</v>
      </c>
    </row>
    <row r="182" spans="1:21">
      <c r="A182" s="8">
        <v>45748</v>
      </c>
      <c r="B182" s="45">
        <v>18.7149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18.71495277263412</v>
      </c>
    </row>
    <row r="183" spans="1:21">
      <c r="A183" s="8">
        <v>45778</v>
      </c>
      <c r="B183" s="45">
        <v>17.478999999999999</v>
      </c>
      <c r="C183" s="45">
        <v>0</v>
      </c>
      <c r="D183" s="45">
        <v>0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17.478946582494459</v>
      </c>
    </row>
    <row r="184" spans="1:21">
      <c r="A184" s="8">
        <v>45809</v>
      </c>
      <c r="B184" s="45">
        <v>16.979700000000001</v>
      </c>
      <c r="C184" s="45">
        <v>0</v>
      </c>
      <c r="D184" s="45">
        <v>0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16.979700000000001</v>
      </c>
    </row>
    <row r="185" spans="1:21">
      <c r="A185" s="8">
        <v>45839</v>
      </c>
      <c r="B185" s="45">
        <v>18.306899999999999</v>
      </c>
      <c r="C185" s="45">
        <v>0</v>
      </c>
      <c r="D185" s="45">
        <v>0</v>
      </c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18.306950507293902</v>
      </c>
    </row>
    <row r="186" spans="1:21">
      <c r="A186" s="8">
        <v>45870</v>
      </c>
      <c r="B186" s="45">
        <v>17.030899999999999</v>
      </c>
      <c r="C186" s="45">
        <v>0</v>
      </c>
      <c r="D186" s="45">
        <v>0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17.030899999999999</v>
      </c>
    </row>
    <row r="187" spans="1:21">
      <c r="A187" s="8">
        <v>45901</v>
      </c>
      <c r="B187" s="45">
        <v>17.489899999999999</v>
      </c>
      <c r="C187" s="45">
        <v>0</v>
      </c>
      <c r="D187" s="45">
        <v>0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17.489932665301065</v>
      </c>
    </row>
    <row r="188" spans="1:21">
      <c r="A188" s="8">
        <v>45931</v>
      </c>
      <c r="B188" s="45">
        <v>18.3413</v>
      </c>
      <c r="C188" s="45">
        <v>0</v>
      </c>
      <c r="D188" s="45">
        <v>0</v>
      </c>
      <c r="E188" s="45">
        <v>0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18.341351089368661</v>
      </c>
    </row>
    <row r="189" spans="1:21">
      <c r="A189" s="8">
        <v>45962</v>
      </c>
      <c r="B189" s="45">
        <v>17.2441</v>
      </c>
      <c r="C189" s="45">
        <v>0</v>
      </c>
      <c r="D189" s="45">
        <v>0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17.244128580610262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128</v>
      </c>
      <c r="B1" s="10"/>
      <c r="C1" s="19"/>
    </row>
    <row r="2" spans="1:39" ht="5.25" customHeight="1"/>
    <row r="3" spans="1:39" ht="27.75" customHeight="1">
      <c r="A3" s="233" t="s">
        <v>106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</row>
    <row r="4" spans="1:39" ht="12.75" customHeight="1">
      <c r="A4" s="12" t="s">
        <v>127</v>
      </c>
    </row>
    <row r="5" spans="1:39" ht="12.75" customHeight="1">
      <c r="A5" s="25" t="s">
        <v>50</v>
      </c>
    </row>
    <row r="6" spans="1:39" s="30" customFormat="1" ht="15.75" customHeight="1">
      <c r="A6" s="217" t="s">
        <v>0</v>
      </c>
      <c r="B6" s="206" t="s">
        <v>1</v>
      </c>
      <c r="C6" s="206" t="s">
        <v>58</v>
      </c>
      <c r="D6" s="195" t="s">
        <v>2</v>
      </c>
      <c r="E6" s="195"/>
      <c r="F6" s="195"/>
      <c r="G6" s="195"/>
      <c r="H6" s="195"/>
      <c r="I6" s="195" t="s">
        <v>3</v>
      </c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206" t="s">
        <v>4</v>
      </c>
      <c r="V6" s="195" t="s">
        <v>2</v>
      </c>
      <c r="W6" s="195"/>
      <c r="X6" s="195"/>
      <c r="Y6" s="195"/>
      <c r="Z6" s="195"/>
      <c r="AA6" s="195" t="s">
        <v>3</v>
      </c>
      <c r="AB6" s="195"/>
      <c r="AC6" s="195"/>
      <c r="AD6" s="195"/>
      <c r="AE6" s="195"/>
      <c r="AF6" s="195"/>
      <c r="AG6" s="195"/>
      <c r="AH6" s="195"/>
      <c r="AI6" s="195"/>
      <c r="AJ6" s="195"/>
      <c r="AK6" s="195"/>
      <c r="AL6" s="195"/>
      <c r="AM6" s="230" t="s">
        <v>57</v>
      </c>
    </row>
    <row r="7" spans="1:39" s="30" customFormat="1" ht="12.75" customHeight="1">
      <c r="A7" s="217"/>
      <c r="B7" s="206"/>
      <c r="C7" s="206"/>
      <c r="D7" s="226" t="s">
        <v>66</v>
      </c>
      <c r="E7" s="226" t="s">
        <v>6</v>
      </c>
      <c r="F7" s="195" t="s">
        <v>7</v>
      </c>
      <c r="G7" s="196"/>
      <c r="H7" s="196"/>
      <c r="I7" s="195" t="s">
        <v>8</v>
      </c>
      <c r="J7" s="195"/>
      <c r="K7" s="195"/>
      <c r="L7" s="196"/>
      <c r="M7" s="196"/>
      <c r="N7" s="196"/>
      <c r="O7" s="195" t="s">
        <v>9</v>
      </c>
      <c r="P7" s="195"/>
      <c r="Q7" s="195"/>
      <c r="R7" s="196"/>
      <c r="S7" s="196"/>
      <c r="T7" s="196"/>
      <c r="U7" s="206"/>
      <c r="V7" s="226" t="s">
        <v>66</v>
      </c>
      <c r="W7" s="226" t="s">
        <v>6</v>
      </c>
      <c r="X7" s="195" t="s">
        <v>7</v>
      </c>
      <c r="Y7" s="196"/>
      <c r="Z7" s="196"/>
      <c r="AA7" s="195" t="s">
        <v>8</v>
      </c>
      <c r="AB7" s="195"/>
      <c r="AC7" s="195"/>
      <c r="AD7" s="196"/>
      <c r="AE7" s="196"/>
      <c r="AF7" s="196"/>
      <c r="AG7" s="195" t="s">
        <v>9</v>
      </c>
      <c r="AH7" s="195"/>
      <c r="AI7" s="195"/>
      <c r="AJ7" s="196"/>
      <c r="AK7" s="196"/>
      <c r="AL7" s="196"/>
      <c r="AM7" s="231"/>
    </row>
    <row r="8" spans="1:39" ht="80.25" customHeight="1">
      <c r="A8" s="217"/>
      <c r="B8" s="206"/>
      <c r="C8" s="206"/>
      <c r="D8" s="226"/>
      <c r="E8" s="22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66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66</v>
      </c>
      <c r="Q8" s="21" t="s">
        <v>6</v>
      </c>
      <c r="R8" s="21" t="s">
        <v>10</v>
      </c>
      <c r="S8" s="21" t="s">
        <v>11</v>
      </c>
      <c r="T8" s="21" t="s">
        <v>12</v>
      </c>
      <c r="U8" s="206"/>
      <c r="V8" s="226"/>
      <c r="W8" s="226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66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66</v>
      </c>
      <c r="AI8" s="21" t="s">
        <v>6</v>
      </c>
      <c r="AJ8" s="21" t="s">
        <v>10</v>
      </c>
      <c r="AK8" s="21" t="s">
        <v>11</v>
      </c>
      <c r="AL8" s="21" t="s">
        <v>12</v>
      </c>
      <c r="AM8" s="232"/>
    </row>
    <row r="9" spans="1:39" hidden="1">
      <c r="A9" s="125"/>
      <c r="B9" s="124"/>
      <c r="C9" s="124"/>
      <c r="D9" s="129"/>
      <c r="E9" s="129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4"/>
      <c r="V9" s="129"/>
      <c r="W9" s="129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31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23.119800000000001</v>
      </c>
      <c r="C11" s="45">
        <v>23.8536</v>
      </c>
      <c r="D11" s="45">
        <v>35.169800000000002</v>
      </c>
      <c r="E11" s="45">
        <v>13.921200000000001</v>
      </c>
      <c r="F11" s="45">
        <v>9.5351999999999997</v>
      </c>
      <c r="G11" s="45">
        <v>23.362500000000001</v>
      </c>
      <c r="H11" s="45">
        <v>8.6357999999999997</v>
      </c>
      <c r="I11" s="45">
        <v>30.033799999999999</v>
      </c>
      <c r="J11" s="45">
        <v>35.534300000000002</v>
      </c>
      <c r="K11" s="45">
        <v>20.202500000000001</v>
      </c>
      <c r="L11" s="45">
        <v>9.5351999999999997</v>
      </c>
      <c r="M11" s="45">
        <v>23.692699999999999</v>
      </c>
      <c r="N11" s="45">
        <v>30.906700000000001</v>
      </c>
      <c r="O11" s="45">
        <v>8.5820000000000007</v>
      </c>
      <c r="P11" s="45">
        <v>19.960599999999999</v>
      </c>
      <c r="Q11" s="45">
        <v>8.1328999999999994</v>
      </c>
      <c r="R11" s="45" t="s">
        <v>265</v>
      </c>
      <c r="S11" s="45">
        <v>11.385199999999999</v>
      </c>
      <c r="T11" s="45">
        <v>8.0729000000000006</v>
      </c>
      <c r="U11" s="45">
        <v>12.305199999999999</v>
      </c>
      <c r="V11" s="45">
        <v>0</v>
      </c>
      <c r="W11" s="45">
        <v>12.305199999999999</v>
      </c>
      <c r="X11" s="45">
        <v>0</v>
      </c>
      <c r="Y11" s="45">
        <v>14.700200000000001</v>
      </c>
      <c r="Z11" s="45">
        <v>12.278700000000001</v>
      </c>
      <c r="AA11" s="45">
        <v>23.336300000000001</v>
      </c>
      <c r="AB11" s="45">
        <v>0</v>
      </c>
      <c r="AC11" s="45">
        <v>23.336300000000001</v>
      </c>
      <c r="AD11" s="45">
        <v>0</v>
      </c>
      <c r="AE11" s="45">
        <v>0</v>
      </c>
      <c r="AF11" s="45">
        <v>23.336300000000001</v>
      </c>
      <c r="AG11" s="45">
        <v>12.2498</v>
      </c>
      <c r="AH11" s="45">
        <v>0</v>
      </c>
      <c r="AI11" s="45">
        <v>12.2498</v>
      </c>
      <c r="AJ11" s="45" t="s">
        <v>265</v>
      </c>
      <c r="AK11" s="45">
        <v>14.700200000000001</v>
      </c>
      <c r="AL11" s="45">
        <v>12.2225</v>
      </c>
      <c r="AM11" s="45">
        <v>19.986000000000001</v>
      </c>
    </row>
    <row r="12" spans="1:39" hidden="1" outlineLevel="1">
      <c r="A12" s="8">
        <v>40575</v>
      </c>
      <c r="B12" s="45">
        <v>27.0852</v>
      </c>
      <c r="C12" s="45">
        <v>30.544899999999998</v>
      </c>
      <c r="D12" s="45">
        <v>35.343499999999999</v>
      </c>
      <c r="E12" s="45">
        <v>21.433599999999998</v>
      </c>
      <c r="F12" s="45">
        <v>13.4819</v>
      </c>
      <c r="G12" s="45">
        <v>24.775099999999998</v>
      </c>
      <c r="H12" s="45">
        <v>17.879100000000001</v>
      </c>
      <c r="I12" s="45">
        <v>31.005299999999998</v>
      </c>
      <c r="J12" s="45">
        <v>35.487400000000001</v>
      </c>
      <c r="K12" s="45">
        <v>22.1083</v>
      </c>
      <c r="L12" s="45">
        <v>13.4819</v>
      </c>
      <c r="M12" s="45">
        <v>25.337800000000001</v>
      </c>
      <c r="N12" s="45">
        <v>19.6875</v>
      </c>
      <c r="O12" s="45">
        <v>12.263400000000001</v>
      </c>
      <c r="P12" s="45">
        <v>20.6846</v>
      </c>
      <c r="Q12" s="45">
        <v>9.3181999999999992</v>
      </c>
      <c r="R12" s="45" t="s">
        <v>265</v>
      </c>
      <c r="S12" s="45">
        <v>6.9359000000000002</v>
      </c>
      <c r="T12" s="45">
        <v>10.7233</v>
      </c>
      <c r="U12" s="45">
        <v>14.4171</v>
      </c>
      <c r="V12" s="45">
        <v>0</v>
      </c>
      <c r="W12" s="45">
        <v>14.4171</v>
      </c>
      <c r="X12" s="45">
        <v>0</v>
      </c>
      <c r="Y12" s="45">
        <v>0</v>
      </c>
      <c r="Z12" s="45">
        <v>14.4171</v>
      </c>
      <c r="AA12" s="45">
        <v>16.714500000000001</v>
      </c>
      <c r="AB12" s="45">
        <v>0</v>
      </c>
      <c r="AC12" s="45">
        <v>16.714500000000001</v>
      </c>
      <c r="AD12" s="45">
        <v>0</v>
      </c>
      <c r="AE12" s="45">
        <v>0</v>
      </c>
      <c r="AF12" s="45">
        <v>16.714500000000001</v>
      </c>
      <c r="AG12" s="45">
        <v>14.160500000000001</v>
      </c>
      <c r="AH12" s="45">
        <v>0</v>
      </c>
      <c r="AI12" s="45">
        <v>14.160500000000001</v>
      </c>
      <c r="AJ12" s="45" t="s">
        <v>265</v>
      </c>
      <c r="AK12" s="45">
        <v>0</v>
      </c>
      <c r="AL12" s="45">
        <v>14.160500000000001</v>
      </c>
      <c r="AM12" s="45">
        <v>19.8719</v>
      </c>
    </row>
    <row r="13" spans="1:39" hidden="1" outlineLevel="1">
      <c r="A13" s="8">
        <v>40603</v>
      </c>
      <c r="B13" s="45">
        <v>28.365400000000001</v>
      </c>
      <c r="C13" s="45">
        <v>30.426100000000002</v>
      </c>
      <c r="D13" s="45">
        <v>35.392800000000001</v>
      </c>
      <c r="E13" s="45">
        <v>23.2928</v>
      </c>
      <c r="F13" s="45">
        <v>21.163</v>
      </c>
      <c r="G13" s="45">
        <v>26.930199999999999</v>
      </c>
      <c r="H13" s="45">
        <v>17.476099999999999</v>
      </c>
      <c r="I13" s="45">
        <v>31.1877</v>
      </c>
      <c r="J13" s="45">
        <v>35.580599999999997</v>
      </c>
      <c r="K13" s="45">
        <v>24.371200000000002</v>
      </c>
      <c r="L13" s="45">
        <v>21.163</v>
      </c>
      <c r="M13" s="45">
        <v>27.1935</v>
      </c>
      <c r="N13" s="45">
        <v>20.4971</v>
      </c>
      <c r="O13" s="45">
        <v>13.169499999999999</v>
      </c>
      <c r="P13" s="45">
        <v>20.033300000000001</v>
      </c>
      <c r="Q13" s="45">
        <v>11.7796</v>
      </c>
      <c r="R13" s="45" t="s">
        <v>265</v>
      </c>
      <c r="S13" s="45">
        <v>12.2164</v>
      </c>
      <c r="T13" s="45">
        <v>11.728400000000001</v>
      </c>
      <c r="U13" s="45">
        <v>11.168900000000001</v>
      </c>
      <c r="V13" s="45">
        <v>0</v>
      </c>
      <c r="W13" s="45">
        <v>11.168900000000001</v>
      </c>
      <c r="X13" s="45">
        <v>0</v>
      </c>
      <c r="Y13" s="45">
        <v>0</v>
      </c>
      <c r="Z13" s="45">
        <v>11.168900000000001</v>
      </c>
      <c r="AA13" s="45">
        <v>11.104100000000001</v>
      </c>
      <c r="AB13" s="45">
        <v>0</v>
      </c>
      <c r="AC13" s="45">
        <v>11.104100000000001</v>
      </c>
      <c r="AD13" s="45">
        <v>0</v>
      </c>
      <c r="AE13" s="45">
        <v>0</v>
      </c>
      <c r="AF13" s="45">
        <v>11.104100000000001</v>
      </c>
      <c r="AG13" s="45">
        <v>11.9931</v>
      </c>
      <c r="AH13" s="45">
        <v>0</v>
      </c>
      <c r="AI13" s="45">
        <v>11.9931</v>
      </c>
      <c r="AJ13" s="45" t="s">
        <v>265</v>
      </c>
      <c r="AK13" s="45">
        <v>0</v>
      </c>
      <c r="AL13" s="45">
        <v>11.9931</v>
      </c>
      <c r="AM13" s="45">
        <v>21.47</v>
      </c>
    </row>
    <row r="14" spans="1:39" hidden="1" outlineLevel="1">
      <c r="A14" s="8">
        <v>40634</v>
      </c>
      <c r="B14" s="45">
        <v>28.606400000000001</v>
      </c>
      <c r="C14" s="45">
        <v>30.867899999999999</v>
      </c>
      <c r="D14" s="45">
        <v>35.425699999999999</v>
      </c>
      <c r="E14" s="45">
        <v>22.665099999999999</v>
      </c>
      <c r="F14" s="45">
        <v>22.6937</v>
      </c>
      <c r="G14" s="45">
        <v>24.8886</v>
      </c>
      <c r="H14" s="45">
        <v>17.877600000000001</v>
      </c>
      <c r="I14" s="45">
        <v>32.0105</v>
      </c>
      <c r="J14" s="45">
        <v>35.740200000000002</v>
      </c>
      <c r="K14" s="45">
        <v>24.267900000000001</v>
      </c>
      <c r="L14" s="45">
        <v>22.6937</v>
      </c>
      <c r="M14" s="45">
        <v>28.01</v>
      </c>
      <c r="N14" s="45">
        <v>18.575099999999999</v>
      </c>
      <c r="O14" s="45">
        <v>14.8545</v>
      </c>
      <c r="P14" s="45">
        <v>20.037600000000001</v>
      </c>
      <c r="Q14" s="45">
        <v>13.6128</v>
      </c>
      <c r="R14" s="45" t="s">
        <v>265</v>
      </c>
      <c r="S14" s="45">
        <v>14.120100000000001</v>
      </c>
      <c r="T14" s="45">
        <v>10.9353</v>
      </c>
      <c r="U14" s="45">
        <v>13.4726</v>
      </c>
      <c r="V14" s="45">
        <v>0</v>
      </c>
      <c r="W14" s="45">
        <v>13.4726</v>
      </c>
      <c r="X14" s="45">
        <v>0</v>
      </c>
      <c r="Y14" s="45">
        <v>13.55</v>
      </c>
      <c r="Z14" s="45">
        <v>12.8294</v>
      </c>
      <c r="AA14" s="45">
        <v>13.55</v>
      </c>
      <c r="AB14" s="45">
        <v>0</v>
      </c>
      <c r="AC14" s="45">
        <v>13.55</v>
      </c>
      <c r="AD14" s="45">
        <v>0</v>
      </c>
      <c r="AE14" s="45">
        <v>13.55</v>
      </c>
      <c r="AF14" s="45">
        <v>0</v>
      </c>
      <c r="AG14" s="45">
        <v>12.8294</v>
      </c>
      <c r="AH14" s="45">
        <v>0</v>
      </c>
      <c r="AI14" s="45">
        <v>12.8294</v>
      </c>
      <c r="AJ14" s="45" t="s">
        <v>265</v>
      </c>
      <c r="AK14" s="45">
        <v>0</v>
      </c>
      <c r="AL14" s="45">
        <v>12.8294</v>
      </c>
      <c r="AM14" s="45">
        <v>20.668700000000001</v>
      </c>
    </row>
    <row r="15" spans="1:39" hidden="1" outlineLevel="1">
      <c r="A15" s="8">
        <v>40664</v>
      </c>
      <c r="B15" s="45">
        <v>30.555599999999998</v>
      </c>
      <c r="C15" s="45">
        <v>32.989199999999997</v>
      </c>
      <c r="D15" s="45">
        <v>35.643700000000003</v>
      </c>
      <c r="E15" s="45">
        <v>26.063400000000001</v>
      </c>
      <c r="F15" s="45">
        <v>27.983899999999998</v>
      </c>
      <c r="G15" s="45">
        <v>30.2593</v>
      </c>
      <c r="H15" s="45">
        <v>17.5442</v>
      </c>
      <c r="I15" s="45">
        <v>33.281399999999998</v>
      </c>
      <c r="J15" s="45">
        <v>35.726999999999997</v>
      </c>
      <c r="K15" s="45">
        <v>26.627199999999998</v>
      </c>
      <c r="L15" s="45">
        <v>27.983899999999998</v>
      </c>
      <c r="M15" s="45">
        <v>30.461500000000001</v>
      </c>
      <c r="N15" s="45">
        <v>17.986699999999999</v>
      </c>
      <c r="O15" s="45">
        <v>15.7334</v>
      </c>
      <c r="P15" s="45">
        <v>20.063600000000001</v>
      </c>
      <c r="Q15" s="45">
        <v>14.4351</v>
      </c>
      <c r="R15" s="45" t="s">
        <v>265</v>
      </c>
      <c r="S15" s="45">
        <v>13.6593</v>
      </c>
      <c r="T15" s="45">
        <v>14.566800000000001</v>
      </c>
      <c r="U15" s="45">
        <v>15.4199</v>
      </c>
      <c r="V15" s="45">
        <v>0</v>
      </c>
      <c r="W15" s="45">
        <v>15.4199</v>
      </c>
      <c r="X15" s="45">
        <v>0</v>
      </c>
      <c r="Y15" s="45">
        <v>15</v>
      </c>
      <c r="Z15" s="45">
        <v>15.5619</v>
      </c>
      <c r="AA15" s="45">
        <v>15.560600000000001</v>
      </c>
      <c r="AB15" s="45">
        <v>0</v>
      </c>
      <c r="AC15" s="45">
        <v>15.560600000000001</v>
      </c>
      <c r="AD15" s="45">
        <v>0</v>
      </c>
      <c r="AE15" s="45">
        <v>15</v>
      </c>
      <c r="AF15" s="45">
        <v>15.764099999999999</v>
      </c>
      <c r="AG15" s="45">
        <v>12.8079</v>
      </c>
      <c r="AH15" s="45">
        <v>0</v>
      </c>
      <c r="AI15" s="45">
        <v>12.8079</v>
      </c>
      <c r="AJ15" s="45" t="s">
        <v>265</v>
      </c>
      <c r="AK15" s="45">
        <v>0</v>
      </c>
      <c r="AL15" s="45">
        <v>12.8079</v>
      </c>
      <c r="AM15" s="45">
        <v>21.618099999999998</v>
      </c>
    </row>
    <row r="16" spans="1:39" hidden="1" outlineLevel="1">
      <c r="A16" s="8">
        <v>40695</v>
      </c>
      <c r="B16" s="45">
        <v>27.829899999999999</v>
      </c>
      <c r="C16" s="45">
        <v>30.7714</v>
      </c>
      <c r="D16" s="45">
        <v>35.598999999999997</v>
      </c>
      <c r="E16" s="45">
        <v>23.1419</v>
      </c>
      <c r="F16" s="45">
        <v>26.458100000000002</v>
      </c>
      <c r="G16" s="45">
        <v>25.0413</v>
      </c>
      <c r="H16" s="45">
        <v>18.096</v>
      </c>
      <c r="I16" s="45">
        <v>32.000399999999999</v>
      </c>
      <c r="J16" s="45">
        <v>35.689100000000003</v>
      </c>
      <c r="K16" s="45">
        <v>24.957899999999999</v>
      </c>
      <c r="L16" s="45">
        <v>26.458600000000001</v>
      </c>
      <c r="M16" s="45">
        <v>25.156400000000001</v>
      </c>
      <c r="N16" s="45">
        <v>22.689</v>
      </c>
      <c r="O16" s="45">
        <v>14.955500000000001</v>
      </c>
      <c r="P16" s="45">
        <v>20.007100000000001</v>
      </c>
      <c r="Q16" s="45">
        <v>14.6965</v>
      </c>
      <c r="R16" s="45">
        <v>18</v>
      </c>
      <c r="S16" s="45">
        <v>13.413500000000001</v>
      </c>
      <c r="T16" s="45">
        <v>14.7399</v>
      </c>
      <c r="U16" s="45">
        <v>16.099599999999999</v>
      </c>
      <c r="V16" s="45">
        <v>0</v>
      </c>
      <c r="W16" s="45">
        <v>16.099599999999999</v>
      </c>
      <c r="X16" s="45">
        <v>0</v>
      </c>
      <c r="Y16" s="45">
        <v>21.979800000000001</v>
      </c>
      <c r="Z16" s="45">
        <v>12.461600000000001</v>
      </c>
      <c r="AA16" s="45">
        <v>16.232600000000001</v>
      </c>
      <c r="AB16" s="45">
        <v>0</v>
      </c>
      <c r="AC16" s="45">
        <v>16.232600000000001</v>
      </c>
      <c r="AD16" s="45">
        <v>0</v>
      </c>
      <c r="AE16" s="45">
        <v>21.991800000000001</v>
      </c>
      <c r="AF16" s="45">
        <v>12.4831</v>
      </c>
      <c r="AG16" s="45">
        <v>12.061400000000001</v>
      </c>
      <c r="AH16" s="45">
        <v>0</v>
      </c>
      <c r="AI16" s="45">
        <v>12.061400000000001</v>
      </c>
      <c r="AJ16" s="45">
        <v>0</v>
      </c>
      <c r="AK16" s="45">
        <v>12.12</v>
      </c>
      <c r="AL16" s="45">
        <v>12.060600000000001</v>
      </c>
      <c r="AM16" s="45">
        <v>20.346399999999999</v>
      </c>
    </row>
    <row r="17" spans="1:39" hidden="1" outlineLevel="1">
      <c r="A17" s="8">
        <v>40725</v>
      </c>
      <c r="B17" s="45">
        <v>29.068300000000001</v>
      </c>
      <c r="C17" s="45">
        <v>31.617000000000001</v>
      </c>
      <c r="D17" s="45">
        <v>35.543500000000002</v>
      </c>
      <c r="E17" s="45">
        <v>25.5001</v>
      </c>
      <c r="F17" s="45">
        <v>23.799900000000001</v>
      </c>
      <c r="G17" s="45">
        <v>27.098400000000002</v>
      </c>
      <c r="H17" s="45">
        <v>21.1938</v>
      </c>
      <c r="I17" s="45">
        <v>31.910399999999999</v>
      </c>
      <c r="J17" s="45">
        <v>35.627200000000002</v>
      </c>
      <c r="K17" s="45">
        <v>25.958600000000001</v>
      </c>
      <c r="L17" s="45">
        <v>23.799900000000001</v>
      </c>
      <c r="M17" s="45">
        <v>27.254300000000001</v>
      </c>
      <c r="N17" s="45">
        <v>22.8505</v>
      </c>
      <c r="O17" s="45">
        <v>13.723000000000001</v>
      </c>
      <c r="P17" s="45">
        <v>20.601800000000001</v>
      </c>
      <c r="Q17" s="45">
        <v>11.8916</v>
      </c>
      <c r="R17" s="45" t="s">
        <v>265</v>
      </c>
      <c r="S17" s="45">
        <v>13.0525</v>
      </c>
      <c r="T17" s="45">
        <v>11.5646</v>
      </c>
      <c r="U17" s="45">
        <v>14.205</v>
      </c>
      <c r="V17" s="45">
        <v>0</v>
      </c>
      <c r="W17" s="45">
        <v>14.205</v>
      </c>
      <c r="X17" s="45">
        <v>0</v>
      </c>
      <c r="Y17" s="45">
        <v>11.501200000000001</v>
      </c>
      <c r="Z17" s="45">
        <v>15.2826</v>
      </c>
      <c r="AA17" s="45">
        <v>14.3225</v>
      </c>
      <c r="AB17" s="45">
        <v>0</v>
      </c>
      <c r="AC17" s="45">
        <v>14.3225</v>
      </c>
      <c r="AD17" s="45">
        <v>0</v>
      </c>
      <c r="AE17" s="45">
        <v>11.5</v>
      </c>
      <c r="AF17" s="45">
        <v>15.559799999999999</v>
      </c>
      <c r="AG17" s="45">
        <v>12.5601</v>
      </c>
      <c r="AH17" s="45">
        <v>0</v>
      </c>
      <c r="AI17" s="45">
        <v>12.5601</v>
      </c>
      <c r="AJ17" s="45" t="s">
        <v>265</v>
      </c>
      <c r="AK17" s="45">
        <v>12.12</v>
      </c>
      <c r="AL17" s="45">
        <v>12.563700000000001</v>
      </c>
      <c r="AM17" s="45">
        <v>21.048400000000001</v>
      </c>
    </row>
    <row r="18" spans="1:39" hidden="1" outlineLevel="1">
      <c r="A18" s="8">
        <v>40756</v>
      </c>
      <c r="B18" s="45">
        <v>23.536100000000001</v>
      </c>
      <c r="C18" s="45">
        <v>26.956</v>
      </c>
      <c r="D18" s="45">
        <v>35.503599999999999</v>
      </c>
      <c r="E18" s="45">
        <v>21.0473</v>
      </c>
      <c r="F18" s="45">
        <v>24.397600000000001</v>
      </c>
      <c r="G18" s="45">
        <v>25.6188</v>
      </c>
      <c r="H18" s="45">
        <v>16.7681</v>
      </c>
      <c r="I18" s="45">
        <v>28.569700000000001</v>
      </c>
      <c r="J18" s="45">
        <v>35.551200000000001</v>
      </c>
      <c r="K18" s="45">
        <v>22.747800000000002</v>
      </c>
      <c r="L18" s="45">
        <v>24.5703</v>
      </c>
      <c r="M18" s="45">
        <v>25.806100000000001</v>
      </c>
      <c r="N18" s="45">
        <v>18.6508</v>
      </c>
      <c r="O18" s="45">
        <v>13.052199999999999</v>
      </c>
      <c r="P18" s="45">
        <v>20.613299999999999</v>
      </c>
      <c r="Q18" s="45">
        <v>12.956300000000001</v>
      </c>
      <c r="R18" s="45">
        <v>5.75</v>
      </c>
      <c r="S18" s="45">
        <v>13.403499999999999</v>
      </c>
      <c r="T18" s="45">
        <v>12.9815</v>
      </c>
      <c r="U18" s="45">
        <v>15.167999999999999</v>
      </c>
      <c r="V18" s="45">
        <v>0</v>
      </c>
      <c r="W18" s="45">
        <v>15.167999999999999</v>
      </c>
      <c r="X18" s="45">
        <v>0</v>
      </c>
      <c r="Y18" s="45">
        <v>16</v>
      </c>
      <c r="Z18" s="45">
        <v>15.1371</v>
      </c>
      <c r="AA18" s="45">
        <v>15.448399999999999</v>
      </c>
      <c r="AB18" s="45">
        <v>0</v>
      </c>
      <c r="AC18" s="45">
        <v>15.448399999999999</v>
      </c>
      <c r="AD18" s="45">
        <v>0</v>
      </c>
      <c r="AE18" s="45">
        <v>16</v>
      </c>
      <c r="AF18" s="45">
        <v>15.411199999999999</v>
      </c>
      <c r="AG18" s="45">
        <v>14.8028</v>
      </c>
      <c r="AH18" s="45">
        <v>0</v>
      </c>
      <c r="AI18" s="45">
        <v>14.8028</v>
      </c>
      <c r="AJ18" s="45">
        <v>0</v>
      </c>
      <c r="AK18" s="45">
        <v>0</v>
      </c>
      <c r="AL18" s="45">
        <v>14.8028</v>
      </c>
      <c r="AM18" s="45">
        <v>17.076000000000001</v>
      </c>
    </row>
    <row r="19" spans="1:39" hidden="1" outlineLevel="1">
      <c r="A19" s="8">
        <v>40787</v>
      </c>
      <c r="B19" s="45">
        <v>22.5656</v>
      </c>
      <c r="C19" s="45">
        <v>23.878</v>
      </c>
      <c r="D19" s="45">
        <v>35.380899999999997</v>
      </c>
      <c r="E19" s="45">
        <v>19.2944</v>
      </c>
      <c r="F19" s="45">
        <v>19.680299999999999</v>
      </c>
      <c r="G19" s="45">
        <v>23.644300000000001</v>
      </c>
      <c r="H19" s="45">
        <v>14.904</v>
      </c>
      <c r="I19" s="45">
        <v>29.659199999999998</v>
      </c>
      <c r="J19" s="45">
        <v>35.425800000000002</v>
      </c>
      <c r="K19" s="45">
        <v>25.562999999999999</v>
      </c>
      <c r="L19" s="45">
        <v>23.161100000000001</v>
      </c>
      <c r="M19" s="45">
        <v>30.255099999999999</v>
      </c>
      <c r="N19" s="45">
        <v>19.998999999999999</v>
      </c>
      <c r="O19" s="45">
        <v>11.3613</v>
      </c>
      <c r="P19" s="45">
        <v>20.117999999999999</v>
      </c>
      <c r="Q19" s="45">
        <v>11.337999999999999</v>
      </c>
      <c r="R19" s="45">
        <v>7.5</v>
      </c>
      <c r="S19" s="45">
        <v>12.2622</v>
      </c>
      <c r="T19" s="45">
        <v>11.219200000000001</v>
      </c>
      <c r="U19" s="45">
        <v>14.459300000000001</v>
      </c>
      <c r="V19" s="45">
        <v>0</v>
      </c>
      <c r="W19" s="45">
        <v>14.459300000000001</v>
      </c>
      <c r="X19" s="45">
        <v>0</v>
      </c>
      <c r="Y19" s="45">
        <v>14.3392</v>
      </c>
      <c r="Z19" s="45">
        <v>14.4594</v>
      </c>
      <c r="AA19" s="45">
        <v>14.469900000000001</v>
      </c>
      <c r="AB19" s="45">
        <v>0</v>
      </c>
      <c r="AC19" s="45">
        <v>14.469900000000001</v>
      </c>
      <c r="AD19" s="45">
        <v>0</v>
      </c>
      <c r="AE19" s="45">
        <v>0</v>
      </c>
      <c r="AF19" s="45">
        <v>14.469900000000001</v>
      </c>
      <c r="AG19" s="45">
        <v>13.2355</v>
      </c>
      <c r="AH19" s="45">
        <v>0</v>
      </c>
      <c r="AI19" s="45">
        <v>13.2355</v>
      </c>
      <c r="AJ19" s="45">
        <v>0</v>
      </c>
      <c r="AK19" s="45">
        <v>14.3392</v>
      </c>
      <c r="AL19" s="45">
        <v>13.1995</v>
      </c>
      <c r="AM19" s="45">
        <v>19.8688</v>
      </c>
    </row>
    <row r="20" spans="1:39" hidden="1" outlineLevel="1">
      <c r="A20" s="8">
        <v>40817</v>
      </c>
      <c r="B20" s="45">
        <v>25.478300000000001</v>
      </c>
      <c r="C20" s="45">
        <v>29.627099999999999</v>
      </c>
      <c r="D20" s="45">
        <v>35.236800000000002</v>
      </c>
      <c r="E20" s="45">
        <v>25.4481</v>
      </c>
      <c r="F20" s="45">
        <v>24.456900000000001</v>
      </c>
      <c r="G20" s="45">
        <v>27.408100000000001</v>
      </c>
      <c r="H20" s="45">
        <v>22.038599999999999</v>
      </c>
      <c r="I20" s="45">
        <v>29.970700000000001</v>
      </c>
      <c r="J20" s="45">
        <v>35.332099999999997</v>
      </c>
      <c r="K20" s="45">
        <v>25.872</v>
      </c>
      <c r="L20" s="45">
        <v>24.462800000000001</v>
      </c>
      <c r="M20" s="45">
        <v>27.574300000000001</v>
      </c>
      <c r="N20" s="45">
        <v>23.0322</v>
      </c>
      <c r="O20" s="45">
        <v>13.435</v>
      </c>
      <c r="P20" s="45">
        <v>20.046299999999999</v>
      </c>
      <c r="Q20" s="45">
        <v>12.463900000000001</v>
      </c>
      <c r="R20" s="45">
        <v>7.5</v>
      </c>
      <c r="S20" s="45">
        <v>12.166</v>
      </c>
      <c r="T20" s="45">
        <v>12.5458</v>
      </c>
      <c r="U20" s="45">
        <v>13.6706</v>
      </c>
      <c r="V20" s="45">
        <v>0</v>
      </c>
      <c r="W20" s="45">
        <v>13.6706</v>
      </c>
      <c r="X20" s="45">
        <v>0</v>
      </c>
      <c r="Y20" s="45">
        <v>14.8491</v>
      </c>
      <c r="Z20" s="45">
        <v>13.329000000000001</v>
      </c>
      <c r="AA20" s="45">
        <v>14.9923</v>
      </c>
      <c r="AB20" s="45">
        <v>0</v>
      </c>
      <c r="AC20" s="45">
        <v>14.9923</v>
      </c>
      <c r="AD20" s="45">
        <v>0</v>
      </c>
      <c r="AE20" s="45">
        <v>14.8775</v>
      </c>
      <c r="AF20" s="45">
        <v>15.080500000000001</v>
      </c>
      <c r="AG20" s="45">
        <v>12.2753</v>
      </c>
      <c r="AH20" s="45">
        <v>0</v>
      </c>
      <c r="AI20" s="45">
        <v>12.2753</v>
      </c>
      <c r="AJ20" s="45">
        <v>0</v>
      </c>
      <c r="AK20" s="45">
        <v>11.04</v>
      </c>
      <c r="AL20" s="45">
        <v>12.279500000000001</v>
      </c>
      <c r="AM20" s="45">
        <v>19.1614</v>
      </c>
    </row>
    <row r="21" spans="1:39" hidden="1" outlineLevel="1">
      <c r="A21" s="8">
        <v>40848</v>
      </c>
      <c r="B21" s="45">
        <v>24.302900000000001</v>
      </c>
      <c r="C21" s="45">
        <v>26.4831</v>
      </c>
      <c r="D21" s="45">
        <v>35.154200000000003</v>
      </c>
      <c r="E21" s="45">
        <v>20.826699999999999</v>
      </c>
      <c r="F21" s="45">
        <v>18.612100000000002</v>
      </c>
      <c r="G21" s="45">
        <v>24.413799999999998</v>
      </c>
      <c r="H21" s="45">
        <v>14.893000000000001</v>
      </c>
      <c r="I21" s="45">
        <v>27.851800000000001</v>
      </c>
      <c r="J21" s="45">
        <v>35.183900000000001</v>
      </c>
      <c r="K21" s="45">
        <v>22.439299999999999</v>
      </c>
      <c r="L21" s="45">
        <v>18.612100000000002</v>
      </c>
      <c r="M21" s="45">
        <v>24.4514</v>
      </c>
      <c r="N21" s="45">
        <v>19.2227</v>
      </c>
      <c r="O21" s="45">
        <v>8.9011999999999993</v>
      </c>
      <c r="P21" s="45">
        <v>20.050899999999999</v>
      </c>
      <c r="Q21" s="45">
        <v>8.7800999999999991</v>
      </c>
      <c r="R21" s="45" t="s">
        <v>265</v>
      </c>
      <c r="S21" s="45">
        <v>13.0131</v>
      </c>
      <c r="T21" s="45">
        <v>8.7126999999999999</v>
      </c>
      <c r="U21" s="45">
        <v>13.679399999999999</v>
      </c>
      <c r="V21" s="45">
        <v>0</v>
      </c>
      <c r="W21" s="45">
        <v>13.679399999999999</v>
      </c>
      <c r="X21" s="45">
        <v>0</v>
      </c>
      <c r="Y21" s="45">
        <v>0</v>
      </c>
      <c r="Z21" s="45">
        <v>13.679399999999999</v>
      </c>
      <c r="AA21" s="45">
        <v>13.734</v>
      </c>
      <c r="AB21" s="45">
        <v>0</v>
      </c>
      <c r="AC21" s="45">
        <v>13.734</v>
      </c>
      <c r="AD21" s="45">
        <v>0</v>
      </c>
      <c r="AE21" s="45">
        <v>0</v>
      </c>
      <c r="AF21" s="45">
        <v>13.734</v>
      </c>
      <c r="AG21" s="45">
        <v>12.302</v>
      </c>
      <c r="AH21" s="45">
        <v>0</v>
      </c>
      <c r="AI21" s="45">
        <v>12.302</v>
      </c>
      <c r="AJ21" s="45" t="s">
        <v>265</v>
      </c>
      <c r="AK21" s="45">
        <v>0</v>
      </c>
      <c r="AL21" s="45">
        <v>12.302</v>
      </c>
      <c r="AM21" s="45">
        <v>19.5167</v>
      </c>
    </row>
    <row r="22" spans="1:39" hidden="1" outlineLevel="1">
      <c r="A22" s="8">
        <v>40878</v>
      </c>
      <c r="B22" s="45">
        <v>23.771799999999999</v>
      </c>
      <c r="C22" s="45">
        <v>25.773900000000001</v>
      </c>
      <c r="D22" s="45">
        <v>35.518999999999998</v>
      </c>
      <c r="E22" s="45">
        <v>20.3766</v>
      </c>
      <c r="F22" s="45">
        <v>23.765799999999999</v>
      </c>
      <c r="G22" s="45">
        <v>27.48</v>
      </c>
      <c r="H22" s="45">
        <v>14.8316</v>
      </c>
      <c r="I22" s="45">
        <v>27.698799999999999</v>
      </c>
      <c r="J22" s="45">
        <v>35.535499999999999</v>
      </c>
      <c r="K22" s="45">
        <v>22.348199999999999</v>
      </c>
      <c r="L22" s="45">
        <v>23.765799999999999</v>
      </c>
      <c r="M22" s="45">
        <v>27.5779</v>
      </c>
      <c r="N22" s="45">
        <v>16.3629</v>
      </c>
      <c r="O22" s="45">
        <v>12.2568</v>
      </c>
      <c r="P22" s="45">
        <v>30.922000000000001</v>
      </c>
      <c r="Q22" s="45">
        <v>12.0641</v>
      </c>
      <c r="R22" s="45" t="s">
        <v>265</v>
      </c>
      <c r="S22" s="45">
        <v>13.059100000000001</v>
      </c>
      <c r="T22" s="45">
        <v>12.051</v>
      </c>
      <c r="U22" s="45">
        <v>17.556000000000001</v>
      </c>
      <c r="V22" s="45">
        <v>0</v>
      </c>
      <c r="W22" s="45">
        <v>17.556000000000001</v>
      </c>
      <c r="X22" s="45">
        <v>0</v>
      </c>
      <c r="Y22" s="45">
        <v>21.226600000000001</v>
      </c>
      <c r="Z22" s="45">
        <v>16.331199999999999</v>
      </c>
      <c r="AA22" s="45">
        <v>17.6006</v>
      </c>
      <c r="AB22" s="45">
        <v>0</v>
      </c>
      <c r="AC22" s="45">
        <v>17.6006</v>
      </c>
      <c r="AD22" s="45">
        <v>0</v>
      </c>
      <c r="AE22" s="45">
        <v>21.226600000000001</v>
      </c>
      <c r="AF22" s="45">
        <v>16.380199999999999</v>
      </c>
      <c r="AG22" s="45">
        <v>10.6515</v>
      </c>
      <c r="AH22" s="45">
        <v>0</v>
      </c>
      <c r="AI22" s="45">
        <v>10.6515</v>
      </c>
      <c r="AJ22" s="45" t="s">
        <v>265</v>
      </c>
      <c r="AK22" s="45">
        <v>0</v>
      </c>
      <c r="AL22" s="45">
        <v>10.6515</v>
      </c>
      <c r="AM22" s="45">
        <v>20.11</v>
      </c>
    </row>
    <row r="23" spans="1:39" hidden="1" outlineLevel="1">
      <c r="A23" s="8">
        <v>40909</v>
      </c>
      <c r="B23" s="45">
        <v>28.379000000000001</v>
      </c>
      <c r="C23" s="45">
        <v>32.243299999999998</v>
      </c>
      <c r="D23" s="45">
        <v>35.453600000000002</v>
      </c>
      <c r="E23" s="45">
        <v>27.7256</v>
      </c>
      <c r="F23" s="45">
        <v>25.9193</v>
      </c>
      <c r="G23" s="45">
        <v>30.194199999999999</v>
      </c>
      <c r="H23" s="45">
        <v>19.620799999999999</v>
      </c>
      <c r="I23" s="45">
        <v>32.797199999999997</v>
      </c>
      <c r="J23" s="45">
        <v>35.474200000000003</v>
      </c>
      <c r="K23" s="45">
        <v>28.766400000000001</v>
      </c>
      <c r="L23" s="45">
        <v>25.9193</v>
      </c>
      <c r="M23" s="45">
        <v>30.417100000000001</v>
      </c>
      <c r="N23" s="45">
        <v>22.887799999999999</v>
      </c>
      <c r="O23" s="45">
        <v>13.3316</v>
      </c>
      <c r="P23" s="45">
        <v>20.023299999999999</v>
      </c>
      <c r="Q23" s="45">
        <v>13.1433</v>
      </c>
      <c r="R23" s="45" t="s">
        <v>265</v>
      </c>
      <c r="S23" s="45">
        <v>10.119</v>
      </c>
      <c r="T23" s="45">
        <v>13.5204</v>
      </c>
      <c r="U23" s="45">
        <v>12.310499999999999</v>
      </c>
      <c r="V23" s="45">
        <v>0</v>
      </c>
      <c r="W23" s="45">
        <v>12.310499999999999</v>
      </c>
      <c r="X23" s="45">
        <v>0</v>
      </c>
      <c r="Y23" s="45">
        <v>14.0639</v>
      </c>
      <c r="Z23" s="45">
        <v>12.303599999999999</v>
      </c>
      <c r="AA23" s="45">
        <v>17.902699999999999</v>
      </c>
      <c r="AB23" s="45">
        <v>0</v>
      </c>
      <c r="AC23" s="45">
        <v>17.902699999999999</v>
      </c>
      <c r="AD23" s="45">
        <v>0</v>
      </c>
      <c r="AE23" s="45">
        <v>0</v>
      </c>
      <c r="AF23" s="45">
        <v>17.902699999999999</v>
      </c>
      <c r="AG23" s="45">
        <v>11.9168</v>
      </c>
      <c r="AH23" s="45">
        <v>0</v>
      </c>
      <c r="AI23" s="45">
        <v>11.9168</v>
      </c>
      <c r="AJ23" s="45" t="s">
        <v>265</v>
      </c>
      <c r="AK23" s="45">
        <v>14.0639</v>
      </c>
      <c r="AL23" s="45">
        <v>11.9077</v>
      </c>
      <c r="AM23" s="45">
        <v>20.688700000000001</v>
      </c>
    </row>
    <row r="24" spans="1:39" hidden="1" outlineLevel="1">
      <c r="A24" s="8">
        <v>40940</v>
      </c>
      <c r="B24" s="45">
        <v>25.5395</v>
      </c>
      <c r="C24" s="45">
        <v>28.6248</v>
      </c>
      <c r="D24" s="45">
        <v>33.354900000000001</v>
      </c>
      <c r="E24" s="45">
        <v>26.678100000000001</v>
      </c>
      <c r="F24" s="45">
        <v>25.4101</v>
      </c>
      <c r="G24" s="45">
        <v>30.217199999999998</v>
      </c>
      <c r="H24" s="45">
        <v>19.7376</v>
      </c>
      <c r="I24" s="45">
        <v>28.8782</v>
      </c>
      <c r="J24" s="45">
        <v>33.603499999999997</v>
      </c>
      <c r="K24" s="45">
        <v>26.936199999999999</v>
      </c>
      <c r="L24" s="45">
        <v>25.4101</v>
      </c>
      <c r="M24" s="45">
        <v>30.449100000000001</v>
      </c>
      <c r="N24" s="45">
        <v>20.019200000000001</v>
      </c>
      <c r="O24" s="45">
        <v>16.027200000000001</v>
      </c>
      <c r="P24" s="45">
        <v>21.5928</v>
      </c>
      <c r="Q24" s="45">
        <v>13.571400000000001</v>
      </c>
      <c r="R24" s="45" t="s">
        <v>265</v>
      </c>
      <c r="S24" s="45">
        <v>14.705299999999999</v>
      </c>
      <c r="T24" s="45">
        <v>12.6395</v>
      </c>
      <c r="U24" s="45">
        <v>16.322399999999998</v>
      </c>
      <c r="V24" s="45">
        <v>0</v>
      </c>
      <c r="W24" s="45">
        <v>16.322399999999998</v>
      </c>
      <c r="X24" s="45">
        <v>0</v>
      </c>
      <c r="Y24" s="45">
        <v>19.6999</v>
      </c>
      <c r="Z24" s="45">
        <v>15.3523</v>
      </c>
      <c r="AA24" s="45">
        <v>16.3718</v>
      </c>
      <c r="AB24" s="45">
        <v>0</v>
      </c>
      <c r="AC24" s="45">
        <v>16.3718</v>
      </c>
      <c r="AD24" s="45">
        <v>0</v>
      </c>
      <c r="AE24" s="45">
        <v>19.6999</v>
      </c>
      <c r="AF24" s="45">
        <v>15.3962</v>
      </c>
      <c r="AG24" s="45">
        <v>13.2293</v>
      </c>
      <c r="AH24" s="45">
        <v>0</v>
      </c>
      <c r="AI24" s="45">
        <v>13.2293</v>
      </c>
      <c r="AJ24" s="45" t="s">
        <v>265</v>
      </c>
      <c r="AK24" s="45">
        <v>0</v>
      </c>
      <c r="AL24" s="45">
        <v>13.2293</v>
      </c>
      <c r="AM24" s="45">
        <v>20.551200000000001</v>
      </c>
    </row>
    <row r="25" spans="1:39" hidden="1" outlineLevel="1">
      <c r="A25" s="8">
        <v>40969</v>
      </c>
      <c r="B25" s="45">
        <v>27.878499999999999</v>
      </c>
      <c r="C25" s="45">
        <v>30.3749</v>
      </c>
      <c r="D25" s="45">
        <v>34.034799999999997</v>
      </c>
      <c r="E25" s="45">
        <v>27.639299999999999</v>
      </c>
      <c r="F25" s="45">
        <v>25.4392</v>
      </c>
      <c r="G25" s="45">
        <v>29.139800000000001</v>
      </c>
      <c r="H25" s="45">
        <v>23.956600000000002</v>
      </c>
      <c r="I25" s="45">
        <v>30.505500000000001</v>
      </c>
      <c r="J25" s="45">
        <v>34.055100000000003</v>
      </c>
      <c r="K25" s="45">
        <v>27.824400000000001</v>
      </c>
      <c r="L25" s="45">
        <v>25.4392</v>
      </c>
      <c r="M25" s="45">
        <v>29.263200000000001</v>
      </c>
      <c r="N25" s="45">
        <v>24.4528</v>
      </c>
      <c r="O25" s="45">
        <v>12.997199999999999</v>
      </c>
      <c r="P25" s="45">
        <v>20.683900000000001</v>
      </c>
      <c r="Q25" s="45">
        <v>12.264699999999999</v>
      </c>
      <c r="R25" s="45" t="s">
        <v>265</v>
      </c>
      <c r="S25" s="45">
        <v>12.3369</v>
      </c>
      <c r="T25" s="45">
        <v>12.215199999999999</v>
      </c>
      <c r="U25" s="45">
        <v>18.473400000000002</v>
      </c>
      <c r="V25" s="45">
        <v>0</v>
      </c>
      <c r="W25" s="45">
        <v>18.473400000000002</v>
      </c>
      <c r="X25" s="45">
        <v>0</v>
      </c>
      <c r="Y25" s="45">
        <v>0</v>
      </c>
      <c r="Z25" s="45">
        <v>18.473400000000002</v>
      </c>
      <c r="AA25" s="45">
        <v>18.548200000000001</v>
      </c>
      <c r="AB25" s="45">
        <v>0</v>
      </c>
      <c r="AC25" s="45">
        <v>18.548200000000001</v>
      </c>
      <c r="AD25" s="45">
        <v>0</v>
      </c>
      <c r="AE25" s="45">
        <v>0</v>
      </c>
      <c r="AF25" s="45">
        <v>18.548200000000001</v>
      </c>
      <c r="AG25" s="45">
        <v>12.782500000000001</v>
      </c>
      <c r="AH25" s="45">
        <v>0</v>
      </c>
      <c r="AI25" s="45">
        <v>12.782500000000001</v>
      </c>
      <c r="AJ25" s="45" t="s">
        <v>265</v>
      </c>
      <c r="AK25" s="45">
        <v>0</v>
      </c>
      <c r="AL25" s="45">
        <v>12.782500000000001</v>
      </c>
      <c r="AM25" s="45">
        <v>22.296099999999999</v>
      </c>
    </row>
    <row r="26" spans="1:39" hidden="1" outlineLevel="1">
      <c r="A26" s="8">
        <v>41000</v>
      </c>
      <c r="B26" s="45">
        <v>26.6204</v>
      </c>
      <c r="C26" s="45">
        <v>29.813300000000002</v>
      </c>
      <c r="D26" s="45">
        <v>33.896500000000003</v>
      </c>
      <c r="E26" s="45">
        <v>27.106200000000001</v>
      </c>
      <c r="F26" s="45">
        <v>23.203199999999999</v>
      </c>
      <c r="G26" s="45">
        <v>29.936199999999999</v>
      </c>
      <c r="H26" s="45">
        <v>21.098400000000002</v>
      </c>
      <c r="I26" s="45">
        <v>29.936399999999999</v>
      </c>
      <c r="J26" s="45">
        <v>33.976599999999998</v>
      </c>
      <c r="K26" s="45">
        <v>27.2499</v>
      </c>
      <c r="L26" s="45">
        <v>23.203199999999999</v>
      </c>
      <c r="M26" s="45">
        <v>29.974699999999999</v>
      </c>
      <c r="N26" s="45">
        <v>21.506900000000002</v>
      </c>
      <c r="O26" s="45">
        <v>15.1035</v>
      </c>
      <c r="P26" s="45">
        <v>21.7409</v>
      </c>
      <c r="Q26" s="45">
        <v>12.058</v>
      </c>
      <c r="R26" s="45" t="s">
        <v>265</v>
      </c>
      <c r="S26" s="45">
        <v>13.4963</v>
      </c>
      <c r="T26" s="45">
        <v>11.7889</v>
      </c>
      <c r="U26" s="45">
        <v>16.383299999999998</v>
      </c>
      <c r="V26" s="45">
        <v>0</v>
      </c>
      <c r="W26" s="45">
        <v>16.383299999999998</v>
      </c>
      <c r="X26" s="45">
        <v>0</v>
      </c>
      <c r="Y26" s="45">
        <v>0</v>
      </c>
      <c r="Z26" s="45">
        <v>16.383299999999998</v>
      </c>
      <c r="AA26" s="45">
        <v>16.437799999999999</v>
      </c>
      <c r="AB26" s="45">
        <v>0</v>
      </c>
      <c r="AC26" s="45">
        <v>16.437799999999999</v>
      </c>
      <c r="AD26" s="45">
        <v>0</v>
      </c>
      <c r="AE26" s="45">
        <v>0</v>
      </c>
      <c r="AF26" s="45">
        <v>16.437799999999999</v>
      </c>
      <c r="AG26" s="45">
        <v>12.8232</v>
      </c>
      <c r="AH26" s="45">
        <v>0</v>
      </c>
      <c r="AI26" s="45">
        <v>12.8232</v>
      </c>
      <c r="AJ26" s="45" t="s">
        <v>265</v>
      </c>
      <c r="AK26" s="45">
        <v>0</v>
      </c>
      <c r="AL26" s="45">
        <v>12.8232</v>
      </c>
      <c r="AM26" s="45">
        <v>20.883199999999999</v>
      </c>
    </row>
    <row r="27" spans="1:39" hidden="1" outlineLevel="1">
      <c r="A27" s="8">
        <v>41030</v>
      </c>
      <c r="B27" s="45">
        <v>26.907</v>
      </c>
      <c r="C27" s="45">
        <v>29.715599999999998</v>
      </c>
      <c r="D27" s="45">
        <v>33.736600000000003</v>
      </c>
      <c r="E27" s="45">
        <v>26.524699999999999</v>
      </c>
      <c r="F27" s="45">
        <v>22.1371</v>
      </c>
      <c r="G27" s="45">
        <v>28.806999999999999</v>
      </c>
      <c r="H27" s="45">
        <v>23.7653</v>
      </c>
      <c r="I27" s="45">
        <v>30.3888</v>
      </c>
      <c r="J27" s="45">
        <v>34.308900000000001</v>
      </c>
      <c r="K27" s="45">
        <v>27.205300000000001</v>
      </c>
      <c r="L27" s="45">
        <v>22.1371</v>
      </c>
      <c r="M27" s="45">
        <v>28.8415</v>
      </c>
      <c r="N27" s="45">
        <v>26.755500000000001</v>
      </c>
      <c r="O27" s="45">
        <v>17.6614</v>
      </c>
      <c r="P27" s="45">
        <v>20.238199999999999</v>
      </c>
      <c r="Q27" s="45">
        <v>16.332799999999999</v>
      </c>
      <c r="R27" s="45" t="s">
        <v>265</v>
      </c>
      <c r="S27" s="45">
        <v>15.9823</v>
      </c>
      <c r="T27" s="45">
        <v>16.342199999999998</v>
      </c>
      <c r="U27" s="45">
        <v>40.626899999999999</v>
      </c>
      <c r="V27" s="45">
        <v>0</v>
      </c>
      <c r="W27" s="45">
        <v>40.626899999999999</v>
      </c>
      <c r="X27" s="45">
        <v>0</v>
      </c>
      <c r="Y27" s="45">
        <v>0</v>
      </c>
      <c r="Z27" s="45">
        <v>40.626899999999999</v>
      </c>
      <c r="AA27" s="45">
        <v>41.914499999999997</v>
      </c>
      <c r="AB27" s="45">
        <v>0</v>
      </c>
      <c r="AC27" s="45">
        <v>41.914499999999997</v>
      </c>
      <c r="AD27" s="45">
        <v>0</v>
      </c>
      <c r="AE27" s="45">
        <v>0</v>
      </c>
      <c r="AF27" s="45">
        <v>41.914499999999997</v>
      </c>
      <c r="AG27" s="45">
        <v>12.784700000000001</v>
      </c>
      <c r="AH27" s="45">
        <v>0</v>
      </c>
      <c r="AI27" s="45">
        <v>12.784700000000001</v>
      </c>
      <c r="AJ27" s="45" t="s">
        <v>265</v>
      </c>
      <c r="AK27" s="45">
        <v>0</v>
      </c>
      <c r="AL27" s="45">
        <v>12.784700000000001</v>
      </c>
      <c r="AM27" s="45">
        <v>21.032900000000001</v>
      </c>
    </row>
    <row r="28" spans="1:39" hidden="1" outlineLevel="1">
      <c r="A28" s="8">
        <v>41061</v>
      </c>
      <c r="B28" s="45">
        <v>25.7879</v>
      </c>
      <c r="C28" s="45">
        <v>28.0962</v>
      </c>
      <c r="D28" s="45">
        <v>33.496200000000002</v>
      </c>
      <c r="E28" s="45">
        <v>25.1587</v>
      </c>
      <c r="F28" s="45">
        <v>17.714700000000001</v>
      </c>
      <c r="G28" s="45">
        <v>29.110499999999998</v>
      </c>
      <c r="H28" s="45">
        <v>22.5932</v>
      </c>
      <c r="I28" s="45">
        <v>28.560199999999998</v>
      </c>
      <c r="J28" s="45">
        <v>33.6265</v>
      </c>
      <c r="K28" s="45">
        <v>25.671199999999999</v>
      </c>
      <c r="L28" s="45">
        <v>17.714700000000001</v>
      </c>
      <c r="M28" s="45">
        <v>29.154299999999999</v>
      </c>
      <c r="N28" s="45">
        <v>24.471299999999999</v>
      </c>
      <c r="O28" s="45">
        <v>16.721800000000002</v>
      </c>
      <c r="P28" s="45">
        <v>20.172999999999998</v>
      </c>
      <c r="Q28" s="45">
        <v>16.392700000000001</v>
      </c>
      <c r="R28" s="45" t="s">
        <v>265</v>
      </c>
      <c r="S28" s="45">
        <v>15.576499999999999</v>
      </c>
      <c r="T28" s="45">
        <v>16.420000000000002</v>
      </c>
      <c r="U28" s="45">
        <v>21.797699999999999</v>
      </c>
      <c r="V28" s="45">
        <v>0</v>
      </c>
      <c r="W28" s="45">
        <v>21.797699999999999</v>
      </c>
      <c r="X28" s="45">
        <v>0</v>
      </c>
      <c r="Y28" s="45">
        <v>27.4542</v>
      </c>
      <c r="Z28" s="45">
        <v>18.0717</v>
      </c>
      <c r="AA28" s="45">
        <v>22.244700000000002</v>
      </c>
      <c r="AB28" s="45">
        <v>0</v>
      </c>
      <c r="AC28" s="45">
        <v>22.244700000000002</v>
      </c>
      <c r="AD28" s="45">
        <v>0</v>
      </c>
      <c r="AE28" s="45">
        <v>27.4542</v>
      </c>
      <c r="AF28" s="45">
        <v>18.501100000000001</v>
      </c>
      <c r="AG28" s="45">
        <v>13.349600000000001</v>
      </c>
      <c r="AH28" s="45">
        <v>0</v>
      </c>
      <c r="AI28" s="45">
        <v>13.349600000000001</v>
      </c>
      <c r="AJ28" s="45" t="s">
        <v>265</v>
      </c>
      <c r="AK28" s="45">
        <v>0</v>
      </c>
      <c r="AL28" s="45">
        <v>13.349600000000001</v>
      </c>
      <c r="AM28" s="45">
        <v>21.680499999999999</v>
      </c>
    </row>
    <row r="29" spans="1:39" hidden="1" outlineLevel="1">
      <c r="A29" s="8">
        <v>41091</v>
      </c>
      <c r="B29" s="45">
        <v>26.888500000000001</v>
      </c>
      <c r="C29" s="45">
        <v>28.985299999999999</v>
      </c>
      <c r="D29" s="45">
        <v>33.995399999999997</v>
      </c>
      <c r="E29" s="45">
        <v>26.3827</v>
      </c>
      <c r="F29" s="45">
        <v>18.546399999999998</v>
      </c>
      <c r="G29" s="45">
        <v>30.357600000000001</v>
      </c>
      <c r="H29" s="45">
        <v>24.120100000000001</v>
      </c>
      <c r="I29" s="45">
        <v>29.118099999999998</v>
      </c>
      <c r="J29" s="45">
        <v>34.1068</v>
      </c>
      <c r="K29" s="45">
        <v>26.518799999999999</v>
      </c>
      <c r="L29" s="45">
        <v>18.546399999999998</v>
      </c>
      <c r="M29" s="45">
        <v>30.510999999999999</v>
      </c>
      <c r="N29" s="45">
        <v>24.416799999999999</v>
      </c>
      <c r="O29" s="45">
        <v>15.807600000000001</v>
      </c>
      <c r="P29" s="45">
        <v>20.209399999999999</v>
      </c>
      <c r="Q29" s="45">
        <v>14.1426</v>
      </c>
      <c r="R29" s="45" t="s">
        <v>265</v>
      </c>
      <c r="S29" s="45">
        <v>14.398</v>
      </c>
      <c r="T29" s="45">
        <v>13.8939</v>
      </c>
      <c r="U29" s="45">
        <v>17.2575</v>
      </c>
      <c r="V29" s="45">
        <v>0</v>
      </c>
      <c r="W29" s="45">
        <v>17.2575</v>
      </c>
      <c r="X29" s="45">
        <v>0</v>
      </c>
      <c r="Y29" s="45">
        <v>22.517700000000001</v>
      </c>
      <c r="Z29" s="45">
        <v>15.327999999999999</v>
      </c>
      <c r="AA29" s="45">
        <v>17.3551</v>
      </c>
      <c r="AB29" s="45">
        <v>0</v>
      </c>
      <c r="AC29" s="45">
        <v>17.3551</v>
      </c>
      <c r="AD29" s="45">
        <v>0</v>
      </c>
      <c r="AE29" s="45">
        <v>22.517700000000001</v>
      </c>
      <c r="AF29" s="45">
        <v>15.3856</v>
      </c>
      <c r="AG29" s="45">
        <v>13.8894</v>
      </c>
      <c r="AH29" s="45">
        <v>0</v>
      </c>
      <c r="AI29" s="45">
        <v>13.8894</v>
      </c>
      <c r="AJ29" s="45" t="s">
        <v>265</v>
      </c>
      <c r="AK29" s="45">
        <v>0</v>
      </c>
      <c r="AL29" s="45">
        <v>13.8894</v>
      </c>
      <c r="AM29" s="45">
        <v>22.392700000000001</v>
      </c>
    </row>
    <row r="30" spans="1:39" hidden="1" outlineLevel="1">
      <c r="A30" s="8">
        <v>41122</v>
      </c>
      <c r="B30" s="45">
        <v>27.744700000000002</v>
      </c>
      <c r="C30" s="45">
        <v>30.752199999999998</v>
      </c>
      <c r="D30" s="45">
        <v>34.4377</v>
      </c>
      <c r="E30" s="45">
        <v>27.463799999999999</v>
      </c>
      <c r="F30" s="45">
        <v>23.689699999999998</v>
      </c>
      <c r="G30" s="45">
        <v>29.501899999999999</v>
      </c>
      <c r="H30" s="45">
        <v>22.634499999999999</v>
      </c>
      <c r="I30" s="45">
        <v>31.079899999999999</v>
      </c>
      <c r="J30" s="45">
        <v>34.454599999999999</v>
      </c>
      <c r="K30" s="45">
        <v>27.949300000000001</v>
      </c>
      <c r="L30" s="45">
        <v>23.689699999999998</v>
      </c>
      <c r="M30" s="45">
        <v>29.552099999999999</v>
      </c>
      <c r="N30" s="45">
        <v>25.063300000000002</v>
      </c>
      <c r="O30" s="45">
        <v>15.753299999999999</v>
      </c>
      <c r="P30" s="45">
        <v>20.5625</v>
      </c>
      <c r="Q30" s="45">
        <v>15.620799999999999</v>
      </c>
      <c r="R30" s="45" t="s">
        <v>265</v>
      </c>
      <c r="S30" s="45">
        <v>15.114599999999999</v>
      </c>
      <c r="T30" s="45">
        <v>15.652900000000001</v>
      </c>
      <c r="U30" s="45">
        <v>13.550599999999999</v>
      </c>
      <c r="V30" s="45">
        <v>0</v>
      </c>
      <c r="W30" s="45">
        <v>13.550599999999999</v>
      </c>
      <c r="X30" s="45">
        <v>0</v>
      </c>
      <c r="Y30" s="45">
        <v>0</v>
      </c>
      <c r="Z30" s="45">
        <v>13.550599999999999</v>
      </c>
      <c r="AA30" s="45">
        <v>13.5467</v>
      </c>
      <c r="AB30" s="45">
        <v>0</v>
      </c>
      <c r="AC30" s="45">
        <v>13.5467</v>
      </c>
      <c r="AD30" s="45">
        <v>0</v>
      </c>
      <c r="AE30" s="45">
        <v>0</v>
      </c>
      <c r="AF30" s="45">
        <v>13.5467</v>
      </c>
      <c r="AG30" s="45">
        <v>13.693099999999999</v>
      </c>
      <c r="AH30" s="45">
        <v>0</v>
      </c>
      <c r="AI30" s="45">
        <v>13.693099999999999</v>
      </c>
      <c r="AJ30" s="45" t="s">
        <v>265</v>
      </c>
      <c r="AK30" s="45">
        <v>0</v>
      </c>
      <c r="AL30" s="45">
        <v>13.693099999999999</v>
      </c>
      <c r="AM30" s="45">
        <v>21.671600000000002</v>
      </c>
    </row>
    <row r="31" spans="1:39" hidden="1" outlineLevel="1">
      <c r="A31" s="8">
        <v>41153</v>
      </c>
      <c r="B31" s="45">
        <v>27.5883</v>
      </c>
      <c r="C31" s="45">
        <v>30.031400000000001</v>
      </c>
      <c r="D31" s="45">
        <v>34.652299999999997</v>
      </c>
      <c r="E31" s="45">
        <v>26.634399999999999</v>
      </c>
      <c r="F31" s="45">
        <v>24.114999999999998</v>
      </c>
      <c r="G31" s="45">
        <v>30.360700000000001</v>
      </c>
      <c r="H31" s="45">
        <v>18.6662</v>
      </c>
      <c r="I31" s="45">
        <v>30.151599999999998</v>
      </c>
      <c r="J31" s="45">
        <v>34.694099999999999</v>
      </c>
      <c r="K31" s="45">
        <v>26.785</v>
      </c>
      <c r="L31" s="45">
        <v>24.114999999999998</v>
      </c>
      <c r="M31" s="45">
        <v>30.412299999999998</v>
      </c>
      <c r="N31" s="45">
        <v>18.887899999999998</v>
      </c>
      <c r="O31" s="45">
        <v>14.229200000000001</v>
      </c>
      <c r="P31" s="45">
        <v>20.1889</v>
      </c>
      <c r="Q31" s="45">
        <v>13.079499999999999</v>
      </c>
      <c r="R31" s="45" t="s">
        <v>265</v>
      </c>
      <c r="S31" s="45">
        <v>9.8725000000000005</v>
      </c>
      <c r="T31" s="45">
        <v>13.5906</v>
      </c>
      <c r="U31" s="45">
        <v>16.375</v>
      </c>
      <c r="V31" s="45">
        <v>0</v>
      </c>
      <c r="W31" s="45">
        <v>16.375</v>
      </c>
      <c r="X31" s="45">
        <v>0</v>
      </c>
      <c r="Y31" s="45">
        <v>0</v>
      </c>
      <c r="Z31" s="45">
        <v>16.375</v>
      </c>
      <c r="AA31" s="45">
        <v>16.7773</v>
      </c>
      <c r="AB31" s="45">
        <v>0</v>
      </c>
      <c r="AC31" s="45">
        <v>16.7773</v>
      </c>
      <c r="AD31" s="45">
        <v>0</v>
      </c>
      <c r="AE31" s="45">
        <v>0</v>
      </c>
      <c r="AF31" s="45">
        <v>16.7773</v>
      </c>
      <c r="AG31" s="45">
        <v>13.6014</v>
      </c>
      <c r="AH31" s="45">
        <v>0</v>
      </c>
      <c r="AI31" s="45">
        <v>13.6014</v>
      </c>
      <c r="AJ31" s="45" t="s">
        <v>265</v>
      </c>
      <c r="AK31" s="45">
        <v>0</v>
      </c>
      <c r="AL31" s="45">
        <v>13.6014</v>
      </c>
      <c r="AM31" s="45">
        <v>23.764099999999999</v>
      </c>
    </row>
    <row r="32" spans="1:39" hidden="1" outlineLevel="1">
      <c r="A32" s="8">
        <v>41183</v>
      </c>
      <c r="B32" s="45">
        <v>26.061399999999999</v>
      </c>
      <c r="C32" s="45">
        <v>28.572900000000001</v>
      </c>
      <c r="D32" s="45">
        <v>34.540300000000002</v>
      </c>
      <c r="E32" s="45">
        <v>25.1875</v>
      </c>
      <c r="F32" s="45">
        <v>19.055800000000001</v>
      </c>
      <c r="G32" s="45">
        <v>30.244700000000002</v>
      </c>
      <c r="H32" s="45">
        <v>18.5304</v>
      </c>
      <c r="I32" s="45">
        <v>29.612200000000001</v>
      </c>
      <c r="J32" s="45">
        <v>34.547899999999998</v>
      </c>
      <c r="K32" s="45">
        <v>26.447299999999998</v>
      </c>
      <c r="L32" s="45">
        <v>19.055800000000001</v>
      </c>
      <c r="M32" s="45">
        <v>30.2928</v>
      </c>
      <c r="N32" s="45">
        <v>21.225899999999999</v>
      </c>
      <c r="O32" s="45">
        <v>15.5335</v>
      </c>
      <c r="P32" s="45">
        <v>7.8973000000000004</v>
      </c>
      <c r="Q32" s="45">
        <v>15.5442</v>
      </c>
      <c r="R32" s="45" t="s">
        <v>265</v>
      </c>
      <c r="S32" s="45">
        <v>14.853999999999999</v>
      </c>
      <c r="T32" s="45">
        <v>15.5547</v>
      </c>
      <c r="U32" s="45">
        <v>15.523199999999999</v>
      </c>
      <c r="V32" s="45">
        <v>0</v>
      </c>
      <c r="W32" s="45">
        <v>15.523199999999999</v>
      </c>
      <c r="X32" s="45">
        <v>0</v>
      </c>
      <c r="Y32" s="45">
        <v>17.5</v>
      </c>
      <c r="Z32" s="45">
        <v>15.4671</v>
      </c>
      <c r="AA32" s="45">
        <v>17.882000000000001</v>
      </c>
      <c r="AB32" s="45">
        <v>0</v>
      </c>
      <c r="AC32" s="45">
        <v>17.882000000000001</v>
      </c>
      <c r="AD32" s="45">
        <v>0</v>
      </c>
      <c r="AE32" s="45">
        <v>17.5</v>
      </c>
      <c r="AF32" s="45">
        <v>17.905799999999999</v>
      </c>
      <c r="AG32" s="45">
        <v>13.413399999999999</v>
      </c>
      <c r="AH32" s="45">
        <v>0</v>
      </c>
      <c r="AI32" s="45">
        <v>13.413399999999999</v>
      </c>
      <c r="AJ32" s="45" t="s">
        <v>265</v>
      </c>
      <c r="AK32" s="45">
        <v>0</v>
      </c>
      <c r="AL32" s="45">
        <v>13.413399999999999</v>
      </c>
      <c r="AM32" s="45">
        <v>23.887899999999998</v>
      </c>
    </row>
    <row r="33" spans="1:39" hidden="1" outlineLevel="1">
      <c r="A33" s="8">
        <v>41214</v>
      </c>
      <c r="B33" s="45">
        <v>28.768799999999999</v>
      </c>
      <c r="C33" s="45">
        <v>31.1404</v>
      </c>
      <c r="D33" s="45">
        <v>35.038499999999999</v>
      </c>
      <c r="E33" s="45">
        <v>27.5444</v>
      </c>
      <c r="F33" s="45">
        <v>20.159300000000002</v>
      </c>
      <c r="G33" s="45">
        <v>31.552600000000002</v>
      </c>
      <c r="H33" s="45">
        <v>22.1114</v>
      </c>
      <c r="I33" s="45">
        <v>31.1873</v>
      </c>
      <c r="J33" s="45">
        <v>35.037999999999997</v>
      </c>
      <c r="K33" s="45">
        <v>27.609300000000001</v>
      </c>
      <c r="L33" s="45">
        <v>20.159300000000002</v>
      </c>
      <c r="M33" s="45">
        <v>31.552600000000002</v>
      </c>
      <c r="N33" s="45">
        <v>22.311900000000001</v>
      </c>
      <c r="O33" s="45">
        <v>18.785</v>
      </c>
      <c r="P33" s="45">
        <v>42.648600000000002</v>
      </c>
      <c r="Q33" s="45">
        <v>18.611999999999998</v>
      </c>
      <c r="R33" s="45" t="s">
        <v>265</v>
      </c>
      <c r="S33" s="45" t="s">
        <v>265</v>
      </c>
      <c r="T33" s="45">
        <v>18.611999999999998</v>
      </c>
      <c r="U33" s="45">
        <v>15.9328</v>
      </c>
      <c r="V33" s="45">
        <v>0</v>
      </c>
      <c r="W33" s="45">
        <v>15.9328</v>
      </c>
      <c r="X33" s="45">
        <v>0</v>
      </c>
      <c r="Y33" s="45">
        <v>0</v>
      </c>
      <c r="Z33" s="45">
        <v>15.9328</v>
      </c>
      <c r="AA33" s="45">
        <v>15.9435</v>
      </c>
      <c r="AB33" s="45">
        <v>0</v>
      </c>
      <c r="AC33" s="45">
        <v>15.9435</v>
      </c>
      <c r="AD33" s="45">
        <v>0</v>
      </c>
      <c r="AE33" s="45">
        <v>0</v>
      </c>
      <c r="AF33" s="45">
        <v>15.9435</v>
      </c>
      <c r="AG33" s="45">
        <v>11</v>
      </c>
      <c r="AH33" s="45">
        <v>0</v>
      </c>
      <c r="AI33" s="45">
        <v>11</v>
      </c>
      <c r="AJ33" s="45" t="s">
        <v>265</v>
      </c>
      <c r="AK33" s="45" t="s">
        <v>265</v>
      </c>
      <c r="AL33" s="45">
        <v>11</v>
      </c>
      <c r="AM33" s="45">
        <v>24.268899999999999</v>
      </c>
    </row>
    <row r="34" spans="1:39" hidden="1" outlineLevel="1">
      <c r="A34" s="8">
        <v>41244</v>
      </c>
      <c r="B34" s="45">
        <v>27.8809</v>
      </c>
      <c r="C34" s="45">
        <v>29.9861</v>
      </c>
      <c r="D34" s="45">
        <v>34.548400000000001</v>
      </c>
      <c r="E34" s="45">
        <v>26.238199999999999</v>
      </c>
      <c r="F34" s="45">
        <v>20.402200000000001</v>
      </c>
      <c r="G34" s="45">
        <v>30.607700000000001</v>
      </c>
      <c r="H34" s="45">
        <v>19.906700000000001</v>
      </c>
      <c r="I34" s="45">
        <v>30.0047</v>
      </c>
      <c r="J34" s="45">
        <v>34.5486</v>
      </c>
      <c r="K34" s="45">
        <v>26.264099999999999</v>
      </c>
      <c r="L34" s="45">
        <v>20.402200000000001</v>
      </c>
      <c r="M34" s="45">
        <v>30.607700000000001</v>
      </c>
      <c r="N34" s="45">
        <v>19.9711</v>
      </c>
      <c r="O34" s="45">
        <v>14.158200000000001</v>
      </c>
      <c r="P34" s="45">
        <v>26.545100000000001</v>
      </c>
      <c r="Q34" s="45">
        <v>14</v>
      </c>
      <c r="R34" s="45" t="s">
        <v>265</v>
      </c>
      <c r="S34" s="45" t="s">
        <v>265</v>
      </c>
      <c r="T34" s="45">
        <v>14</v>
      </c>
      <c r="U34" s="45">
        <v>16.638000000000002</v>
      </c>
      <c r="V34" s="45">
        <v>0</v>
      </c>
      <c r="W34" s="45">
        <v>16.638000000000002</v>
      </c>
      <c r="X34" s="45">
        <v>0</v>
      </c>
      <c r="Y34" s="45">
        <v>0</v>
      </c>
      <c r="Z34" s="45">
        <v>16.638000000000002</v>
      </c>
      <c r="AA34" s="45">
        <v>16.638000000000002</v>
      </c>
      <c r="AB34" s="45">
        <v>0</v>
      </c>
      <c r="AC34" s="45">
        <v>16.638000000000002</v>
      </c>
      <c r="AD34" s="45">
        <v>0</v>
      </c>
      <c r="AE34" s="45">
        <v>0</v>
      </c>
      <c r="AF34" s="45">
        <v>16.638000000000002</v>
      </c>
      <c r="AG34" s="45">
        <v>0</v>
      </c>
      <c r="AH34" s="45">
        <v>0</v>
      </c>
      <c r="AI34" s="45">
        <v>0</v>
      </c>
      <c r="AJ34" s="45" t="s">
        <v>265</v>
      </c>
      <c r="AK34" s="45" t="s">
        <v>265</v>
      </c>
      <c r="AL34" s="45">
        <v>0</v>
      </c>
      <c r="AM34" s="45">
        <v>24.413399999999999</v>
      </c>
    </row>
    <row r="35" spans="1:39" hidden="1" outlineLevel="1">
      <c r="A35" s="8">
        <v>41275</v>
      </c>
      <c r="B35" s="45">
        <v>29.384699999999999</v>
      </c>
      <c r="C35" s="45">
        <v>31.759699999999999</v>
      </c>
      <c r="D35" s="45">
        <v>34.390500000000003</v>
      </c>
      <c r="E35" s="45">
        <v>28.999199999999998</v>
      </c>
      <c r="F35" s="45">
        <v>21.699400000000001</v>
      </c>
      <c r="G35" s="45">
        <v>31.4754</v>
      </c>
      <c r="H35" s="45">
        <v>27.788599999999999</v>
      </c>
      <c r="I35" s="45">
        <v>31.7913</v>
      </c>
      <c r="J35" s="45">
        <v>34.391100000000002</v>
      </c>
      <c r="K35" s="45">
        <v>29.051100000000002</v>
      </c>
      <c r="L35" s="45">
        <v>21.699400000000001</v>
      </c>
      <c r="M35" s="45">
        <v>31.4754</v>
      </c>
      <c r="N35" s="45">
        <v>28.528199999999998</v>
      </c>
      <c r="O35" s="45">
        <v>17.722200000000001</v>
      </c>
      <c r="P35" s="45">
        <v>22.483899999999998</v>
      </c>
      <c r="Q35" s="45">
        <v>17.669</v>
      </c>
      <c r="R35" s="45" t="s">
        <v>265</v>
      </c>
      <c r="S35" s="45" t="s">
        <v>265</v>
      </c>
      <c r="T35" s="45">
        <v>17.669</v>
      </c>
      <c r="U35" s="45">
        <v>27.410799999999998</v>
      </c>
      <c r="V35" s="45">
        <v>0</v>
      </c>
      <c r="W35" s="45">
        <v>27.410799999999998</v>
      </c>
      <c r="X35" s="45">
        <v>0</v>
      </c>
      <c r="Y35" s="45">
        <v>0</v>
      </c>
      <c r="Z35" s="45">
        <v>27.410799999999998</v>
      </c>
      <c r="AA35" s="45">
        <v>27.410799999999998</v>
      </c>
      <c r="AB35" s="45">
        <v>0</v>
      </c>
      <c r="AC35" s="45">
        <v>27.410799999999998</v>
      </c>
      <c r="AD35" s="45">
        <v>0</v>
      </c>
      <c r="AE35" s="45">
        <v>0</v>
      </c>
      <c r="AF35" s="45">
        <v>27.410799999999998</v>
      </c>
      <c r="AG35" s="45">
        <v>0</v>
      </c>
      <c r="AH35" s="45">
        <v>0</v>
      </c>
      <c r="AI35" s="45">
        <v>0</v>
      </c>
      <c r="AJ35" s="45" t="s">
        <v>265</v>
      </c>
      <c r="AK35" s="45" t="s">
        <v>265</v>
      </c>
      <c r="AL35" s="45">
        <v>0</v>
      </c>
      <c r="AM35" s="45">
        <v>24.417100000000001</v>
      </c>
    </row>
    <row r="36" spans="1:39" hidden="1" outlineLevel="1">
      <c r="A36" s="8">
        <v>41306</v>
      </c>
      <c r="B36" s="45">
        <v>28.020900000000001</v>
      </c>
      <c r="C36" s="45">
        <v>30.510200000000001</v>
      </c>
      <c r="D36" s="45">
        <v>33.046999999999997</v>
      </c>
      <c r="E36" s="45">
        <v>28.2165</v>
      </c>
      <c r="F36" s="45">
        <v>19.488499999999998</v>
      </c>
      <c r="G36" s="45">
        <v>31.867999999999999</v>
      </c>
      <c r="H36" s="45">
        <v>27.786200000000001</v>
      </c>
      <c r="I36" s="45">
        <v>30.663399999999999</v>
      </c>
      <c r="J36" s="45">
        <v>33.049100000000003</v>
      </c>
      <c r="K36" s="45">
        <v>28.470300000000002</v>
      </c>
      <c r="L36" s="45">
        <v>19.488499999999998</v>
      </c>
      <c r="M36" s="45">
        <v>31.867999999999999</v>
      </c>
      <c r="N36" s="45">
        <v>29.9788</v>
      </c>
      <c r="O36" s="45">
        <v>13.97</v>
      </c>
      <c r="P36" s="45">
        <v>29.4026</v>
      </c>
      <c r="Q36" s="45">
        <v>13.5</v>
      </c>
      <c r="R36" s="45" t="s">
        <v>265</v>
      </c>
      <c r="S36" s="45" t="s">
        <v>265</v>
      </c>
      <c r="T36" s="45">
        <v>13.5</v>
      </c>
      <c r="U36" s="45">
        <v>20.9145</v>
      </c>
      <c r="V36" s="45">
        <v>0</v>
      </c>
      <c r="W36" s="45">
        <v>20.9145</v>
      </c>
      <c r="X36" s="45">
        <v>0</v>
      </c>
      <c r="Y36" s="45">
        <v>0</v>
      </c>
      <c r="Z36" s="45">
        <v>20.9145</v>
      </c>
      <c r="AA36" s="45">
        <v>20.9145</v>
      </c>
      <c r="AB36" s="45">
        <v>0</v>
      </c>
      <c r="AC36" s="45">
        <v>20.9145</v>
      </c>
      <c r="AD36" s="45">
        <v>0</v>
      </c>
      <c r="AE36" s="45">
        <v>0</v>
      </c>
      <c r="AF36" s="45">
        <v>20.9145</v>
      </c>
      <c r="AG36" s="45">
        <v>0</v>
      </c>
      <c r="AH36" s="45">
        <v>0</v>
      </c>
      <c r="AI36" s="45">
        <v>0</v>
      </c>
      <c r="AJ36" s="45" t="s">
        <v>265</v>
      </c>
      <c r="AK36" s="45" t="s">
        <v>265</v>
      </c>
      <c r="AL36" s="45">
        <v>0</v>
      </c>
      <c r="AM36" s="45">
        <v>24.398599999999998</v>
      </c>
    </row>
    <row r="37" spans="1:39" hidden="1" outlineLevel="1">
      <c r="A37" s="8">
        <v>41334</v>
      </c>
      <c r="B37" s="45">
        <v>26.520600000000002</v>
      </c>
      <c r="C37" s="45">
        <v>30.412600000000001</v>
      </c>
      <c r="D37" s="45">
        <v>33.698700000000002</v>
      </c>
      <c r="E37" s="45">
        <v>27.509399999999999</v>
      </c>
      <c r="F37" s="45">
        <v>19.9467</v>
      </c>
      <c r="G37" s="45">
        <v>30.264900000000001</v>
      </c>
      <c r="H37" s="45">
        <v>24.288599999999999</v>
      </c>
      <c r="I37" s="45">
        <v>30.412700000000001</v>
      </c>
      <c r="J37" s="45">
        <v>33.698799999999999</v>
      </c>
      <c r="K37" s="45">
        <v>27.509399999999999</v>
      </c>
      <c r="L37" s="45">
        <v>19.9467</v>
      </c>
      <c r="M37" s="45">
        <v>30.264900000000001</v>
      </c>
      <c r="N37" s="45">
        <v>24.288599999999999</v>
      </c>
      <c r="O37" s="45">
        <v>26.6417</v>
      </c>
      <c r="P37" s="45">
        <v>26.6417</v>
      </c>
      <c r="Q37" s="45">
        <v>0</v>
      </c>
      <c r="R37" s="45" t="s">
        <v>265</v>
      </c>
      <c r="S37" s="45">
        <v>0</v>
      </c>
      <c r="T37" s="45">
        <v>0</v>
      </c>
      <c r="U37" s="45">
        <v>14.12</v>
      </c>
      <c r="V37" s="45">
        <v>0</v>
      </c>
      <c r="W37" s="45">
        <v>14.12</v>
      </c>
      <c r="X37" s="45">
        <v>0</v>
      </c>
      <c r="Y37" s="45">
        <v>0</v>
      </c>
      <c r="Z37" s="45">
        <v>14.12</v>
      </c>
      <c r="AA37" s="45">
        <v>19.5229</v>
      </c>
      <c r="AB37" s="45">
        <v>0</v>
      </c>
      <c r="AC37" s="45">
        <v>19.5229</v>
      </c>
      <c r="AD37" s="45">
        <v>0</v>
      </c>
      <c r="AE37" s="45">
        <v>0</v>
      </c>
      <c r="AF37" s="45">
        <v>19.5229</v>
      </c>
      <c r="AG37" s="45">
        <v>10.645</v>
      </c>
      <c r="AH37" s="45">
        <v>0</v>
      </c>
      <c r="AI37" s="45">
        <v>10.645</v>
      </c>
      <c r="AJ37" s="45" t="s">
        <v>265</v>
      </c>
      <c r="AK37" s="45">
        <v>0</v>
      </c>
      <c r="AL37" s="45">
        <v>10.645</v>
      </c>
      <c r="AM37" s="45">
        <v>24.1751</v>
      </c>
    </row>
    <row r="38" spans="1:39" hidden="1" outlineLevel="1">
      <c r="A38" s="8">
        <v>41365</v>
      </c>
      <c r="B38" s="45">
        <v>33.734900000000003</v>
      </c>
      <c r="C38" s="45">
        <v>34.561399999999999</v>
      </c>
      <c r="D38" s="45">
        <v>35.817399999999999</v>
      </c>
      <c r="E38" s="45">
        <v>24.818000000000001</v>
      </c>
      <c r="F38" s="45">
        <v>19.132200000000001</v>
      </c>
      <c r="G38" s="45">
        <v>28.081600000000002</v>
      </c>
      <c r="H38" s="45">
        <v>23.1905</v>
      </c>
      <c r="I38" s="45">
        <v>34.561399999999999</v>
      </c>
      <c r="J38" s="45">
        <v>35.817399999999999</v>
      </c>
      <c r="K38" s="45">
        <v>24.818000000000001</v>
      </c>
      <c r="L38" s="45">
        <v>19.132200000000001</v>
      </c>
      <c r="M38" s="45">
        <v>28.081600000000002</v>
      </c>
      <c r="N38" s="45">
        <v>23.1905</v>
      </c>
      <c r="O38" s="45">
        <v>34.066400000000002</v>
      </c>
      <c r="P38" s="45">
        <v>34.066400000000002</v>
      </c>
      <c r="Q38" s="45" t="s">
        <v>265</v>
      </c>
      <c r="R38" s="45" t="s">
        <v>265</v>
      </c>
      <c r="S38" s="45" t="s">
        <v>265</v>
      </c>
      <c r="T38" s="45" t="s">
        <v>265</v>
      </c>
      <c r="U38" s="45">
        <v>18.0991</v>
      </c>
      <c r="V38" s="45">
        <v>0</v>
      </c>
      <c r="W38" s="45">
        <v>18.0991</v>
      </c>
      <c r="X38" s="45">
        <v>0</v>
      </c>
      <c r="Y38" s="45">
        <v>0</v>
      </c>
      <c r="Z38" s="45">
        <v>18.0991</v>
      </c>
      <c r="AA38" s="45">
        <v>18.0991</v>
      </c>
      <c r="AB38" s="45">
        <v>0</v>
      </c>
      <c r="AC38" s="45">
        <v>18.0991</v>
      </c>
      <c r="AD38" s="45">
        <v>0</v>
      </c>
      <c r="AE38" s="45">
        <v>0</v>
      </c>
      <c r="AF38" s="45">
        <v>18.0991</v>
      </c>
      <c r="AG38" s="45">
        <v>0</v>
      </c>
      <c r="AH38" s="45">
        <v>0</v>
      </c>
      <c r="AI38" s="45" t="s">
        <v>265</v>
      </c>
      <c r="AJ38" s="45" t="s">
        <v>265</v>
      </c>
      <c r="AK38" s="45" t="s">
        <v>265</v>
      </c>
      <c r="AL38" s="45" t="s">
        <v>265</v>
      </c>
      <c r="AM38" s="45">
        <v>24.785399999999999</v>
      </c>
    </row>
    <row r="39" spans="1:39" hidden="1" outlineLevel="1">
      <c r="A39" s="8">
        <v>41395</v>
      </c>
      <c r="B39" s="45">
        <v>26.949100000000001</v>
      </c>
      <c r="C39" s="45">
        <v>28.260300000000001</v>
      </c>
      <c r="D39" s="45">
        <v>33.130299999999998</v>
      </c>
      <c r="E39" s="45">
        <v>24.662600000000001</v>
      </c>
      <c r="F39" s="45">
        <v>22.006699999999999</v>
      </c>
      <c r="G39" s="45">
        <v>25.239899999999999</v>
      </c>
      <c r="H39" s="45">
        <v>25.3306</v>
      </c>
      <c r="I39" s="45">
        <v>28.26</v>
      </c>
      <c r="J39" s="45">
        <v>33.130099999999999</v>
      </c>
      <c r="K39" s="45">
        <v>24.662600000000001</v>
      </c>
      <c r="L39" s="45">
        <v>22.006699999999999</v>
      </c>
      <c r="M39" s="45">
        <v>25.239899999999999</v>
      </c>
      <c r="N39" s="45">
        <v>25.3306</v>
      </c>
      <c r="O39" s="45">
        <v>36.8461</v>
      </c>
      <c r="P39" s="45">
        <v>36.8461</v>
      </c>
      <c r="Q39" s="45" t="s">
        <v>265</v>
      </c>
      <c r="R39" s="45" t="s">
        <v>265</v>
      </c>
      <c r="S39" s="45" t="s">
        <v>265</v>
      </c>
      <c r="T39" s="45" t="s">
        <v>265</v>
      </c>
      <c r="U39" s="45">
        <v>18.5806</v>
      </c>
      <c r="V39" s="45">
        <v>0</v>
      </c>
      <c r="W39" s="45">
        <v>18.5806</v>
      </c>
      <c r="X39" s="45">
        <v>0</v>
      </c>
      <c r="Y39" s="45">
        <v>0</v>
      </c>
      <c r="Z39" s="45">
        <v>18.5806</v>
      </c>
      <c r="AA39" s="45">
        <v>18.5806</v>
      </c>
      <c r="AB39" s="45">
        <v>0</v>
      </c>
      <c r="AC39" s="45">
        <v>18.5806</v>
      </c>
      <c r="AD39" s="45">
        <v>0</v>
      </c>
      <c r="AE39" s="45">
        <v>0</v>
      </c>
      <c r="AF39" s="45">
        <v>18.5806</v>
      </c>
      <c r="AG39" s="45">
        <v>0</v>
      </c>
      <c r="AH39" s="45">
        <v>0</v>
      </c>
      <c r="AI39" s="45" t="s">
        <v>265</v>
      </c>
      <c r="AJ39" s="45" t="s">
        <v>265</v>
      </c>
      <c r="AK39" s="45" t="s">
        <v>265</v>
      </c>
      <c r="AL39" s="45" t="s">
        <v>265</v>
      </c>
      <c r="AM39" s="45">
        <v>24.989899999999999</v>
      </c>
    </row>
    <row r="40" spans="1:39" hidden="1" outlineLevel="1">
      <c r="A40" s="8">
        <v>41426</v>
      </c>
      <c r="B40" s="45">
        <v>26.9786</v>
      </c>
      <c r="C40" s="45">
        <v>28.341799999999999</v>
      </c>
      <c r="D40" s="45">
        <v>33.353400000000001</v>
      </c>
      <c r="E40" s="45">
        <v>26.142299999999999</v>
      </c>
      <c r="F40" s="45">
        <v>22.153600000000001</v>
      </c>
      <c r="G40" s="45">
        <v>26.936499999999999</v>
      </c>
      <c r="H40" s="45">
        <v>26.575700000000001</v>
      </c>
      <c r="I40" s="45">
        <v>28.366199999999999</v>
      </c>
      <c r="J40" s="45">
        <v>33.353700000000003</v>
      </c>
      <c r="K40" s="45">
        <v>26.172000000000001</v>
      </c>
      <c r="L40" s="45">
        <v>22.153600000000001</v>
      </c>
      <c r="M40" s="45">
        <v>26.936499999999999</v>
      </c>
      <c r="N40" s="45">
        <v>26.934200000000001</v>
      </c>
      <c r="O40" s="45">
        <v>14.260199999999999</v>
      </c>
      <c r="P40" s="45">
        <v>25.066500000000001</v>
      </c>
      <c r="Q40" s="45">
        <v>14.189399999999999</v>
      </c>
      <c r="R40" s="45" t="s">
        <v>265</v>
      </c>
      <c r="S40" s="45" t="s">
        <v>265</v>
      </c>
      <c r="T40" s="45">
        <v>14.189399999999999</v>
      </c>
      <c r="U40" s="45">
        <v>15.951499999999999</v>
      </c>
      <c r="V40" s="45">
        <v>0</v>
      </c>
      <c r="W40" s="45">
        <v>15.951499999999999</v>
      </c>
      <c r="X40" s="45">
        <v>0</v>
      </c>
      <c r="Y40" s="45">
        <v>0</v>
      </c>
      <c r="Z40" s="45">
        <v>15.951499999999999</v>
      </c>
      <c r="AA40" s="45">
        <v>15.951499999999999</v>
      </c>
      <c r="AB40" s="45">
        <v>0</v>
      </c>
      <c r="AC40" s="45">
        <v>15.951499999999999</v>
      </c>
      <c r="AD40" s="45">
        <v>0</v>
      </c>
      <c r="AE40" s="45">
        <v>0</v>
      </c>
      <c r="AF40" s="45">
        <v>15.951499999999999</v>
      </c>
      <c r="AG40" s="45">
        <v>0</v>
      </c>
      <c r="AH40" s="45">
        <v>0</v>
      </c>
      <c r="AI40" s="45">
        <v>0</v>
      </c>
      <c r="AJ40" s="45" t="s">
        <v>265</v>
      </c>
      <c r="AK40" s="45" t="s">
        <v>265</v>
      </c>
      <c r="AL40" s="45">
        <v>0</v>
      </c>
      <c r="AM40" s="45">
        <v>24.848800000000001</v>
      </c>
    </row>
    <row r="41" spans="1:39" hidden="1" outlineLevel="1">
      <c r="A41" s="8">
        <v>41456</v>
      </c>
      <c r="B41" s="45">
        <v>25.6144</v>
      </c>
      <c r="C41" s="45">
        <v>27.488700000000001</v>
      </c>
      <c r="D41" s="45">
        <v>33.4315</v>
      </c>
      <c r="E41" s="45">
        <v>24.6569</v>
      </c>
      <c r="F41" s="45">
        <v>20.381</v>
      </c>
      <c r="G41" s="45">
        <v>26.614799999999999</v>
      </c>
      <c r="H41" s="45">
        <v>24.2151</v>
      </c>
      <c r="I41" s="45">
        <v>27.492000000000001</v>
      </c>
      <c r="J41" s="45">
        <v>33.444099999999999</v>
      </c>
      <c r="K41" s="45">
        <v>24.6569</v>
      </c>
      <c r="L41" s="45">
        <v>20.381</v>
      </c>
      <c r="M41" s="45">
        <v>26.614799999999999</v>
      </c>
      <c r="N41" s="45">
        <v>24.2151</v>
      </c>
      <c r="O41" s="45">
        <v>0.89159999999999995</v>
      </c>
      <c r="P41" s="45">
        <v>0.89159999999999995</v>
      </c>
      <c r="Q41" s="45">
        <v>0</v>
      </c>
      <c r="R41" s="45">
        <v>0</v>
      </c>
      <c r="S41" s="45" t="s">
        <v>265</v>
      </c>
      <c r="T41" s="45">
        <v>0</v>
      </c>
      <c r="U41" s="45">
        <v>1.6935</v>
      </c>
      <c r="V41" s="45">
        <v>0</v>
      </c>
      <c r="W41" s="45">
        <v>1.6935</v>
      </c>
      <c r="X41" s="45">
        <v>0</v>
      </c>
      <c r="Y41" s="45">
        <v>0</v>
      </c>
      <c r="Z41" s="45">
        <v>1.6935</v>
      </c>
      <c r="AA41" s="45">
        <v>14.3683</v>
      </c>
      <c r="AB41" s="45">
        <v>0</v>
      </c>
      <c r="AC41" s="45">
        <v>14.3683</v>
      </c>
      <c r="AD41" s="45">
        <v>0</v>
      </c>
      <c r="AE41" s="45">
        <v>0</v>
      </c>
      <c r="AF41" s="45">
        <v>14.3683</v>
      </c>
      <c r="AG41" s="45">
        <v>0</v>
      </c>
      <c r="AH41" s="45">
        <v>0</v>
      </c>
      <c r="AI41" s="45">
        <v>0</v>
      </c>
      <c r="AJ41" s="45">
        <v>0</v>
      </c>
      <c r="AK41" s="45" t="s">
        <v>265</v>
      </c>
      <c r="AL41" s="45">
        <v>0</v>
      </c>
      <c r="AM41" s="45">
        <v>24.171900000000001</v>
      </c>
    </row>
    <row r="42" spans="1:39" hidden="1" outlineLevel="1">
      <c r="A42" s="8">
        <v>41487</v>
      </c>
      <c r="B42" s="45">
        <v>25.171600000000002</v>
      </c>
      <c r="C42" s="45">
        <v>25.569500000000001</v>
      </c>
      <c r="D42" s="45">
        <v>28.871400000000001</v>
      </c>
      <c r="E42" s="45">
        <v>24.349699999999999</v>
      </c>
      <c r="F42" s="45">
        <v>20.434100000000001</v>
      </c>
      <c r="G42" s="45">
        <v>26.5457</v>
      </c>
      <c r="H42" s="45">
        <v>23.989000000000001</v>
      </c>
      <c r="I42" s="45">
        <v>25.569299999999998</v>
      </c>
      <c r="J42" s="45">
        <v>28.870200000000001</v>
      </c>
      <c r="K42" s="45">
        <v>24.350100000000001</v>
      </c>
      <c r="L42" s="45">
        <v>20.434100000000001</v>
      </c>
      <c r="M42" s="45">
        <v>26.5457</v>
      </c>
      <c r="N42" s="45">
        <v>23.991900000000001</v>
      </c>
      <c r="O42" s="45">
        <v>28.0169</v>
      </c>
      <c r="P42" s="45">
        <v>34.149000000000001</v>
      </c>
      <c r="Q42" s="45">
        <v>16.399999999999999</v>
      </c>
      <c r="R42" s="45" t="s">
        <v>265</v>
      </c>
      <c r="S42" s="45" t="s">
        <v>265</v>
      </c>
      <c r="T42" s="45">
        <v>16.399999999999999</v>
      </c>
      <c r="U42" s="45">
        <v>16.041399999999999</v>
      </c>
      <c r="V42" s="45">
        <v>0</v>
      </c>
      <c r="W42" s="45">
        <v>16.041399999999999</v>
      </c>
      <c r="X42" s="45">
        <v>0</v>
      </c>
      <c r="Y42" s="45">
        <v>0</v>
      </c>
      <c r="Z42" s="45">
        <v>16.041399999999999</v>
      </c>
      <c r="AA42" s="45">
        <v>16.041399999999999</v>
      </c>
      <c r="AB42" s="45">
        <v>0</v>
      </c>
      <c r="AC42" s="45">
        <v>16.041399999999999</v>
      </c>
      <c r="AD42" s="45">
        <v>0</v>
      </c>
      <c r="AE42" s="45">
        <v>0</v>
      </c>
      <c r="AF42" s="45">
        <v>16.041399999999999</v>
      </c>
      <c r="AG42" s="45">
        <v>0</v>
      </c>
      <c r="AH42" s="45">
        <v>0</v>
      </c>
      <c r="AI42" s="45">
        <v>0</v>
      </c>
      <c r="AJ42" s="45" t="s">
        <v>265</v>
      </c>
      <c r="AK42" s="45" t="s">
        <v>265</v>
      </c>
      <c r="AL42" s="45">
        <v>0</v>
      </c>
      <c r="AM42" s="45">
        <v>24.551300000000001</v>
      </c>
    </row>
    <row r="43" spans="1:39" hidden="1" outlineLevel="1">
      <c r="A43" s="8">
        <v>41518</v>
      </c>
      <c r="B43" s="45">
        <v>26.432099999999998</v>
      </c>
      <c r="C43" s="45">
        <v>27.734400000000001</v>
      </c>
      <c r="D43" s="45">
        <v>27.2485</v>
      </c>
      <c r="E43" s="45">
        <v>27.910599999999999</v>
      </c>
      <c r="F43" s="45">
        <v>20.106300000000001</v>
      </c>
      <c r="G43" s="45">
        <v>30.952300000000001</v>
      </c>
      <c r="H43" s="45">
        <v>22.8201</v>
      </c>
      <c r="I43" s="45">
        <v>27.742899999999999</v>
      </c>
      <c r="J43" s="45">
        <v>27.1738</v>
      </c>
      <c r="K43" s="45">
        <v>27.9481</v>
      </c>
      <c r="L43" s="45">
        <v>20.106300000000001</v>
      </c>
      <c r="M43" s="45">
        <v>30.952300000000001</v>
      </c>
      <c r="N43" s="45">
        <v>22.994900000000001</v>
      </c>
      <c r="O43" s="45">
        <v>25.632000000000001</v>
      </c>
      <c r="P43" s="45">
        <v>36.395600000000002</v>
      </c>
      <c r="Q43" s="45">
        <v>13.3</v>
      </c>
      <c r="R43" s="45" t="s">
        <v>265</v>
      </c>
      <c r="S43" s="45" t="s">
        <v>265</v>
      </c>
      <c r="T43" s="45">
        <v>13.3</v>
      </c>
      <c r="U43" s="45">
        <v>14.5067</v>
      </c>
      <c r="V43" s="45">
        <v>0</v>
      </c>
      <c r="W43" s="45">
        <v>14.5067</v>
      </c>
      <c r="X43" s="45">
        <v>0</v>
      </c>
      <c r="Y43" s="45">
        <v>0</v>
      </c>
      <c r="Z43" s="45">
        <v>14.5067</v>
      </c>
      <c r="AA43" s="45">
        <v>14.5067</v>
      </c>
      <c r="AB43" s="45">
        <v>0</v>
      </c>
      <c r="AC43" s="45">
        <v>14.5067</v>
      </c>
      <c r="AD43" s="45">
        <v>0</v>
      </c>
      <c r="AE43" s="45">
        <v>0</v>
      </c>
      <c r="AF43" s="45">
        <v>14.5067</v>
      </c>
      <c r="AG43" s="45">
        <v>0</v>
      </c>
      <c r="AH43" s="45">
        <v>0</v>
      </c>
      <c r="AI43" s="45">
        <v>0</v>
      </c>
      <c r="AJ43" s="45" t="s">
        <v>265</v>
      </c>
      <c r="AK43" s="45" t="s">
        <v>265</v>
      </c>
      <c r="AL43" s="45">
        <v>0</v>
      </c>
      <c r="AM43" s="45">
        <v>24.7746</v>
      </c>
    </row>
    <row r="44" spans="1:39" hidden="1" outlineLevel="1">
      <c r="A44" s="8">
        <v>41548</v>
      </c>
      <c r="B44" s="45">
        <v>26.472899999999999</v>
      </c>
      <c r="C44" s="45">
        <v>27.6279</v>
      </c>
      <c r="D44" s="45">
        <v>28.535799999999998</v>
      </c>
      <c r="E44" s="45">
        <v>27.039300000000001</v>
      </c>
      <c r="F44" s="45">
        <v>20.110199999999999</v>
      </c>
      <c r="G44" s="45">
        <v>29.401299999999999</v>
      </c>
      <c r="H44" s="45">
        <v>23.127199999999998</v>
      </c>
      <c r="I44" s="45">
        <v>27.968</v>
      </c>
      <c r="J44" s="45">
        <v>28.535799999999998</v>
      </c>
      <c r="K44" s="45">
        <v>27.581700000000001</v>
      </c>
      <c r="L44" s="45">
        <v>20.110199999999999</v>
      </c>
      <c r="M44" s="45">
        <v>29.401299999999999</v>
      </c>
      <c r="N44" s="45">
        <v>26.197600000000001</v>
      </c>
      <c r="O44" s="45">
        <v>16.0078</v>
      </c>
      <c r="P44" s="45">
        <v>28.214099999999998</v>
      </c>
      <c r="Q44" s="45">
        <v>16</v>
      </c>
      <c r="R44" s="45" t="s">
        <v>265</v>
      </c>
      <c r="S44" s="45" t="s">
        <v>265</v>
      </c>
      <c r="T44" s="45">
        <v>16</v>
      </c>
      <c r="U44" s="45">
        <v>16.179500000000001</v>
      </c>
      <c r="V44" s="45">
        <v>0</v>
      </c>
      <c r="W44" s="45">
        <v>16.179500000000001</v>
      </c>
      <c r="X44" s="45">
        <v>0</v>
      </c>
      <c r="Y44" s="45">
        <v>0</v>
      </c>
      <c r="Z44" s="45">
        <v>16.179500000000001</v>
      </c>
      <c r="AA44" s="45">
        <v>16.179500000000001</v>
      </c>
      <c r="AB44" s="45">
        <v>0</v>
      </c>
      <c r="AC44" s="45">
        <v>16.179500000000001</v>
      </c>
      <c r="AD44" s="45">
        <v>0</v>
      </c>
      <c r="AE44" s="45">
        <v>0</v>
      </c>
      <c r="AF44" s="45">
        <v>16.179500000000001</v>
      </c>
      <c r="AG44" s="45">
        <v>0</v>
      </c>
      <c r="AH44" s="45">
        <v>0</v>
      </c>
      <c r="AI44" s="45">
        <v>0</v>
      </c>
      <c r="AJ44" s="45" t="s">
        <v>265</v>
      </c>
      <c r="AK44" s="45" t="s">
        <v>265</v>
      </c>
      <c r="AL44" s="45">
        <v>0</v>
      </c>
      <c r="AM44" s="45">
        <v>25.210100000000001</v>
      </c>
    </row>
    <row r="45" spans="1:39" hidden="1" outlineLevel="1">
      <c r="A45" s="8">
        <v>41579</v>
      </c>
      <c r="B45" s="45">
        <v>25.992899999999999</v>
      </c>
      <c r="C45" s="45">
        <v>27.308</v>
      </c>
      <c r="D45" s="45">
        <v>29.080200000000001</v>
      </c>
      <c r="E45" s="45">
        <v>26.361799999999999</v>
      </c>
      <c r="F45" s="45">
        <v>20.132100000000001</v>
      </c>
      <c r="G45" s="45">
        <v>28.126300000000001</v>
      </c>
      <c r="H45" s="45">
        <v>24.503499999999999</v>
      </c>
      <c r="I45" s="45">
        <v>27.306999999999999</v>
      </c>
      <c r="J45" s="45">
        <v>29.0778</v>
      </c>
      <c r="K45" s="45">
        <v>26.361799999999999</v>
      </c>
      <c r="L45" s="45">
        <v>20.132100000000001</v>
      </c>
      <c r="M45" s="45">
        <v>28.126300000000001</v>
      </c>
      <c r="N45" s="45">
        <v>24.503499999999999</v>
      </c>
      <c r="O45" s="45">
        <v>37.618600000000001</v>
      </c>
      <c r="P45" s="45">
        <v>37.618600000000001</v>
      </c>
      <c r="Q45" s="45" t="s">
        <v>265</v>
      </c>
      <c r="R45" s="45" t="s">
        <v>265</v>
      </c>
      <c r="S45" s="45" t="s">
        <v>265</v>
      </c>
      <c r="T45" s="45" t="s">
        <v>265</v>
      </c>
      <c r="U45" s="45">
        <v>15.598800000000001</v>
      </c>
      <c r="V45" s="45">
        <v>0</v>
      </c>
      <c r="W45" s="45">
        <v>15.598800000000001</v>
      </c>
      <c r="X45" s="45">
        <v>0</v>
      </c>
      <c r="Y45" s="45">
        <v>0</v>
      </c>
      <c r="Z45" s="45">
        <v>15.598800000000001</v>
      </c>
      <c r="AA45" s="45">
        <v>15.598800000000001</v>
      </c>
      <c r="AB45" s="45">
        <v>0</v>
      </c>
      <c r="AC45" s="45">
        <v>15.598800000000001</v>
      </c>
      <c r="AD45" s="45">
        <v>0</v>
      </c>
      <c r="AE45" s="45">
        <v>0</v>
      </c>
      <c r="AF45" s="45">
        <v>15.598800000000001</v>
      </c>
      <c r="AG45" s="45">
        <v>0</v>
      </c>
      <c r="AH45" s="45">
        <v>0</v>
      </c>
      <c r="AI45" s="45" t="s">
        <v>265</v>
      </c>
      <c r="AJ45" s="45" t="s">
        <v>265</v>
      </c>
      <c r="AK45" s="45" t="s">
        <v>265</v>
      </c>
      <c r="AL45" s="45" t="s">
        <v>265</v>
      </c>
      <c r="AM45" s="45">
        <v>24.6449</v>
      </c>
    </row>
    <row r="46" spans="1:39" hidden="1" outlineLevel="1">
      <c r="A46" s="8">
        <v>41609</v>
      </c>
      <c r="B46" s="45">
        <v>26.264299999999999</v>
      </c>
      <c r="C46" s="45">
        <v>27.0657</v>
      </c>
      <c r="D46" s="45">
        <v>28.981400000000001</v>
      </c>
      <c r="E46" s="45">
        <v>25.9102</v>
      </c>
      <c r="F46" s="45">
        <v>22.535699999999999</v>
      </c>
      <c r="G46" s="45">
        <v>27.482900000000001</v>
      </c>
      <c r="H46" s="45">
        <v>21.535699999999999</v>
      </c>
      <c r="I46" s="45">
        <v>27.078399999999998</v>
      </c>
      <c r="J46" s="45">
        <v>28.9817</v>
      </c>
      <c r="K46" s="45">
        <v>25.928799999999999</v>
      </c>
      <c r="L46" s="45">
        <v>22.535699999999999</v>
      </c>
      <c r="M46" s="45">
        <v>27.482900000000001</v>
      </c>
      <c r="N46" s="45">
        <v>21.617899999999999</v>
      </c>
      <c r="O46" s="45">
        <v>13.5327</v>
      </c>
      <c r="P46" s="45">
        <v>18.059000000000001</v>
      </c>
      <c r="Q46" s="45">
        <v>13.49</v>
      </c>
      <c r="R46" s="45" t="s">
        <v>265</v>
      </c>
      <c r="S46" s="45" t="s">
        <v>265</v>
      </c>
      <c r="T46" s="45">
        <v>13.49</v>
      </c>
      <c r="U46" s="45">
        <v>21.647099999999998</v>
      </c>
      <c r="V46" s="45">
        <v>0</v>
      </c>
      <c r="W46" s="45">
        <v>21.647099999999998</v>
      </c>
      <c r="X46" s="45">
        <v>0</v>
      </c>
      <c r="Y46" s="45">
        <v>0</v>
      </c>
      <c r="Z46" s="45">
        <v>21.647099999999998</v>
      </c>
      <c r="AA46" s="45">
        <v>21.647099999999998</v>
      </c>
      <c r="AB46" s="45">
        <v>0</v>
      </c>
      <c r="AC46" s="45">
        <v>21.647099999999998</v>
      </c>
      <c r="AD46" s="45">
        <v>0</v>
      </c>
      <c r="AE46" s="45">
        <v>0</v>
      </c>
      <c r="AF46" s="45">
        <v>21.647099999999998</v>
      </c>
      <c r="AG46" s="45">
        <v>0</v>
      </c>
      <c r="AH46" s="45">
        <v>0</v>
      </c>
      <c r="AI46" s="45">
        <v>0</v>
      </c>
      <c r="AJ46" s="45" t="s">
        <v>265</v>
      </c>
      <c r="AK46" s="45" t="s">
        <v>265</v>
      </c>
      <c r="AL46" s="45">
        <v>0</v>
      </c>
      <c r="AM46" s="45">
        <v>25.1815</v>
      </c>
    </row>
    <row r="47" spans="1:39" hidden="1" outlineLevel="1">
      <c r="A47" s="8">
        <v>41640</v>
      </c>
      <c r="B47" s="45">
        <v>25.670200000000001</v>
      </c>
      <c r="C47" s="45">
        <v>26.182500000000001</v>
      </c>
      <c r="D47" s="45">
        <v>28.454699999999999</v>
      </c>
      <c r="E47" s="45">
        <v>25.091999999999999</v>
      </c>
      <c r="F47" s="45">
        <v>20.812100000000001</v>
      </c>
      <c r="G47" s="45">
        <v>29.560500000000001</v>
      </c>
      <c r="H47" s="45">
        <v>20.7089</v>
      </c>
      <c r="I47" s="45">
        <v>26.182600000000001</v>
      </c>
      <c r="J47" s="45">
        <v>28.454999999999998</v>
      </c>
      <c r="K47" s="45">
        <v>25.091999999999999</v>
      </c>
      <c r="L47" s="45">
        <v>20.812100000000001</v>
      </c>
      <c r="M47" s="45">
        <v>29.560500000000001</v>
      </c>
      <c r="N47" s="45">
        <v>20.7089</v>
      </c>
      <c r="O47" s="45">
        <v>15.786</v>
      </c>
      <c r="P47" s="45">
        <v>15.786</v>
      </c>
      <c r="Q47" s="45" t="s">
        <v>265</v>
      </c>
      <c r="R47" s="45" t="s">
        <v>265</v>
      </c>
      <c r="S47" s="45" t="s">
        <v>265</v>
      </c>
      <c r="T47" s="45" t="s">
        <v>265</v>
      </c>
      <c r="U47" s="45">
        <v>16.318300000000001</v>
      </c>
      <c r="V47" s="45">
        <v>0</v>
      </c>
      <c r="W47" s="45">
        <v>16.318300000000001</v>
      </c>
      <c r="X47" s="45">
        <v>0</v>
      </c>
      <c r="Y47" s="45">
        <v>20.3</v>
      </c>
      <c r="Z47" s="45">
        <v>8.5685000000000002</v>
      </c>
      <c r="AA47" s="45">
        <v>16.318300000000001</v>
      </c>
      <c r="AB47" s="45">
        <v>0</v>
      </c>
      <c r="AC47" s="45">
        <v>16.318300000000001</v>
      </c>
      <c r="AD47" s="45">
        <v>0</v>
      </c>
      <c r="AE47" s="45">
        <v>20.3</v>
      </c>
      <c r="AF47" s="45">
        <v>8.5685000000000002</v>
      </c>
      <c r="AG47" s="45">
        <v>0</v>
      </c>
      <c r="AH47" s="45">
        <v>0</v>
      </c>
      <c r="AI47" s="45" t="s">
        <v>265</v>
      </c>
      <c r="AJ47" s="45" t="s">
        <v>265</v>
      </c>
      <c r="AK47" s="45" t="s">
        <v>265</v>
      </c>
      <c r="AL47" s="45" t="s">
        <v>265</v>
      </c>
      <c r="AM47" s="45">
        <v>25.148700000000002</v>
      </c>
    </row>
    <row r="48" spans="1:39" hidden="1" outlineLevel="1">
      <c r="A48" s="8">
        <v>41671</v>
      </c>
      <c r="B48" s="45">
        <v>26.375900000000001</v>
      </c>
      <c r="C48" s="45">
        <v>27.710699999999999</v>
      </c>
      <c r="D48" s="45">
        <v>29.623000000000001</v>
      </c>
      <c r="E48" s="45">
        <v>26.233899999999998</v>
      </c>
      <c r="F48" s="45">
        <v>22.000399999999999</v>
      </c>
      <c r="G48" s="45">
        <v>27.776199999999999</v>
      </c>
      <c r="H48" s="45">
        <v>23.1112</v>
      </c>
      <c r="I48" s="45">
        <v>27.710799999999999</v>
      </c>
      <c r="J48" s="45">
        <v>29.623200000000001</v>
      </c>
      <c r="K48" s="45">
        <v>26.233899999999998</v>
      </c>
      <c r="L48" s="45">
        <v>22.000399999999999</v>
      </c>
      <c r="M48" s="45">
        <v>27.776199999999999</v>
      </c>
      <c r="N48" s="45">
        <v>23.1112</v>
      </c>
      <c r="O48" s="45">
        <v>25.793900000000001</v>
      </c>
      <c r="P48" s="45">
        <v>25.793900000000001</v>
      </c>
      <c r="Q48" s="45" t="s">
        <v>265</v>
      </c>
      <c r="R48" s="45" t="s">
        <v>265</v>
      </c>
      <c r="S48" s="45" t="s">
        <v>265</v>
      </c>
      <c r="T48" s="45" t="s">
        <v>265</v>
      </c>
      <c r="U48" s="45">
        <v>15</v>
      </c>
      <c r="V48" s="45">
        <v>0</v>
      </c>
      <c r="W48" s="45">
        <v>15</v>
      </c>
      <c r="X48" s="45">
        <v>0</v>
      </c>
      <c r="Y48" s="45">
        <v>15</v>
      </c>
      <c r="Z48" s="45">
        <v>15</v>
      </c>
      <c r="AA48" s="45">
        <v>15</v>
      </c>
      <c r="AB48" s="45">
        <v>0</v>
      </c>
      <c r="AC48" s="45">
        <v>15</v>
      </c>
      <c r="AD48" s="45">
        <v>0</v>
      </c>
      <c r="AE48" s="45">
        <v>15</v>
      </c>
      <c r="AF48" s="45">
        <v>15</v>
      </c>
      <c r="AG48" s="45">
        <v>0</v>
      </c>
      <c r="AH48" s="45">
        <v>0</v>
      </c>
      <c r="AI48" s="45" t="s">
        <v>265</v>
      </c>
      <c r="AJ48" s="45" t="s">
        <v>265</v>
      </c>
      <c r="AK48" s="45" t="s">
        <v>265</v>
      </c>
      <c r="AL48" s="45" t="s">
        <v>265</v>
      </c>
      <c r="AM48" s="45">
        <v>25.223400000000002</v>
      </c>
    </row>
    <row r="49" spans="1:39" hidden="1" outlineLevel="1">
      <c r="A49" s="8">
        <v>41699</v>
      </c>
      <c r="B49" s="45">
        <v>25.970400000000001</v>
      </c>
      <c r="C49" s="45">
        <v>27.0486</v>
      </c>
      <c r="D49" s="45">
        <v>27.863499999999998</v>
      </c>
      <c r="E49" s="45">
        <v>26.4039</v>
      </c>
      <c r="F49" s="45">
        <v>24.338000000000001</v>
      </c>
      <c r="G49" s="45">
        <v>27.438099999999999</v>
      </c>
      <c r="H49" s="45">
        <v>24.699000000000002</v>
      </c>
      <c r="I49" s="45">
        <v>27.037500000000001</v>
      </c>
      <c r="J49" s="45">
        <v>27.839300000000001</v>
      </c>
      <c r="K49" s="45">
        <v>26.4039</v>
      </c>
      <c r="L49" s="45">
        <v>24.338000000000001</v>
      </c>
      <c r="M49" s="45">
        <v>27.438099999999999</v>
      </c>
      <c r="N49" s="45">
        <v>24.699000000000002</v>
      </c>
      <c r="O49" s="45">
        <v>48.818300000000001</v>
      </c>
      <c r="P49" s="45">
        <v>48.818300000000001</v>
      </c>
      <c r="Q49" s="45" t="s">
        <v>265</v>
      </c>
      <c r="R49" s="45" t="s">
        <v>265</v>
      </c>
      <c r="S49" s="45" t="s">
        <v>265</v>
      </c>
      <c r="T49" s="45" t="s">
        <v>265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  <c r="AG49" s="45">
        <v>0</v>
      </c>
      <c r="AH49" s="45">
        <v>0</v>
      </c>
      <c r="AI49" s="45" t="s">
        <v>265</v>
      </c>
      <c r="AJ49" s="45" t="s">
        <v>265</v>
      </c>
      <c r="AK49" s="45" t="s">
        <v>265</v>
      </c>
      <c r="AL49" s="45" t="s">
        <v>265</v>
      </c>
      <c r="AM49" s="45">
        <v>25.1632</v>
      </c>
    </row>
    <row r="50" spans="1:39" hidden="1" outlineLevel="1">
      <c r="A50" s="8">
        <v>41730</v>
      </c>
      <c r="B50" s="45">
        <v>27.154499999999999</v>
      </c>
      <c r="C50" s="45">
        <v>28.561699999999998</v>
      </c>
      <c r="D50" s="45">
        <v>28.411200000000001</v>
      </c>
      <c r="E50" s="45">
        <v>28.7059</v>
      </c>
      <c r="F50" s="45">
        <v>20.787199999999999</v>
      </c>
      <c r="G50" s="45">
        <v>30.191199999999998</v>
      </c>
      <c r="H50" s="45">
        <v>26.4832</v>
      </c>
      <c r="I50" s="45">
        <v>28.559799999999999</v>
      </c>
      <c r="J50" s="45">
        <v>28.407299999999999</v>
      </c>
      <c r="K50" s="45">
        <v>28.7059</v>
      </c>
      <c r="L50" s="45">
        <v>20.787199999999999</v>
      </c>
      <c r="M50" s="45">
        <v>30.191199999999998</v>
      </c>
      <c r="N50" s="45">
        <v>26.4832</v>
      </c>
      <c r="O50" s="45">
        <v>37.878300000000003</v>
      </c>
      <c r="P50" s="45">
        <v>37.878300000000003</v>
      </c>
      <c r="Q50" s="45" t="s">
        <v>265</v>
      </c>
      <c r="R50" s="45" t="s">
        <v>265</v>
      </c>
      <c r="S50" s="45" t="s">
        <v>265</v>
      </c>
      <c r="T50" s="45" t="s">
        <v>265</v>
      </c>
      <c r="U50" s="45">
        <v>17</v>
      </c>
      <c r="V50" s="45">
        <v>0</v>
      </c>
      <c r="W50" s="45">
        <v>17</v>
      </c>
      <c r="X50" s="45">
        <v>0</v>
      </c>
      <c r="Y50" s="45">
        <v>17</v>
      </c>
      <c r="Z50" s="45">
        <v>0</v>
      </c>
      <c r="AA50" s="45">
        <v>17</v>
      </c>
      <c r="AB50" s="45">
        <v>0</v>
      </c>
      <c r="AC50" s="45">
        <v>17</v>
      </c>
      <c r="AD50" s="45">
        <v>0</v>
      </c>
      <c r="AE50" s="45">
        <v>17</v>
      </c>
      <c r="AF50" s="45">
        <v>0</v>
      </c>
      <c r="AG50" s="45">
        <v>0</v>
      </c>
      <c r="AH50" s="45">
        <v>0</v>
      </c>
      <c r="AI50" s="45" t="s">
        <v>265</v>
      </c>
      <c r="AJ50" s="45" t="s">
        <v>265</v>
      </c>
      <c r="AK50" s="45" t="s">
        <v>265</v>
      </c>
      <c r="AL50" s="45" t="s">
        <v>265</v>
      </c>
      <c r="AM50" s="45">
        <v>25.442299999999999</v>
      </c>
    </row>
    <row r="51" spans="1:39" hidden="1" outlineLevel="1">
      <c r="A51" s="8">
        <v>41760</v>
      </c>
      <c r="B51" s="45">
        <v>80.419700000000006</v>
      </c>
      <c r="C51" s="45">
        <v>97.682000000000002</v>
      </c>
      <c r="D51" s="45">
        <v>29.068100000000001</v>
      </c>
      <c r="E51" s="45">
        <v>119.6561</v>
      </c>
      <c r="F51" s="45">
        <v>156.01419999999999</v>
      </c>
      <c r="G51" s="45">
        <v>30.5032</v>
      </c>
      <c r="H51" s="45">
        <v>27.5397</v>
      </c>
      <c r="I51" s="45">
        <v>97.697299999999998</v>
      </c>
      <c r="J51" s="45">
        <v>29.0672</v>
      </c>
      <c r="K51" s="45">
        <v>119.6778</v>
      </c>
      <c r="L51" s="45">
        <v>156.01419999999999</v>
      </c>
      <c r="M51" s="45">
        <v>30.5032</v>
      </c>
      <c r="N51" s="45">
        <v>27.662099999999999</v>
      </c>
      <c r="O51" s="45">
        <v>16.665900000000001</v>
      </c>
      <c r="P51" s="45">
        <v>35.002099999999999</v>
      </c>
      <c r="Q51" s="45">
        <v>12.5001</v>
      </c>
      <c r="R51" s="45" t="s">
        <v>265</v>
      </c>
      <c r="S51" s="45">
        <v>0</v>
      </c>
      <c r="T51" s="45">
        <v>12.5001</v>
      </c>
      <c r="U51" s="45">
        <v>34.451000000000001</v>
      </c>
      <c r="V51" s="45">
        <v>0</v>
      </c>
      <c r="W51" s="45">
        <v>34.451000000000001</v>
      </c>
      <c r="X51" s="45">
        <v>0</v>
      </c>
      <c r="Y51" s="45">
        <v>36.732199999999999</v>
      </c>
      <c r="Z51" s="45">
        <v>24.007999999999999</v>
      </c>
      <c r="AA51" s="45">
        <v>34.451000000000001</v>
      </c>
      <c r="AB51" s="45">
        <v>0</v>
      </c>
      <c r="AC51" s="45">
        <v>34.451000000000001</v>
      </c>
      <c r="AD51" s="45">
        <v>0</v>
      </c>
      <c r="AE51" s="45">
        <v>36.732199999999999</v>
      </c>
      <c r="AF51" s="45">
        <v>24.007999999999999</v>
      </c>
      <c r="AG51" s="45">
        <v>0</v>
      </c>
      <c r="AH51" s="45">
        <v>0</v>
      </c>
      <c r="AI51" s="45">
        <v>0</v>
      </c>
      <c r="AJ51" s="45" t="s">
        <v>265</v>
      </c>
      <c r="AK51" s="45">
        <v>0</v>
      </c>
      <c r="AL51" s="45">
        <v>0</v>
      </c>
      <c r="AM51" s="45">
        <v>25.479900000000001</v>
      </c>
    </row>
    <row r="52" spans="1:39" hidden="1" outlineLevel="1">
      <c r="A52" s="8">
        <v>41791</v>
      </c>
      <c r="B52" s="45">
        <v>27.413499999999999</v>
      </c>
      <c r="C52" s="45">
        <v>28.774000000000001</v>
      </c>
      <c r="D52" s="45">
        <v>29.261700000000001</v>
      </c>
      <c r="E52" s="45">
        <v>28.441099999999999</v>
      </c>
      <c r="F52" s="45">
        <v>20.248799999999999</v>
      </c>
      <c r="G52" s="45">
        <v>30.052399999999999</v>
      </c>
      <c r="H52" s="45">
        <v>25.245699999999999</v>
      </c>
      <c r="I52" s="45">
        <v>28.774000000000001</v>
      </c>
      <c r="J52" s="45">
        <v>29.261600000000001</v>
      </c>
      <c r="K52" s="45">
        <v>28.441099999999999</v>
      </c>
      <c r="L52" s="45">
        <v>20.248799999999999</v>
      </c>
      <c r="M52" s="45">
        <v>30.052399999999999</v>
      </c>
      <c r="N52" s="45">
        <v>25.245699999999999</v>
      </c>
      <c r="O52" s="45">
        <v>30.937200000000001</v>
      </c>
      <c r="P52" s="45">
        <v>30.937200000000001</v>
      </c>
      <c r="Q52" s="45">
        <v>0</v>
      </c>
      <c r="R52" s="45" t="s">
        <v>265</v>
      </c>
      <c r="S52" s="45">
        <v>0</v>
      </c>
      <c r="T52" s="45" t="s">
        <v>265</v>
      </c>
      <c r="U52" s="45">
        <v>33.095300000000002</v>
      </c>
      <c r="V52" s="45">
        <v>0</v>
      </c>
      <c r="W52" s="45">
        <v>33.095300000000002</v>
      </c>
      <c r="X52" s="45">
        <v>0</v>
      </c>
      <c r="Y52" s="45">
        <v>17</v>
      </c>
      <c r="Z52" s="45">
        <v>37.952599999999997</v>
      </c>
      <c r="AA52" s="45">
        <v>33.095300000000002</v>
      </c>
      <c r="AB52" s="45">
        <v>0</v>
      </c>
      <c r="AC52" s="45">
        <v>33.095300000000002</v>
      </c>
      <c r="AD52" s="45">
        <v>0</v>
      </c>
      <c r="AE52" s="45">
        <v>17</v>
      </c>
      <c r="AF52" s="45">
        <v>37.952599999999997</v>
      </c>
      <c r="AG52" s="45">
        <v>0</v>
      </c>
      <c r="AH52" s="45">
        <v>0</v>
      </c>
      <c r="AI52" s="45">
        <v>0</v>
      </c>
      <c r="AJ52" s="45" t="s">
        <v>265</v>
      </c>
      <c r="AK52" s="45">
        <v>0</v>
      </c>
      <c r="AL52" s="45" t="s">
        <v>265</v>
      </c>
      <c r="AM52" s="45">
        <v>25.0594</v>
      </c>
    </row>
    <row r="53" spans="1:39" hidden="1" outlineLevel="1">
      <c r="A53" s="8">
        <v>41821</v>
      </c>
      <c r="B53" s="45">
        <v>28.741599999999998</v>
      </c>
      <c r="C53" s="45">
        <v>30.785</v>
      </c>
      <c r="D53" s="45">
        <v>31.111000000000001</v>
      </c>
      <c r="E53" s="45">
        <v>30.491099999999999</v>
      </c>
      <c r="F53" s="45">
        <v>20.4009</v>
      </c>
      <c r="G53" s="45">
        <v>32.2134</v>
      </c>
      <c r="H53" s="45">
        <v>29.656199999999998</v>
      </c>
      <c r="I53" s="45">
        <v>30.7822</v>
      </c>
      <c r="J53" s="45">
        <v>31.1053</v>
      </c>
      <c r="K53" s="45">
        <v>30.491099999999999</v>
      </c>
      <c r="L53" s="45">
        <v>20.4009</v>
      </c>
      <c r="M53" s="45">
        <v>32.2134</v>
      </c>
      <c r="N53" s="45">
        <v>29.656199999999998</v>
      </c>
      <c r="O53" s="45">
        <v>44.8797</v>
      </c>
      <c r="P53" s="45">
        <v>44.8797</v>
      </c>
      <c r="Q53" s="45" t="s">
        <v>265</v>
      </c>
      <c r="R53" s="45" t="s">
        <v>265</v>
      </c>
      <c r="S53" s="45" t="s">
        <v>265</v>
      </c>
      <c r="T53" s="45" t="s">
        <v>265</v>
      </c>
      <c r="U53" s="45">
        <v>16.9682</v>
      </c>
      <c r="V53" s="45">
        <v>0</v>
      </c>
      <c r="W53" s="45">
        <v>16.9682</v>
      </c>
      <c r="X53" s="45">
        <v>0</v>
      </c>
      <c r="Y53" s="45">
        <v>17</v>
      </c>
      <c r="Z53" s="45">
        <v>14.798999999999999</v>
      </c>
      <c r="AA53" s="45">
        <v>16.9682</v>
      </c>
      <c r="AB53" s="45">
        <v>0</v>
      </c>
      <c r="AC53" s="45">
        <v>16.9682</v>
      </c>
      <c r="AD53" s="45">
        <v>0</v>
      </c>
      <c r="AE53" s="45">
        <v>17</v>
      </c>
      <c r="AF53" s="45">
        <v>14.798999999999999</v>
      </c>
      <c r="AG53" s="45">
        <v>0</v>
      </c>
      <c r="AH53" s="45">
        <v>0</v>
      </c>
      <c r="AI53" s="45" t="s">
        <v>265</v>
      </c>
      <c r="AJ53" s="45" t="s">
        <v>265</v>
      </c>
      <c r="AK53" s="45" t="s">
        <v>265</v>
      </c>
      <c r="AL53" s="45" t="s">
        <v>265</v>
      </c>
      <c r="AM53" s="45">
        <v>25.069299999999998</v>
      </c>
    </row>
    <row r="54" spans="1:39" hidden="1" outlineLevel="1">
      <c r="A54" s="8">
        <v>41852</v>
      </c>
      <c r="B54" s="45">
        <v>28.2989</v>
      </c>
      <c r="C54" s="45">
        <v>31.917200000000001</v>
      </c>
      <c r="D54" s="45">
        <v>31.398</v>
      </c>
      <c r="E54" s="45">
        <v>32.357100000000003</v>
      </c>
      <c r="F54" s="45">
        <v>35.481299999999997</v>
      </c>
      <c r="G54" s="45">
        <v>32.045299999999997</v>
      </c>
      <c r="H54" s="45">
        <v>27.011800000000001</v>
      </c>
      <c r="I54" s="45">
        <v>31.9176</v>
      </c>
      <c r="J54" s="45">
        <v>31.398700000000002</v>
      </c>
      <c r="K54" s="45">
        <v>32.357100000000003</v>
      </c>
      <c r="L54" s="45">
        <v>35.481299999999997</v>
      </c>
      <c r="M54" s="45">
        <v>32.045299999999997</v>
      </c>
      <c r="N54" s="45">
        <v>27.011800000000001</v>
      </c>
      <c r="O54" s="45">
        <v>5.9317000000000002</v>
      </c>
      <c r="P54" s="45">
        <v>5.9317000000000002</v>
      </c>
      <c r="Q54" s="45" t="s">
        <v>265</v>
      </c>
      <c r="R54" s="45" t="s">
        <v>265</v>
      </c>
      <c r="S54" s="45" t="s">
        <v>265</v>
      </c>
      <c r="T54" s="45" t="s">
        <v>265</v>
      </c>
      <c r="U54" s="45">
        <v>17.038699999999999</v>
      </c>
      <c r="V54" s="45">
        <v>0</v>
      </c>
      <c r="W54" s="45">
        <v>17.038699999999999</v>
      </c>
      <c r="X54" s="45">
        <v>0</v>
      </c>
      <c r="Y54" s="45">
        <v>17</v>
      </c>
      <c r="Z54" s="45">
        <v>25.114000000000001</v>
      </c>
      <c r="AA54" s="45">
        <v>17.038699999999999</v>
      </c>
      <c r="AB54" s="45">
        <v>0</v>
      </c>
      <c r="AC54" s="45">
        <v>17.038699999999999</v>
      </c>
      <c r="AD54" s="45">
        <v>0</v>
      </c>
      <c r="AE54" s="45">
        <v>17</v>
      </c>
      <c r="AF54" s="45">
        <v>25.114000000000001</v>
      </c>
      <c r="AG54" s="45">
        <v>0</v>
      </c>
      <c r="AH54" s="45">
        <v>0</v>
      </c>
      <c r="AI54" s="45" t="s">
        <v>265</v>
      </c>
      <c r="AJ54" s="45" t="s">
        <v>265</v>
      </c>
      <c r="AK54" s="45" t="s">
        <v>265</v>
      </c>
      <c r="AL54" s="45" t="s">
        <v>265</v>
      </c>
      <c r="AM54" s="45">
        <v>22.109200000000001</v>
      </c>
    </row>
    <row r="55" spans="1:39" hidden="1" outlineLevel="1">
      <c r="A55" s="8">
        <v>41883</v>
      </c>
      <c r="B55" s="45">
        <v>28.222899999999999</v>
      </c>
      <c r="C55" s="45">
        <v>32.603999999999999</v>
      </c>
      <c r="D55" s="45">
        <v>29.0916</v>
      </c>
      <c r="E55" s="45">
        <v>34.662599999999998</v>
      </c>
      <c r="F55" s="45">
        <v>47.749299999999998</v>
      </c>
      <c r="G55" s="45">
        <v>31.380500000000001</v>
      </c>
      <c r="H55" s="45">
        <v>22.501200000000001</v>
      </c>
      <c r="I55" s="45">
        <v>32.610599999999998</v>
      </c>
      <c r="J55" s="45">
        <v>29.086400000000001</v>
      </c>
      <c r="K55" s="45">
        <v>34.662599999999998</v>
      </c>
      <c r="L55" s="45">
        <v>47.749299999999998</v>
      </c>
      <c r="M55" s="45">
        <v>31.380500000000001</v>
      </c>
      <c r="N55" s="45">
        <v>22.501200000000001</v>
      </c>
      <c r="O55" s="45">
        <v>29.878</v>
      </c>
      <c r="P55" s="45">
        <v>29.878</v>
      </c>
      <c r="Q55" s="45" t="s">
        <v>265</v>
      </c>
      <c r="R55" s="45" t="s">
        <v>265</v>
      </c>
      <c r="S55" s="45" t="s">
        <v>265</v>
      </c>
      <c r="T55" s="45" t="s">
        <v>265</v>
      </c>
      <c r="U55" s="45">
        <v>17.006699999999999</v>
      </c>
      <c r="V55" s="45">
        <v>0</v>
      </c>
      <c r="W55" s="45">
        <v>17.006699999999999</v>
      </c>
      <c r="X55" s="45">
        <v>0</v>
      </c>
      <c r="Y55" s="45">
        <v>17</v>
      </c>
      <c r="Z55" s="45">
        <v>22.9</v>
      </c>
      <c r="AA55" s="45">
        <v>17.006699999999999</v>
      </c>
      <c r="AB55" s="45">
        <v>0</v>
      </c>
      <c r="AC55" s="45">
        <v>17.006699999999999</v>
      </c>
      <c r="AD55" s="45">
        <v>0</v>
      </c>
      <c r="AE55" s="45">
        <v>17</v>
      </c>
      <c r="AF55" s="45">
        <v>22.9</v>
      </c>
      <c r="AG55" s="45">
        <v>0</v>
      </c>
      <c r="AH55" s="45">
        <v>0</v>
      </c>
      <c r="AI55" s="45" t="s">
        <v>265</v>
      </c>
      <c r="AJ55" s="45" t="s">
        <v>265</v>
      </c>
      <c r="AK55" s="45" t="s">
        <v>265</v>
      </c>
      <c r="AL55" s="45" t="s">
        <v>265</v>
      </c>
      <c r="AM55" s="45">
        <v>21.639600000000002</v>
      </c>
    </row>
    <row r="56" spans="1:39" hidden="1" outlineLevel="1">
      <c r="A56" s="8">
        <v>41913</v>
      </c>
      <c r="B56" s="45">
        <v>25.295500000000001</v>
      </c>
      <c r="C56" s="45">
        <v>28.061399999999999</v>
      </c>
      <c r="D56" s="45">
        <v>29.517900000000001</v>
      </c>
      <c r="E56" s="45">
        <v>27.0121</v>
      </c>
      <c r="F56" s="45">
        <v>21.288900000000002</v>
      </c>
      <c r="G56" s="45">
        <v>28.0349</v>
      </c>
      <c r="H56" s="45">
        <v>25.886399999999998</v>
      </c>
      <c r="I56" s="45">
        <v>28.041699999999999</v>
      </c>
      <c r="J56" s="45">
        <v>29.476800000000001</v>
      </c>
      <c r="K56" s="45">
        <v>27.0121</v>
      </c>
      <c r="L56" s="45">
        <v>21.288900000000002</v>
      </c>
      <c r="M56" s="45">
        <v>28.0349</v>
      </c>
      <c r="N56" s="45">
        <v>25.886399999999998</v>
      </c>
      <c r="O56" s="45">
        <v>39.413200000000003</v>
      </c>
      <c r="P56" s="45">
        <v>39.413200000000003</v>
      </c>
      <c r="Q56" s="45" t="s">
        <v>265</v>
      </c>
      <c r="R56" s="45" t="s">
        <v>265</v>
      </c>
      <c r="S56" s="45" t="s">
        <v>265</v>
      </c>
      <c r="T56" s="45" t="s">
        <v>265</v>
      </c>
      <c r="U56" s="45">
        <v>19.5505</v>
      </c>
      <c r="V56" s="45">
        <v>0</v>
      </c>
      <c r="W56" s="45">
        <v>19.5505</v>
      </c>
      <c r="X56" s="45">
        <v>0</v>
      </c>
      <c r="Y56" s="45">
        <v>0</v>
      </c>
      <c r="Z56" s="45">
        <v>19.5505</v>
      </c>
      <c r="AA56" s="45">
        <v>19.5505</v>
      </c>
      <c r="AB56" s="45">
        <v>0</v>
      </c>
      <c r="AC56" s="45">
        <v>19.5505</v>
      </c>
      <c r="AD56" s="45">
        <v>0</v>
      </c>
      <c r="AE56" s="45">
        <v>0</v>
      </c>
      <c r="AF56" s="45">
        <v>19.5505</v>
      </c>
      <c r="AG56" s="45">
        <v>0</v>
      </c>
      <c r="AH56" s="45">
        <v>0</v>
      </c>
      <c r="AI56" s="45" t="s">
        <v>265</v>
      </c>
      <c r="AJ56" s="45" t="s">
        <v>265</v>
      </c>
      <c r="AK56" s="45" t="s">
        <v>265</v>
      </c>
      <c r="AL56" s="45" t="s">
        <v>265</v>
      </c>
      <c r="AM56" s="45">
        <v>21.8125</v>
      </c>
    </row>
    <row r="57" spans="1:39" hidden="1" outlineLevel="1">
      <c r="A57" s="8">
        <v>41944</v>
      </c>
      <c r="B57" s="45">
        <v>25.090699999999998</v>
      </c>
      <c r="C57" s="45">
        <v>27.374199999999998</v>
      </c>
      <c r="D57" s="45">
        <v>29.701799999999999</v>
      </c>
      <c r="E57" s="45">
        <v>26.115400000000001</v>
      </c>
      <c r="F57" s="45">
        <v>24.401499999999999</v>
      </c>
      <c r="G57" s="45">
        <v>27.076799999999999</v>
      </c>
      <c r="H57" s="45">
        <v>21.866</v>
      </c>
      <c r="I57" s="45">
        <v>27.373699999999999</v>
      </c>
      <c r="J57" s="45">
        <v>29.702999999999999</v>
      </c>
      <c r="K57" s="45">
        <v>26.115400000000001</v>
      </c>
      <c r="L57" s="45">
        <v>24.401499999999999</v>
      </c>
      <c r="M57" s="45">
        <v>27.076799999999999</v>
      </c>
      <c r="N57" s="45">
        <v>21.866</v>
      </c>
      <c r="O57" s="45">
        <v>28.6587</v>
      </c>
      <c r="P57" s="45">
        <v>28.6587</v>
      </c>
      <c r="Q57" s="45" t="s">
        <v>265</v>
      </c>
      <c r="R57" s="45" t="s">
        <v>265</v>
      </c>
      <c r="S57" s="45" t="s">
        <v>265</v>
      </c>
      <c r="T57" s="45" t="s">
        <v>265</v>
      </c>
      <c r="U57" s="45">
        <v>20.933900000000001</v>
      </c>
      <c r="V57" s="45">
        <v>0</v>
      </c>
      <c r="W57" s="45">
        <v>20.933900000000001</v>
      </c>
      <c r="X57" s="45">
        <v>0</v>
      </c>
      <c r="Y57" s="45">
        <v>0</v>
      </c>
      <c r="Z57" s="45">
        <v>20.933900000000001</v>
      </c>
      <c r="AA57" s="45">
        <v>20.933900000000001</v>
      </c>
      <c r="AB57" s="45">
        <v>0</v>
      </c>
      <c r="AC57" s="45">
        <v>20.933900000000001</v>
      </c>
      <c r="AD57" s="45">
        <v>0</v>
      </c>
      <c r="AE57" s="45">
        <v>0</v>
      </c>
      <c r="AF57" s="45">
        <v>20.933900000000001</v>
      </c>
      <c r="AG57" s="45">
        <v>0</v>
      </c>
      <c r="AH57" s="45">
        <v>0</v>
      </c>
      <c r="AI57" s="45" t="s">
        <v>265</v>
      </c>
      <c r="AJ57" s="45" t="s">
        <v>265</v>
      </c>
      <c r="AK57" s="45" t="s">
        <v>265</v>
      </c>
      <c r="AL57" s="45" t="s">
        <v>265</v>
      </c>
      <c r="AM57" s="45">
        <v>22.032800000000002</v>
      </c>
    </row>
    <row r="58" spans="1:39" hidden="1" outlineLevel="1">
      <c r="A58" s="8">
        <v>41974</v>
      </c>
      <c r="B58" s="45">
        <v>24.3734</v>
      </c>
      <c r="C58" s="45">
        <v>26.591200000000001</v>
      </c>
      <c r="D58" s="45">
        <v>30.845700000000001</v>
      </c>
      <c r="E58" s="45">
        <v>24.607199999999999</v>
      </c>
      <c r="F58" s="45">
        <v>20.361599999999999</v>
      </c>
      <c r="G58" s="45">
        <v>25.5962</v>
      </c>
      <c r="H58" s="45">
        <v>19.983000000000001</v>
      </c>
      <c r="I58" s="45">
        <v>26.590499999999999</v>
      </c>
      <c r="J58" s="45">
        <v>30.8444</v>
      </c>
      <c r="K58" s="45">
        <v>24.607199999999999</v>
      </c>
      <c r="L58" s="45">
        <v>20.361599999999999</v>
      </c>
      <c r="M58" s="45">
        <v>25.5962</v>
      </c>
      <c r="N58" s="45">
        <v>19.983000000000001</v>
      </c>
      <c r="O58" s="45">
        <v>37.652299999999997</v>
      </c>
      <c r="P58" s="45">
        <v>37.652299999999997</v>
      </c>
      <c r="Q58" s="45" t="s">
        <v>265</v>
      </c>
      <c r="R58" s="45" t="s">
        <v>265</v>
      </c>
      <c r="S58" s="45" t="s">
        <v>265</v>
      </c>
      <c r="T58" s="45" t="s">
        <v>265</v>
      </c>
      <c r="U58" s="45">
        <v>8.9787999999999997</v>
      </c>
      <c r="V58" s="45">
        <v>0</v>
      </c>
      <c r="W58" s="45">
        <v>8.9787999999999997</v>
      </c>
      <c r="X58" s="45">
        <v>0</v>
      </c>
      <c r="Y58" s="45">
        <v>0</v>
      </c>
      <c r="Z58" s="45">
        <v>8.9787999999999997</v>
      </c>
      <c r="AA58" s="45">
        <v>8.9787999999999997</v>
      </c>
      <c r="AB58" s="45">
        <v>0</v>
      </c>
      <c r="AC58" s="45">
        <v>8.9787999999999997</v>
      </c>
      <c r="AD58" s="45">
        <v>0</v>
      </c>
      <c r="AE58" s="45">
        <v>0</v>
      </c>
      <c r="AF58" s="45">
        <v>8.9787999999999997</v>
      </c>
      <c r="AG58" s="45">
        <v>0</v>
      </c>
      <c r="AH58" s="45">
        <v>0</v>
      </c>
      <c r="AI58" s="45" t="s">
        <v>265</v>
      </c>
      <c r="AJ58" s="45" t="s">
        <v>265</v>
      </c>
      <c r="AK58" s="45" t="s">
        <v>265</v>
      </c>
      <c r="AL58" s="45" t="s">
        <v>265</v>
      </c>
      <c r="AM58" s="45">
        <v>22.346900000000002</v>
      </c>
    </row>
    <row r="59" spans="1:39" hidden="1" outlineLevel="1">
      <c r="A59" s="8">
        <v>42005</v>
      </c>
      <c r="B59" s="45">
        <v>26.255199999999999</v>
      </c>
      <c r="C59" s="45">
        <v>29.340199999999999</v>
      </c>
      <c r="D59" s="45">
        <v>34.794499999999999</v>
      </c>
      <c r="E59" s="45">
        <v>25.71</v>
      </c>
      <c r="F59" s="45">
        <v>22.673500000000001</v>
      </c>
      <c r="G59" s="45">
        <v>26.622299999999999</v>
      </c>
      <c r="H59" s="45">
        <v>19.830500000000001</v>
      </c>
      <c r="I59" s="45">
        <v>29.336500000000001</v>
      </c>
      <c r="J59" s="45">
        <v>34.793700000000001</v>
      </c>
      <c r="K59" s="45">
        <v>25.71</v>
      </c>
      <c r="L59" s="45">
        <v>22.673500000000001</v>
      </c>
      <c r="M59" s="45">
        <v>26.622299999999999</v>
      </c>
      <c r="N59" s="45">
        <v>19.830500000000001</v>
      </c>
      <c r="O59" s="45">
        <v>35.346200000000003</v>
      </c>
      <c r="P59" s="45">
        <v>35.346200000000003</v>
      </c>
      <c r="Q59" s="45" t="s">
        <v>265</v>
      </c>
      <c r="R59" s="45" t="s">
        <v>265</v>
      </c>
      <c r="S59" s="45" t="s">
        <v>265</v>
      </c>
      <c r="T59" s="45" t="s">
        <v>265</v>
      </c>
      <c r="U59" s="45">
        <v>9.1797000000000004</v>
      </c>
      <c r="V59" s="45">
        <v>0</v>
      </c>
      <c r="W59" s="45">
        <v>9.1797000000000004</v>
      </c>
      <c r="X59" s="45">
        <v>0</v>
      </c>
      <c r="Y59" s="45">
        <v>0</v>
      </c>
      <c r="Z59" s="45">
        <v>9.1797000000000004</v>
      </c>
      <c r="AA59" s="45">
        <v>9.1797000000000004</v>
      </c>
      <c r="AB59" s="45">
        <v>0</v>
      </c>
      <c r="AC59" s="45">
        <v>9.1797000000000004</v>
      </c>
      <c r="AD59" s="45">
        <v>0</v>
      </c>
      <c r="AE59" s="45">
        <v>0</v>
      </c>
      <c r="AF59" s="45">
        <v>9.1797000000000004</v>
      </c>
      <c r="AG59" s="45">
        <v>0</v>
      </c>
      <c r="AH59" s="45">
        <v>0</v>
      </c>
      <c r="AI59" s="45" t="s">
        <v>265</v>
      </c>
      <c r="AJ59" s="45" t="s">
        <v>265</v>
      </c>
      <c r="AK59" s="45" t="s">
        <v>265</v>
      </c>
      <c r="AL59" s="45" t="s">
        <v>265</v>
      </c>
      <c r="AM59" s="45">
        <v>22.7227</v>
      </c>
    </row>
    <row r="60" spans="1:39" hidden="1" outlineLevel="1">
      <c r="A60" s="8">
        <v>42036</v>
      </c>
      <c r="B60" s="45">
        <v>25.712199999999999</v>
      </c>
      <c r="C60" s="45">
        <v>28.760999999999999</v>
      </c>
      <c r="D60" s="45">
        <v>33.077800000000003</v>
      </c>
      <c r="E60" s="45">
        <v>26.9605</v>
      </c>
      <c r="F60" s="45">
        <v>35.302900000000001</v>
      </c>
      <c r="G60" s="45">
        <v>26.148299999999999</v>
      </c>
      <c r="H60" s="45">
        <v>20.096699999999998</v>
      </c>
      <c r="I60" s="45">
        <v>28.721299999999999</v>
      </c>
      <c r="J60" s="45">
        <v>32.982100000000003</v>
      </c>
      <c r="K60" s="45">
        <v>26.976099999999999</v>
      </c>
      <c r="L60" s="45">
        <v>35.302900000000001</v>
      </c>
      <c r="M60" s="45">
        <v>26.148299999999999</v>
      </c>
      <c r="N60" s="45">
        <v>20.1569</v>
      </c>
      <c r="O60" s="45">
        <v>34.668399999999998</v>
      </c>
      <c r="P60" s="45">
        <v>37.942399999999999</v>
      </c>
      <c r="Q60" s="45">
        <v>15.8713</v>
      </c>
      <c r="R60" s="45" t="s">
        <v>265</v>
      </c>
      <c r="S60" s="45" t="s">
        <v>265</v>
      </c>
      <c r="T60" s="45">
        <v>15.8713</v>
      </c>
      <c r="U60" s="45">
        <v>17.035399999999999</v>
      </c>
      <c r="V60" s="45">
        <v>0</v>
      </c>
      <c r="W60" s="45">
        <v>17.035399999999999</v>
      </c>
      <c r="X60" s="45">
        <v>0</v>
      </c>
      <c r="Y60" s="45">
        <v>22.717700000000001</v>
      </c>
      <c r="Z60" s="45">
        <v>14.825100000000001</v>
      </c>
      <c r="AA60" s="45">
        <v>17.827400000000001</v>
      </c>
      <c r="AB60" s="45">
        <v>0</v>
      </c>
      <c r="AC60" s="45">
        <v>17.827400000000001</v>
      </c>
      <c r="AD60" s="45">
        <v>0</v>
      </c>
      <c r="AE60" s="45">
        <v>22.717700000000001</v>
      </c>
      <c r="AF60" s="45">
        <v>15.7011</v>
      </c>
      <c r="AG60" s="45">
        <v>7.3890000000000002</v>
      </c>
      <c r="AH60" s="45">
        <v>0</v>
      </c>
      <c r="AI60" s="45">
        <v>7.3890000000000002</v>
      </c>
      <c r="AJ60" s="45" t="s">
        <v>265</v>
      </c>
      <c r="AK60" s="45" t="s">
        <v>265</v>
      </c>
      <c r="AL60" s="45">
        <v>7.3890000000000002</v>
      </c>
      <c r="AM60" s="45">
        <v>25.807200000000002</v>
      </c>
    </row>
    <row r="61" spans="1:39" hidden="1" outlineLevel="1">
      <c r="A61" s="8">
        <v>42064</v>
      </c>
      <c r="B61" s="45">
        <v>26.4785</v>
      </c>
      <c r="C61" s="45">
        <v>25.778199999999998</v>
      </c>
      <c r="D61" s="45">
        <v>28.102</v>
      </c>
      <c r="E61" s="45">
        <v>25.244599999999998</v>
      </c>
      <c r="F61" s="45">
        <v>42.572600000000001</v>
      </c>
      <c r="G61" s="45">
        <v>23.8612</v>
      </c>
      <c r="H61" s="45">
        <v>17.593499999999999</v>
      </c>
      <c r="I61" s="45">
        <v>25.9636</v>
      </c>
      <c r="J61" s="45">
        <v>28.098199999999999</v>
      </c>
      <c r="K61" s="45">
        <v>25.463999999999999</v>
      </c>
      <c r="L61" s="45">
        <v>42.572600000000001</v>
      </c>
      <c r="M61" s="45">
        <v>23.8612</v>
      </c>
      <c r="N61" s="45">
        <v>18.516400000000001</v>
      </c>
      <c r="O61" s="45">
        <v>14.1084</v>
      </c>
      <c r="P61" s="45">
        <v>37.908200000000001</v>
      </c>
      <c r="Q61" s="45">
        <v>14</v>
      </c>
      <c r="R61" s="45" t="s">
        <v>265</v>
      </c>
      <c r="S61" s="45" t="s">
        <v>265</v>
      </c>
      <c r="T61" s="45">
        <v>14</v>
      </c>
      <c r="U61" s="45">
        <v>11.8649</v>
      </c>
      <c r="V61" s="45">
        <v>0</v>
      </c>
      <c r="W61" s="45">
        <v>11.8649</v>
      </c>
      <c r="X61" s="45">
        <v>0</v>
      </c>
      <c r="Y61" s="45">
        <v>17</v>
      </c>
      <c r="Z61" s="45">
        <v>11.7553</v>
      </c>
      <c r="AA61" s="45">
        <v>11.8649</v>
      </c>
      <c r="AB61" s="45">
        <v>0</v>
      </c>
      <c r="AC61" s="45">
        <v>11.8649</v>
      </c>
      <c r="AD61" s="45">
        <v>0</v>
      </c>
      <c r="AE61" s="45">
        <v>17</v>
      </c>
      <c r="AF61" s="45">
        <v>11.7553</v>
      </c>
      <c r="AG61" s="45">
        <v>0</v>
      </c>
      <c r="AH61" s="45">
        <v>0</v>
      </c>
      <c r="AI61" s="45">
        <v>0</v>
      </c>
      <c r="AJ61" s="45" t="s">
        <v>265</v>
      </c>
      <c r="AK61" s="45" t="s">
        <v>265</v>
      </c>
      <c r="AL61" s="45">
        <v>0</v>
      </c>
      <c r="AM61" s="45">
        <v>29.403700000000001</v>
      </c>
    </row>
    <row r="62" spans="1:39" hidden="1" outlineLevel="1">
      <c r="A62" s="8">
        <v>42095</v>
      </c>
      <c r="B62" s="45">
        <v>25.931100000000001</v>
      </c>
      <c r="C62" s="45">
        <v>24.1873</v>
      </c>
      <c r="D62" s="45">
        <v>24.3034</v>
      </c>
      <c r="E62" s="45">
        <v>24.1769</v>
      </c>
      <c r="F62" s="45">
        <v>29.968900000000001</v>
      </c>
      <c r="G62" s="45">
        <v>24.775500000000001</v>
      </c>
      <c r="H62" s="45">
        <v>18.835899999999999</v>
      </c>
      <c r="I62" s="45">
        <v>24.234000000000002</v>
      </c>
      <c r="J62" s="45">
        <v>24.2486</v>
      </c>
      <c r="K62" s="45">
        <v>24.232700000000001</v>
      </c>
      <c r="L62" s="45">
        <v>29.968900000000001</v>
      </c>
      <c r="M62" s="45">
        <v>24.775500000000001</v>
      </c>
      <c r="N62" s="45">
        <v>19.034600000000001</v>
      </c>
      <c r="O62" s="45">
        <v>14.0686</v>
      </c>
      <c r="P62" s="45">
        <v>37.306699999999999</v>
      </c>
      <c r="Q62" s="45">
        <v>12.184900000000001</v>
      </c>
      <c r="R62" s="45" t="s">
        <v>265</v>
      </c>
      <c r="S62" s="45" t="s">
        <v>265</v>
      </c>
      <c r="T62" s="45">
        <v>12.184900000000001</v>
      </c>
      <c r="U62" s="45">
        <v>17.0108</v>
      </c>
      <c r="V62" s="45">
        <v>0</v>
      </c>
      <c r="W62" s="45">
        <v>17.0108</v>
      </c>
      <c r="X62" s="45">
        <v>0</v>
      </c>
      <c r="Y62" s="45">
        <v>20</v>
      </c>
      <c r="Z62" s="45">
        <v>17.007899999999999</v>
      </c>
      <c r="AA62" s="45">
        <v>17.0108</v>
      </c>
      <c r="AB62" s="45">
        <v>0</v>
      </c>
      <c r="AC62" s="45">
        <v>17.0108</v>
      </c>
      <c r="AD62" s="45">
        <v>0</v>
      </c>
      <c r="AE62" s="45">
        <v>20</v>
      </c>
      <c r="AF62" s="45">
        <v>17.007899999999999</v>
      </c>
      <c r="AG62" s="45">
        <v>0</v>
      </c>
      <c r="AH62" s="45">
        <v>0</v>
      </c>
      <c r="AI62" s="45">
        <v>0</v>
      </c>
      <c r="AJ62" s="45" t="s">
        <v>265</v>
      </c>
      <c r="AK62" s="45" t="s">
        <v>265</v>
      </c>
      <c r="AL62" s="45">
        <v>0</v>
      </c>
      <c r="AM62" s="45">
        <v>29.611499999999999</v>
      </c>
    </row>
    <row r="63" spans="1:39" hidden="1" outlineLevel="1">
      <c r="A63" s="8">
        <v>42125</v>
      </c>
      <c r="B63" s="45">
        <v>27.189499999999999</v>
      </c>
      <c r="C63" s="45">
        <v>26.2546</v>
      </c>
      <c r="D63" s="45">
        <v>28.836099999999998</v>
      </c>
      <c r="E63" s="45">
        <v>25.7729</v>
      </c>
      <c r="F63" s="45">
        <v>30.200199999999999</v>
      </c>
      <c r="G63" s="45">
        <v>25.909700000000001</v>
      </c>
      <c r="H63" s="45">
        <v>19.645099999999999</v>
      </c>
      <c r="I63" s="45">
        <v>25.841899999999999</v>
      </c>
      <c r="J63" s="45">
        <v>26.360199999999999</v>
      </c>
      <c r="K63" s="45">
        <v>25.7729</v>
      </c>
      <c r="L63" s="45">
        <v>30.200199999999999</v>
      </c>
      <c r="M63" s="45">
        <v>25.909700000000001</v>
      </c>
      <c r="N63" s="45">
        <v>19.645099999999999</v>
      </c>
      <c r="O63" s="45">
        <v>35.003399999999999</v>
      </c>
      <c r="P63" s="45">
        <v>35.003399999999999</v>
      </c>
      <c r="Q63" s="45">
        <v>0</v>
      </c>
      <c r="R63" s="45" t="s">
        <v>265</v>
      </c>
      <c r="S63" s="45" t="s">
        <v>265</v>
      </c>
      <c r="T63" s="45">
        <v>0</v>
      </c>
      <c r="U63" s="45">
        <v>16.751300000000001</v>
      </c>
      <c r="V63" s="45">
        <v>0</v>
      </c>
      <c r="W63" s="45">
        <v>16.751300000000001</v>
      </c>
      <c r="X63" s="45">
        <v>0</v>
      </c>
      <c r="Y63" s="45">
        <v>25.971</v>
      </c>
      <c r="Z63" s="45">
        <v>16.713000000000001</v>
      </c>
      <c r="AA63" s="45">
        <v>17.0136</v>
      </c>
      <c r="AB63" s="45">
        <v>0</v>
      </c>
      <c r="AC63" s="45">
        <v>17.0136</v>
      </c>
      <c r="AD63" s="45">
        <v>0</v>
      </c>
      <c r="AE63" s="45">
        <v>25.971</v>
      </c>
      <c r="AF63" s="45">
        <v>16.9742</v>
      </c>
      <c r="AG63" s="45">
        <v>12.5</v>
      </c>
      <c r="AH63" s="45">
        <v>0</v>
      </c>
      <c r="AI63" s="45">
        <v>12.5</v>
      </c>
      <c r="AJ63" s="45" t="s">
        <v>265</v>
      </c>
      <c r="AK63" s="45" t="s">
        <v>265</v>
      </c>
      <c r="AL63" s="45">
        <v>12.5</v>
      </c>
      <c r="AM63" s="45">
        <v>29.843900000000001</v>
      </c>
    </row>
    <row r="64" spans="1:39" hidden="1" outlineLevel="1">
      <c r="A64" s="8">
        <v>42156</v>
      </c>
      <c r="B64" s="45">
        <v>25.650099999999998</v>
      </c>
      <c r="C64" s="45">
        <v>24.545400000000001</v>
      </c>
      <c r="D64" s="45">
        <v>25.949200000000001</v>
      </c>
      <c r="E64" s="45">
        <v>24.461500000000001</v>
      </c>
      <c r="F64" s="45">
        <v>24.3416</v>
      </c>
      <c r="G64" s="45">
        <v>25.138000000000002</v>
      </c>
      <c r="H64" s="45">
        <v>21.082999999999998</v>
      </c>
      <c r="I64" s="45">
        <v>24.544</v>
      </c>
      <c r="J64" s="45">
        <v>25.9268</v>
      </c>
      <c r="K64" s="45">
        <v>24.461500000000001</v>
      </c>
      <c r="L64" s="45">
        <v>24.3416</v>
      </c>
      <c r="M64" s="45">
        <v>25.138000000000002</v>
      </c>
      <c r="N64" s="45">
        <v>21.082999999999998</v>
      </c>
      <c r="O64" s="45">
        <v>36.806899999999999</v>
      </c>
      <c r="P64" s="45">
        <v>36.806899999999999</v>
      </c>
      <c r="Q64" s="45" t="s">
        <v>265</v>
      </c>
      <c r="R64" s="45" t="s">
        <v>265</v>
      </c>
      <c r="S64" s="45" t="s">
        <v>265</v>
      </c>
      <c r="T64" s="45" t="s">
        <v>265</v>
      </c>
      <c r="U64" s="45">
        <v>10.751300000000001</v>
      </c>
      <c r="V64" s="45">
        <v>0</v>
      </c>
      <c r="W64" s="45">
        <v>10.751300000000001</v>
      </c>
      <c r="X64" s="45">
        <v>0</v>
      </c>
      <c r="Y64" s="45">
        <v>0</v>
      </c>
      <c r="Z64" s="45">
        <v>10.751300000000001</v>
      </c>
      <c r="AA64" s="45">
        <v>10.751300000000001</v>
      </c>
      <c r="AB64" s="45">
        <v>0</v>
      </c>
      <c r="AC64" s="45">
        <v>10.751300000000001</v>
      </c>
      <c r="AD64" s="45">
        <v>0</v>
      </c>
      <c r="AE64" s="45">
        <v>0</v>
      </c>
      <c r="AF64" s="45">
        <v>10.751300000000001</v>
      </c>
      <c r="AG64" s="45">
        <v>0</v>
      </c>
      <c r="AH64" s="45">
        <v>0</v>
      </c>
      <c r="AI64" s="45" t="s">
        <v>265</v>
      </c>
      <c r="AJ64" s="45" t="s">
        <v>265</v>
      </c>
      <c r="AK64" s="45" t="s">
        <v>265</v>
      </c>
      <c r="AL64" s="45" t="s">
        <v>265</v>
      </c>
      <c r="AM64" s="45">
        <v>30.703800000000001</v>
      </c>
    </row>
    <row r="65" spans="1:39" hidden="1" outlineLevel="1">
      <c r="A65" s="8">
        <v>42186</v>
      </c>
      <c r="B65" s="45">
        <v>27.815799999999999</v>
      </c>
      <c r="C65" s="45">
        <v>26.917200000000001</v>
      </c>
      <c r="D65" s="45">
        <v>29.776299999999999</v>
      </c>
      <c r="E65" s="45">
        <v>26.582999999999998</v>
      </c>
      <c r="F65" s="45">
        <v>29.912500000000001</v>
      </c>
      <c r="G65" s="45">
        <v>26.5976</v>
      </c>
      <c r="H65" s="45">
        <v>22.640499999999999</v>
      </c>
      <c r="I65" s="45">
        <v>26.869700000000002</v>
      </c>
      <c r="J65" s="45">
        <v>29.4129</v>
      </c>
      <c r="K65" s="45">
        <v>26.582999999999998</v>
      </c>
      <c r="L65" s="45">
        <v>29.912500000000001</v>
      </c>
      <c r="M65" s="45">
        <v>26.5976</v>
      </c>
      <c r="N65" s="45">
        <v>22.640499999999999</v>
      </c>
      <c r="O65" s="45">
        <v>39.548499999999997</v>
      </c>
      <c r="P65" s="45">
        <v>39.548499999999997</v>
      </c>
      <c r="Q65" s="45">
        <v>0</v>
      </c>
      <c r="R65" s="45" t="s">
        <v>265</v>
      </c>
      <c r="S65" s="45">
        <v>0</v>
      </c>
      <c r="T65" s="45" t="s">
        <v>265</v>
      </c>
      <c r="U65" s="45">
        <v>24.333400000000001</v>
      </c>
      <c r="V65" s="45">
        <v>0</v>
      </c>
      <c r="W65" s="45">
        <v>24.333400000000001</v>
      </c>
      <c r="X65" s="45">
        <v>0</v>
      </c>
      <c r="Y65" s="45">
        <v>0</v>
      </c>
      <c r="Z65" s="45">
        <v>24.333400000000001</v>
      </c>
      <c r="AA65" s="45">
        <v>24.333400000000001</v>
      </c>
      <c r="AB65" s="45">
        <v>0</v>
      </c>
      <c r="AC65" s="45">
        <v>24.333400000000001</v>
      </c>
      <c r="AD65" s="45">
        <v>0</v>
      </c>
      <c r="AE65" s="45">
        <v>0</v>
      </c>
      <c r="AF65" s="45">
        <v>24.333400000000001</v>
      </c>
      <c r="AG65" s="45">
        <v>0</v>
      </c>
      <c r="AH65" s="45">
        <v>0</v>
      </c>
      <c r="AI65" s="45">
        <v>0</v>
      </c>
      <c r="AJ65" s="45" t="s">
        <v>265</v>
      </c>
      <c r="AK65" s="45">
        <v>0</v>
      </c>
      <c r="AL65" s="45" t="s">
        <v>265</v>
      </c>
      <c r="AM65" s="45">
        <v>30.606999999999999</v>
      </c>
    </row>
    <row r="66" spans="1:39" hidden="1" outlineLevel="1">
      <c r="A66" s="8">
        <v>42217</v>
      </c>
      <c r="B66" s="45">
        <v>25.773700000000002</v>
      </c>
      <c r="C66" s="45">
        <v>24.596599999999999</v>
      </c>
      <c r="D66" s="45">
        <v>27.247199999999999</v>
      </c>
      <c r="E66" s="45">
        <v>24.384599999999999</v>
      </c>
      <c r="F66" s="45">
        <v>28.364799999999999</v>
      </c>
      <c r="G66" s="45">
        <v>25.847999999999999</v>
      </c>
      <c r="H66" s="45">
        <v>8.2521000000000004</v>
      </c>
      <c r="I66" s="45">
        <v>24.6342</v>
      </c>
      <c r="J66" s="45">
        <v>27.2377</v>
      </c>
      <c r="K66" s="45">
        <v>24.4253</v>
      </c>
      <c r="L66" s="45">
        <v>28.364799999999999</v>
      </c>
      <c r="M66" s="45">
        <v>25.847999999999999</v>
      </c>
      <c r="N66" s="45">
        <v>7.9175000000000004</v>
      </c>
      <c r="O66" s="45">
        <v>15.3764</v>
      </c>
      <c r="P66" s="45">
        <v>38.018999999999998</v>
      </c>
      <c r="Q66" s="45">
        <v>15.007</v>
      </c>
      <c r="R66" s="45" t="s">
        <v>265</v>
      </c>
      <c r="S66" s="45" t="s">
        <v>265</v>
      </c>
      <c r="T66" s="45">
        <v>15.007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 t="s">
        <v>265</v>
      </c>
      <c r="AK66" s="45" t="s">
        <v>265</v>
      </c>
      <c r="AL66" s="45">
        <v>0</v>
      </c>
      <c r="AM66" s="45">
        <v>30.828299999999999</v>
      </c>
    </row>
    <row r="67" spans="1:39" hidden="1" outlineLevel="1">
      <c r="A67" s="8">
        <v>42248</v>
      </c>
      <c r="B67" s="45">
        <v>26.7362</v>
      </c>
      <c r="C67" s="45">
        <v>25.3567</v>
      </c>
      <c r="D67" s="45">
        <v>28.652899999999999</v>
      </c>
      <c r="E67" s="45">
        <v>25.009699999999999</v>
      </c>
      <c r="F67" s="45">
        <v>27.849399999999999</v>
      </c>
      <c r="G67" s="45">
        <v>26.499500000000001</v>
      </c>
      <c r="H67" s="45">
        <v>9.2194000000000003</v>
      </c>
      <c r="I67" s="45">
        <v>25.257999999999999</v>
      </c>
      <c r="J67" s="45">
        <v>27.796199999999999</v>
      </c>
      <c r="K67" s="45">
        <v>25.009699999999999</v>
      </c>
      <c r="L67" s="45">
        <v>27.849399999999999</v>
      </c>
      <c r="M67" s="45">
        <v>26.499500000000001</v>
      </c>
      <c r="N67" s="45">
        <v>9.2194000000000003</v>
      </c>
      <c r="O67" s="45">
        <v>39.954799999999999</v>
      </c>
      <c r="P67" s="45">
        <v>39.954799999999999</v>
      </c>
      <c r="Q67" s="45">
        <v>0</v>
      </c>
      <c r="R67" s="45">
        <v>0</v>
      </c>
      <c r="S67" s="45" t="s">
        <v>265</v>
      </c>
      <c r="T67" s="45" t="s">
        <v>265</v>
      </c>
      <c r="U67" s="45">
        <v>5.9343000000000004</v>
      </c>
      <c r="V67" s="45">
        <v>0</v>
      </c>
      <c r="W67" s="45">
        <v>5.9343000000000004</v>
      </c>
      <c r="X67" s="45">
        <v>0</v>
      </c>
      <c r="Y67" s="45">
        <v>0</v>
      </c>
      <c r="Z67" s="45">
        <v>5.9343000000000004</v>
      </c>
      <c r="AA67" s="45">
        <v>5.9343000000000004</v>
      </c>
      <c r="AB67" s="45">
        <v>0</v>
      </c>
      <c r="AC67" s="45">
        <v>5.9343000000000004</v>
      </c>
      <c r="AD67" s="45">
        <v>0</v>
      </c>
      <c r="AE67" s="45">
        <v>0</v>
      </c>
      <c r="AF67" s="45">
        <v>5.9343000000000004</v>
      </c>
      <c r="AG67" s="45">
        <v>0</v>
      </c>
      <c r="AH67" s="45">
        <v>0</v>
      </c>
      <c r="AI67" s="45">
        <v>0</v>
      </c>
      <c r="AJ67" s="45">
        <v>0</v>
      </c>
      <c r="AK67" s="45" t="s">
        <v>265</v>
      </c>
      <c r="AL67" s="45" t="s">
        <v>265</v>
      </c>
      <c r="AM67" s="45">
        <v>31.382200000000001</v>
      </c>
    </row>
    <row r="68" spans="1:39" hidden="1" outlineLevel="1">
      <c r="A68" s="8">
        <v>42278</v>
      </c>
      <c r="B68" s="45">
        <v>27.142299999999999</v>
      </c>
      <c r="C68" s="45">
        <v>26.352599999999999</v>
      </c>
      <c r="D68" s="45">
        <v>31.305299999999999</v>
      </c>
      <c r="E68" s="45">
        <v>25.87</v>
      </c>
      <c r="F68" s="45">
        <v>27.3535</v>
      </c>
      <c r="G68" s="45">
        <v>26.571000000000002</v>
      </c>
      <c r="H68" s="45">
        <v>16.1584</v>
      </c>
      <c r="I68" s="45">
        <v>26.2773</v>
      </c>
      <c r="J68" s="45">
        <v>30.738399999999999</v>
      </c>
      <c r="K68" s="45">
        <v>25.87</v>
      </c>
      <c r="L68" s="45">
        <v>27.3535</v>
      </c>
      <c r="M68" s="45">
        <v>26.571000000000002</v>
      </c>
      <c r="N68" s="45">
        <v>16.1584</v>
      </c>
      <c r="O68" s="45">
        <v>39.753599999999999</v>
      </c>
      <c r="P68" s="45">
        <v>39.753599999999999</v>
      </c>
      <c r="Q68" s="45" t="s">
        <v>265</v>
      </c>
      <c r="R68" s="45" t="s">
        <v>265</v>
      </c>
      <c r="S68" s="45" t="s">
        <v>265</v>
      </c>
      <c r="T68" s="45" t="s">
        <v>265</v>
      </c>
      <c r="U68" s="45">
        <v>8.1502999999999997</v>
      </c>
      <c r="V68" s="45">
        <v>0</v>
      </c>
      <c r="W68" s="45">
        <v>8.1502999999999997</v>
      </c>
      <c r="X68" s="45">
        <v>0</v>
      </c>
      <c r="Y68" s="45">
        <v>0</v>
      </c>
      <c r="Z68" s="45">
        <v>8.1502999999999997</v>
      </c>
      <c r="AA68" s="45">
        <v>8.1502999999999997</v>
      </c>
      <c r="AB68" s="45">
        <v>0</v>
      </c>
      <c r="AC68" s="45">
        <v>8.1502999999999997</v>
      </c>
      <c r="AD68" s="45">
        <v>0</v>
      </c>
      <c r="AE68" s="45">
        <v>0</v>
      </c>
      <c r="AF68" s="45">
        <v>8.1502999999999997</v>
      </c>
      <c r="AG68" s="45">
        <v>0</v>
      </c>
      <c r="AH68" s="45">
        <v>0</v>
      </c>
      <c r="AI68" s="45" t="s">
        <v>265</v>
      </c>
      <c r="AJ68" s="45" t="s">
        <v>265</v>
      </c>
      <c r="AK68" s="45" t="s">
        <v>265</v>
      </c>
      <c r="AL68" s="45" t="s">
        <v>265</v>
      </c>
      <c r="AM68" s="45">
        <v>32.935299999999998</v>
      </c>
    </row>
    <row r="69" spans="1:39" hidden="1" outlineLevel="1">
      <c r="A69" s="8">
        <v>42309</v>
      </c>
      <c r="B69" s="45">
        <v>25.256399999999999</v>
      </c>
      <c r="C69" s="45">
        <v>25.147500000000001</v>
      </c>
      <c r="D69" s="45">
        <v>28.931699999999999</v>
      </c>
      <c r="E69" s="45">
        <v>24.837900000000001</v>
      </c>
      <c r="F69" s="45">
        <v>29.922499999999999</v>
      </c>
      <c r="G69" s="45">
        <v>26.03</v>
      </c>
      <c r="H69" s="45">
        <v>10.6068</v>
      </c>
      <c r="I69" s="45">
        <v>25.055599999999998</v>
      </c>
      <c r="J69" s="45">
        <v>27.939800000000002</v>
      </c>
      <c r="K69" s="45">
        <v>24.837900000000001</v>
      </c>
      <c r="L69" s="45">
        <v>29.922499999999999</v>
      </c>
      <c r="M69" s="45">
        <v>26.03</v>
      </c>
      <c r="N69" s="45">
        <v>10.6068</v>
      </c>
      <c r="O69" s="45">
        <v>40.706899999999997</v>
      </c>
      <c r="P69" s="45">
        <v>40.706899999999997</v>
      </c>
      <c r="Q69" s="45" t="s">
        <v>265</v>
      </c>
      <c r="R69" s="45" t="s">
        <v>265</v>
      </c>
      <c r="S69" s="45" t="s">
        <v>265</v>
      </c>
      <c r="T69" s="45" t="s">
        <v>265</v>
      </c>
      <c r="U69" s="45">
        <v>13.1875</v>
      </c>
      <c r="V69" s="45">
        <v>0</v>
      </c>
      <c r="W69" s="45">
        <v>13.1875</v>
      </c>
      <c r="X69" s="45">
        <v>0</v>
      </c>
      <c r="Y69" s="45">
        <v>0</v>
      </c>
      <c r="Z69" s="45">
        <v>13.1875</v>
      </c>
      <c r="AA69" s="45">
        <v>13.1875</v>
      </c>
      <c r="AB69" s="45">
        <v>0</v>
      </c>
      <c r="AC69" s="45">
        <v>13.1875</v>
      </c>
      <c r="AD69" s="45">
        <v>0</v>
      </c>
      <c r="AE69" s="45">
        <v>0</v>
      </c>
      <c r="AF69" s="45">
        <v>13.1875</v>
      </c>
      <c r="AG69" s="45">
        <v>0</v>
      </c>
      <c r="AH69" s="45">
        <v>0</v>
      </c>
      <c r="AI69" s="45" t="s">
        <v>265</v>
      </c>
      <c r="AJ69" s="45" t="s">
        <v>265</v>
      </c>
      <c r="AK69" s="45" t="s">
        <v>265</v>
      </c>
      <c r="AL69" s="45" t="s">
        <v>265</v>
      </c>
      <c r="AM69" s="45">
        <v>30.3338</v>
      </c>
    </row>
    <row r="70" spans="1:39" hidden="1" outlineLevel="1">
      <c r="A70" s="8">
        <v>42339</v>
      </c>
      <c r="B70" s="45">
        <v>26.584</v>
      </c>
      <c r="C70" s="45">
        <v>26.999500000000001</v>
      </c>
      <c r="D70" s="45">
        <v>31.283899999999999</v>
      </c>
      <c r="E70" s="45">
        <v>26.435099999999998</v>
      </c>
      <c r="F70" s="45">
        <v>30.401900000000001</v>
      </c>
      <c r="G70" s="45">
        <v>26.752099999999999</v>
      </c>
      <c r="H70" s="45">
        <v>11.633599999999999</v>
      </c>
      <c r="I70" s="45">
        <v>26.886199999999999</v>
      </c>
      <c r="J70" s="45">
        <v>30.585000000000001</v>
      </c>
      <c r="K70" s="45">
        <v>26.435099999999998</v>
      </c>
      <c r="L70" s="45">
        <v>30.401900000000001</v>
      </c>
      <c r="M70" s="45">
        <v>26.752099999999999</v>
      </c>
      <c r="N70" s="45">
        <v>11.633599999999999</v>
      </c>
      <c r="O70" s="45">
        <v>39.993400000000001</v>
      </c>
      <c r="P70" s="45">
        <v>39.993400000000001</v>
      </c>
      <c r="Q70" s="45">
        <v>0</v>
      </c>
      <c r="R70" s="45" t="s">
        <v>265</v>
      </c>
      <c r="S70" s="45" t="s">
        <v>265</v>
      </c>
      <c r="T70" s="45">
        <v>0</v>
      </c>
      <c r="U70" s="45">
        <v>4.4257</v>
      </c>
      <c r="V70" s="45">
        <v>0</v>
      </c>
      <c r="W70" s="45">
        <v>4.4257</v>
      </c>
      <c r="X70" s="45">
        <v>0</v>
      </c>
      <c r="Y70" s="45">
        <v>0</v>
      </c>
      <c r="Z70" s="45">
        <v>4.4257</v>
      </c>
      <c r="AA70" s="45">
        <v>3.2418</v>
      </c>
      <c r="AB70" s="45">
        <v>0</v>
      </c>
      <c r="AC70" s="45">
        <v>3.2418</v>
      </c>
      <c r="AD70" s="45">
        <v>0</v>
      </c>
      <c r="AE70" s="45">
        <v>0</v>
      </c>
      <c r="AF70" s="45">
        <v>3.2418</v>
      </c>
      <c r="AG70" s="45">
        <v>9.5950000000000006</v>
      </c>
      <c r="AH70" s="45">
        <v>0</v>
      </c>
      <c r="AI70" s="45">
        <v>9.5950000000000006</v>
      </c>
      <c r="AJ70" s="45" t="s">
        <v>265</v>
      </c>
      <c r="AK70" s="45" t="s">
        <v>265</v>
      </c>
      <c r="AL70" s="45">
        <v>9.5950000000000006</v>
      </c>
      <c r="AM70" s="45">
        <v>30.295100000000001</v>
      </c>
    </row>
    <row r="71" spans="1:39" hidden="1" outlineLevel="1">
      <c r="A71" s="8">
        <v>42370</v>
      </c>
      <c r="B71" s="45">
        <v>27.297699999999999</v>
      </c>
      <c r="C71" s="45">
        <v>27.471900000000002</v>
      </c>
      <c r="D71" s="45">
        <v>30.792400000000001</v>
      </c>
      <c r="E71" s="45">
        <v>26.069700000000001</v>
      </c>
      <c r="F71" s="45">
        <v>31.1464</v>
      </c>
      <c r="G71" s="45">
        <v>26.198899999999998</v>
      </c>
      <c r="H71" s="45">
        <v>18.319099999999999</v>
      </c>
      <c r="I71" s="45">
        <v>27.4712</v>
      </c>
      <c r="J71" s="45">
        <v>30.790800000000001</v>
      </c>
      <c r="K71" s="45">
        <v>26.069700000000001</v>
      </c>
      <c r="L71" s="45">
        <v>31.1464</v>
      </c>
      <c r="M71" s="45">
        <v>26.198899999999998</v>
      </c>
      <c r="N71" s="45">
        <v>18.319099999999999</v>
      </c>
      <c r="O71" s="45">
        <v>37.2958</v>
      </c>
      <c r="P71" s="45">
        <v>37.2958</v>
      </c>
      <c r="Q71" s="45">
        <v>0</v>
      </c>
      <c r="R71" s="45" t="s">
        <v>265</v>
      </c>
      <c r="S71" s="45" t="s">
        <v>265</v>
      </c>
      <c r="T71" s="45">
        <v>0</v>
      </c>
      <c r="U71" s="45">
        <v>10.579700000000001</v>
      </c>
      <c r="V71" s="45">
        <v>0</v>
      </c>
      <c r="W71" s="45">
        <v>10.579700000000001</v>
      </c>
      <c r="X71" s="45">
        <v>0</v>
      </c>
      <c r="Y71" s="45">
        <v>0</v>
      </c>
      <c r="Z71" s="45">
        <v>10.579700000000001</v>
      </c>
      <c r="AA71" s="45">
        <v>10.4968</v>
      </c>
      <c r="AB71" s="45">
        <v>0</v>
      </c>
      <c r="AC71" s="45">
        <v>10.4968</v>
      </c>
      <c r="AD71" s="45">
        <v>0</v>
      </c>
      <c r="AE71" s="45">
        <v>0</v>
      </c>
      <c r="AF71" s="45">
        <v>10.4968</v>
      </c>
      <c r="AG71" s="45">
        <v>10.802</v>
      </c>
      <c r="AH71" s="45">
        <v>0</v>
      </c>
      <c r="AI71" s="45">
        <v>10.802</v>
      </c>
      <c r="AJ71" s="45" t="s">
        <v>265</v>
      </c>
      <c r="AK71" s="45" t="s">
        <v>265</v>
      </c>
      <c r="AL71" s="45">
        <v>10.802</v>
      </c>
      <c r="AM71" s="45">
        <v>31.065000000000001</v>
      </c>
    </row>
    <row r="72" spans="1:39" hidden="1" outlineLevel="1">
      <c r="A72" s="8">
        <v>42401</v>
      </c>
      <c r="B72" s="45">
        <v>26.8565</v>
      </c>
      <c r="C72" s="45">
        <v>26.491399999999999</v>
      </c>
      <c r="D72" s="45">
        <v>30.388300000000001</v>
      </c>
      <c r="E72" s="45">
        <v>25.148599999999998</v>
      </c>
      <c r="F72" s="45">
        <v>27.093399999999999</v>
      </c>
      <c r="G72" s="45">
        <v>26.587499999999999</v>
      </c>
      <c r="H72" s="45">
        <v>13.305199999999999</v>
      </c>
      <c r="I72" s="45">
        <v>26.489899999999999</v>
      </c>
      <c r="J72" s="45">
        <v>30.384699999999999</v>
      </c>
      <c r="K72" s="45">
        <v>25.148599999999998</v>
      </c>
      <c r="L72" s="45">
        <v>27.093399999999999</v>
      </c>
      <c r="M72" s="45">
        <v>26.587499999999999</v>
      </c>
      <c r="N72" s="45">
        <v>13.305199999999999</v>
      </c>
      <c r="O72" s="45">
        <v>37.006999999999998</v>
      </c>
      <c r="P72" s="45">
        <v>37.006999999999998</v>
      </c>
      <c r="Q72" s="45" t="s">
        <v>265</v>
      </c>
      <c r="R72" s="45" t="s">
        <v>265</v>
      </c>
      <c r="S72" s="45" t="s">
        <v>265</v>
      </c>
      <c r="T72" s="45" t="s">
        <v>265</v>
      </c>
      <c r="U72" s="45">
        <v>5.5970000000000004</v>
      </c>
      <c r="V72" s="45">
        <v>0</v>
      </c>
      <c r="W72" s="45">
        <v>5.5970000000000004</v>
      </c>
      <c r="X72" s="45">
        <v>0</v>
      </c>
      <c r="Y72" s="45">
        <v>0</v>
      </c>
      <c r="Z72" s="45">
        <v>5.5970000000000004</v>
      </c>
      <c r="AA72" s="45">
        <v>5.5970000000000004</v>
      </c>
      <c r="AB72" s="45">
        <v>0</v>
      </c>
      <c r="AC72" s="45">
        <v>5.5970000000000004</v>
      </c>
      <c r="AD72" s="45">
        <v>0</v>
      </c>
      <c r="AE72" s="45">
        <v>0</v>
      </c>
      <c r="AF72" s="45">
        <v>5.5970000000000004</v>
      </c>
      <c r="AG72" s="45">
        <v>0</v>
      </c>
      <c r="AH72" s="45">
        <v>0</v>
      </c>
      <c r="AI72" s="45" t="s">
        <v>265</v>
      </c>
      <c r="AJ72" s="45" t="s">
        <v>265</v>
      </c>
      <c r="AK72" s="45" t="s">
        <v>265</v>
      </c>
      <c r="AL72" s="45" t="s">
        <v>265</v>
      </c>
      <c r="AM72" s="45">
        <v>31.4558</v>
      </c>
    </row>
    <row r="73" spans="1:39" hidden="1" outlineLevel="1">
      <c r="A73" s="8">
        <v>42430</v>
      </c>
      <c r="B73" s="45">
        <v>28.5488</v>
      </c>
      <c r="C73" s="45">
        <v>28.353100000000001</v>
      </c>
      <c r="D73" s="45">
        <v>31.298500000000001</v>
      </c>
      <c r="E73" s="45">
        <v>27.136299999999999</v>
      </c>
      <c r="F73" s="45">
        <v>29.450099999999999</v>
      </c>
      <c r="G73" s="45">
        <v>27.042300000000001</v>
      </c>
      <c r="H73" s="45">
        <v>18.511600000000001</v>
      </c>
      <c r="I73" s="45">
        <v>28.041499999999999</v>
      </c>
      <c r="J73" s="45">
        <v>30.331099999999999</v>
      </c>
      <c r="K73" s="45">
        <v>27.183599999999998</v>
      </c>
      <c r="L73" s="45">
        <v>29.450099999999999</v>
      </c>
      <c r="M73" s="45">
        <v>27.042300000000001</v>
      </c>
      <c r="N73" s="45">
        <v>19.445599999999999</v>
      </c>
      <c r="O73" s="45">
        <v>38.137500000000003</v>
      </c>
      <c r="P73" s="45">
        <v>40.375100000000003</v>
      </c>
      <c r="Q73" s="45">
        <v>14.8</v>
      </c>
      <c r="R73" s="45" t="s">
        <v>265</v>
      </c>
      <c r="S73" s="45" t="s">
        <v>265</v>
      </c>
      <c r="T73" s="45">
        <v>14.8</v>
      </c>
      <c r="U73" s="45">
        <v>14.200799999999999</v>
      </c>
      <c r="V73" s="45">
        <v>0</v>
      </c>
      <c r="W73" s="45">
        <v>14.200799999999999</v>
      </c>
      <c r="X73" s="45">
        <v>0</v>
      </c>
      <c r="Y73" s="45">
        <v>0</v>
      </c>
      <c r="Z73" s="45">
        <v>14.200799999999999</v>
      </c>
      <c r="AA73" s="45">
        <v>14.200799999999999</v>
      </c>
      <c r="AB73" s="45">
        <v>0</v>
      </c>
      <c r="AC73" s="45">
        <v>14.200799999999999</v>
      </c>
      <c r="AD73" s="45">
        <v>0</v>
      </c>
      <c r="AE73" s="45">
        <v>0</v>
      </c>
      <c r="AF73" s="45">
        <v>14.200799999999999</v>
      </c>
      <c r="AG73" s="45">
        <v>0</v>
      </c>
      <c r="AH73" s="45">
        <v>0</v>
      </c>
      <c r="AI73" s="45">
        <v>0</v>
      </c>
      <c r="AJ73" s="45" t="s">
        <v>265</v>
      </c>
      <c r="AK73" s="45" t="s">
        <v>265</v>
      </c>
      <c r="AL73" s="45">
        <v>0</v>
      </c>
      <c r="AM73" s="45">
        <v>30.797599999999999</v>
      </c>
    </row>
    <row r="74" spans="1:39" hidden="1" outlineLevel="1">
      <c r="A74" s="8">
        <v>42461</v>
      </c>
      <c r="B74" s="45">
        <v>28.0915</v>
      </c>
      <c r="C74" s="45">
        <v>27.320599999999999</v>
      </c>
      <c r="D74" s="45">
        <v>30.375399999999999</v>
      </c>
      <c r="E74" s="45">
        <v>26.619900000000001</v>
      </c>
      <c r="F74" s="45">
        <v>31.9344</v>
      </c>
      <c r="G74" s="45">
        <v>26.240100000000002</v>
      </c>
      <c r="H74" s="45">
        <v>20.493200000000002</v>
      </c>
      <c r="I74" s="45">
        <v>27.294499999999999</v>
      </c>
      <c r="J74" s="45">
        <v>30.2547</v>
      </c>
      <c r="K74" s="45">
        <v>26.619900000000001</v>
      </c>
      <c r="L74" s="45">
        <v>31.9344</v>
      </c>
      <c r="M74" s="45">
        <v>26.240100000000002</v>
      </c>
      <c r="N74" s="45">
        <v>20.493200000000002</v>
      </c>
      <c r="O74" s="45">
        <v>49.027299999999997</v>
      </c>
      <c r="P74" s="45">
        <v>49.027299999999997</v>
      </c>
      <c r="Q74" s="45" t="s">
        <v>265</v>
      </c>
      <c r="R74" s="45" t="s">
        <v>265</v>
      </c>
      <c r="S74" s="45" t="s">
        <v>265</v>
      </c>
      <c r="T74" s="45" t="s">
        <v>265</v>
      </c>
      <c r="U74" s="45">
        <v>21.453800000000001</v>
      </c>
      <c r="V74" s="45">
        <v>0</v>
      </c>
      <c r="W74" s="45">
        <v>21.453800000000001</v>
      </c>
      <c r="X74" s="45">
        <v>0</v>
      </c>
      <c r="Y74" s="45">
        <v>19.144500000000001</v>
      </c>
      <c r="Z74" s="45">
        <v>21.461500000000001</v>
      </c>
      <c r="AA74" s="45">
        <v>21.453800000000001</v>
      </c>
      <c r="AB74" s="45">
        <v>0</v>
      </c>
      <c r="AC74" s="45">
        <v>21.453800000000001</v>
      </c>
      <c r="AD74" s="45">
        <v>0</v>
      </c>
      <c r="AE74" s="45">
        <v>19.144500000000001</v>
      </c>
      <c r="AF74" s="45">
        <v>21.461500000000001</v>
      </c>
      <c r="AG74" s="45">
        <v>0</v>
      </c>
      <c r="AH74" s="45">
        <v>0</v>
      </c>
      <c r="AI74" s="45" t="s">
        <v>265</v>
      </c>
      <c r="AJ74" s="45" t="s">
        <v>265</v>
      </c>
      <c r="AK74" s="45" t="s">
        <v>265</v>
      </c>
      <c r="AL74" s="45" t="s">
        <v>265</v>
      </c>
      <c r="AM74" s="45">
        <v>31.303799999999999</v>
      </c>
    </row>
    <row r="75" spans="1:39" hidden="1" outlineLevel="1">
      <c r="A75" s="8">
        <v>42491</v>
      </c>
      <c r="B75" s="45">
        <v>29.849499999999999</v>
      </c>
      <c r="C75" s="45">
        <v>29.595199999999998</v>
      </c>
      <c r="D75" s="45">
        <v>29.943200000000001</v>
      </c>
      <c r="E75" s="45">
        <v>29.501000000000001</v>
      </c>
      <c r="F75" s="45">
        <v>42.308300000000003</v>
      </c>
      <c r="G75" s="45">
        <v>28.073</v>
      </c>
      <c r="H75" s="45">
        <v>17.260899999999999</v>
      </c>
      <c r="I75" s="45">
        <v>29.594999999999999</v>
      </c>
      <c r="J75" s="45">
        <v>29.9422</v>
      </c>
      <c r="K75" s="45">
        <v>29.501000000000001</v>
      </c>
      <c r="L75" s="45">
        <v>42.308300000000003</v>
      </c>
      <c r="M75" s="45">
        <v>28.073</v>
      </c>
      <c r="N75" s="45">
        <v>17.260899999999999</v>
      </c>
      <c r="O75" s="45">
        <v>37.455399999999997</v>
      </c>
      <c r="P75" s="45">
        <v>37.455399999999997</v>
      </c>
      <c r="Q75" s="45" t="s">
        <v>265</v>
      </c>
      <c r="R75" s="45" t="s">
        <v>265</v>
      </c>
      <c r="S75" s="45" t="s">
        <v>265</v>
      </c>
      <c r="T75" s="45" t="s">
        <v>265</v>
      </c>
      <c r="U75" s="45">
        <v>29.82</v>
      </c>
      <c r="V75" s="45">
        <v>0</v>
      </c>
      <c r="W75" s="45">
        <v>29.82</v>
      </c>
      <c r="X75" s="45">
        <v>0</v>
      </c>
      <c r="Y75" s="45">
        <v>0</v>
      </c>
      <c r="Z75" s="45">
        <v>29.82</v>
      </c>
      <c r="AA75" s="45">
        <v>29.82</v>
      </c>
      <c r="AB75" s="45">
        <v>0</v>
      </c>
      <c r="AC75" s="45">
        <v>29.82</v>
      </c>
      <c r="AD75" s="45">
        <v>0</v>
      </c>
      <c r="AE75" s="45">
        <v>0</v>
      </c>
      <c r="AF75" s="45">
        <v>29.82</v>
      </c>
      <c r="AG75" s="45">
        <v>0</v>
      </c>
      <c r="AH75" s="45">
        <v>0</v>
      </c>
      <c r="AI75" s="45" t="s">
        <v>265</v>
      </c>
      <c r="AJ75" s="45" t="s">
        <v>265</v>
      </c>
      <c r="AK75" s="45" t="s">
        <v>265</v>
      </c>
      <c r="AL75" s="45" t="s">
        <v>265</v>
      </c>
      <c r="AM75" s="45">
        <v>30.8963</v>
      </c>
    </row>
    <row r="76" spans="1:39" hidden="1" outlineLevel="1">
      <c r="A76" s="8">
        <v>42522</v>
      </c>
      <c r="B76" s="45">
        <v>29.526599999999998</v>
      </c>
      <c r="C76" s="45">
        <v>29.211600000000001</v>
      </c>
      <c r="D76" s="45">
        <v>30.373699999999999</v>
      </c>
      <c r="E76" s="45">
        <v>28.9619</v>
      </c>
      <c r="F76" s="45">
        <v>39.725000000000001</v>
      </c>
      <c r="G76" s="45">
        <v>27.867599999999999</v>
      </c>
      <c r="H76" s="45">
        <v>22.7195</v>
      </c>
      <c r="I76" s="45">
        <v>29.023700000000002</v>
      </c>
      <c r="J76" s="45">
        <v>29.3413</v>
      </c>
      <c r="K76" s="45">
        <v>28.9619</v>
      </c>
      <c r="L76" s="45">
        <v>39.725000000000001</v>
      </c>
      <c r="M76" s="45">
        <v>27.867599999999999</v>
      </c>
      <c r="N76" s="45">
        <v>22.7195</v>
      </c>
      <c r="O76" s="45">
        <v>40.257399999999997</v>
      </c>
      <c r="P76" s="45">
        <v>40.257399999999997</v>
      </c>
      <c r="Q76" s="45" t="s">
        <v>265</v>
      </c>
      <c r="R76" s="45" t="s">
        <v>265</v>
      </c>
      <c r="S76" s="45" t="s">
        <v>265</v>
      </c>
      <c r="T76" s="45" t="s">
        <v>265</v>
      </c>
      <c r="U76" s="45">
        <v>17</v>
      </c>
      <c r="V76" s="45">
        <v>0</v>
      </c>
      <c r="W76" s="45">
        <v>17</v>
      </c>
      <c r="X76" s="45">
        <v>0</v>
      </c>
      <c r="Y76" s="45">
        <v>17</v>
      </c>
      <c r="Z76" s="45">
        <v>0</v>
      </c>
      <c r="AA76" s="45">
        <v>17</v>
      </c>
      <c r="AB76" s="45">
        <v>0</v>
      </c>
      <c r="AC76" s="45">
        <v>17</v>
      </c>
      <c r="AD76" s="45">
        <v>0</v>
      </c>
      <c r="AE76" s="45">
        <v>17</v>
      </c>
      <c r="AF76" s="45">
        <v>0</v>
      </c>
      <c r="AG76" s="45">
        <v>0</v>
      </c>
      <c r="AH76" s="45">
        <v>0</v>
      </c>
      <c r="AI76" s="45" t="s">
        <v>265</v>
      </c>
      <c r="AJ76" s="45" t="s">
        <v>265</v>
      </c>
      <c r="AK76" s="45" t="s">
        <v>265</v>
      </c>
      <c r="AL76" s="45" t="s">
        <v>265</v>
      </c>
      <c r="AM76" s="45">
        <v>31.3657</v>
      </c>
    </row>
    <row r="77" spans="1:39" hidden="1" outlineLevel="1">
      <c r="A77" s="8">
        <v>42552</v>
      </c>
      <c r="B77" s="45">
        <v>27.5929</v>
      </c>
      <c r="C77" s="45">
        <v>27.2255</v>
      </c>
      <c r="D77" s="45">
        <v>29.413</v>
      </c>
      <c r="E77" s="45">
        <v>26.842199999999998</v>
      </c>
      <c r="F77" s="45">
        <v>25.9269</v>
      </c>
      <c r="G77" s="45">
        <v>28.506900000000002</v>
      </c>
      <c r="H77" s="45">
        <v>15.7089</v>
      </c>
      <c r="I77" s="45">
        <v>27.223099999999999</v>
      </c>
      <c r="J77" s="45">
        <v>29.400400000000001</v>
      </c>
      <c r="K77" s="45">
        <v>26.842199999999998</v>
      </c>
      <c r="L77" s="45">
        <v>25.9269</v>
      </c>
      <c r="M77" s="45">
        <v>28.506900000000002</v>
      </c>
      <c r="N77" s="45">
        <v>15.7089</v>
      </c>
      <c r="O77" s="45">
        <v>37.998100000000001</v>
      </c>
      <c r="P77" s="45">
        <v>37.998100000000001</v>
      </c>
      <c r="Q77" s="45" t="s">
        <v>265</v>
      </c>
      <c r="R77" s="45" t="s">
        <v>265</v>
      </c>
      <c r="S77" s="45" t="s">
        <v>265</v>
      </c>
      <c r="T77" s="45" t="s">
        <v>265</v>
      </c>
      <c r="U77" s="45">
        <v>3.1399999999999997E-2</v>
      </c>
      <c r="V77" s="45">
        <v>0</v>
      </c>
      <c r="W77" s="45">
        <v>3.1399999999999997E-2</v>
      </c>
      <c r="X77" s="45">
        <v>0</v>
      </c>
      <c r="Y77" s="45">
        <v>0</v>
      </c>
      <c r="Z77" s="45">
        <v>3.1399999999999997E-2</v>
      </c>
      <c r="AA77" s="45">
        <v>3.1399999999999997E-2</v>
      </c>
      <c r="AB77" s="45">
        <v>0</v>
      </c>
      <c r="AC77" s="45">
        <v>3.1399999999999997E-2</v>
      </c>
      <c r="AD77" s="45">
        <v>0</v>
      </c>
      <c r="AE77" s="45">
        <v>0</v>
      </c>
      <c r="AF77" s="45">
        <v>3.1399999999999997E-2</v>
      </c>
      <c r="AG77" s="45">
        <v>0</v>
      </c>
      <c r="AH77" s="45">
        <v>0</v>
      </c>
      <c r="AI77" s="45" t="s">
        <v>265</v>
      </c>
      <c r="AJ77" s="45" t="s">
        <v>265</v>
      </c>
      <c r="AK77" s="45" t="s">
        <v>265</v>
      </c>
      <c r="AL77" s="45" t="s">
        <v>265</v>
      </c>
      <c r="AM77" s="45">
        <v>31.7727</v>
      </c>
    </row>
    <row r="78" spans="1:39" hidden="1" outlineLevel="1">
      <c r="A78" s="8">
        <v>42583</v>
      </c>
      <c r="B78" s="45">
        <v>29.537199999999999</v>
      </c>
      <c r="C78" s="45">
        <v>30.001100000000001</v>
      </c>
      <c r="D78" s="45">
        <v>30.857199999999999</v>
      </c>
      <c r="E78" s="45">
        <v>29.536200000000001</v>
      </c>
      <c r="F78" s="45">
        <v>35.327199999999998</v>
      </c>
      <c r="G78" s="45">
        <v>29.293800000000001</v>
      </c>
      <c r="H78" s="45">
        <v>19.882000000000001</v>
      </c>
      <c r="I78" s="45">
        <v>29.951899999999998</v>
      </c>
      <c r="J78" s="45">
        <v>30.7271</v>
      </c>
      <c r="K78" s="45">
        <v>29.536200000000001</v>
      </c>
      <c r="L78" s="45">
        <v>35.327199999999998</v>
      </c>
      <c r="M78" s="45">
        <v>29.293800000000001</v>
      </c>
      <c r="N78" s="45">
        <v>19.882000000000001</v>
      </c>
      <c r="O78" s="45">
        <v>41.240400000000001</v>
      </c>
      <c r="P78" s="45">
        <v>41.240400000000001</v>
      </c>
      <c r="Q78" s="45" t="s">
        <v>265</v>
      </c>
      <c r="R78" s="45" t="s">
        <v>265</v>
      </c>
      <c r="S78" s="45" t="s">
        <v>265</v>
      </c>
      <c r="T78" s="45" t="s">
        <v>265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 t="s">
        <v>265</v>
      </c>
      <c r="AJ78" s="45" t="s">
        <v>265</v>
      </c>
      <c r="AK78" s="45" t="s">
        <v>265</v>
      </c>
      <c r="AL78" s="45" t="s">
        <v>265</v>
      </c>
      <c r="AM78" s="45">
        <v>30.866</v>
      </c>
    </row>
    <row r="79" spans="1:39" hidden="1" outlineLevel="1">
      <c r="A79" s="8">
        <v>42614</v>
      </c>
      <c r="B79" s="45">
        <v>28.377199999999998</v>
      </c>
      <c r="C79" s="45">
        <v>28.745699999999999</v>
      </c>
      <c r="D79" s="45">
        <v>29.863399999999999</v>
      </c>
      <c r="E79" s="45">
        <v>28.466699999999999</v>
      </c>
      <c r="F79" s="45">
        <v>37.443899999999999</v>
      </c>
      <c r="G79" s="45">
        <v>28.441600000000001</v>
      </c>
      <c r="H79" s="45">
        <v>12.226699999999999</v>
      </c>
      <c r="I79" s="45">
        <v>28.7379</v>
      </c>
      <c r="J79" s="45">
        <v>29.828099999999999</v>
      </c>
      <c r="K79" s="45">
        <v>28.466699999999999</v>
      </c>
      <c r="L79" s="45">
        <v>37.443899999999999</v>
      </c>
      <c r="M79" s="45">
        <v>28.441600000000001</v>
      </c>
      <c r="N79" s="45">
        <v>12.226699999999999</v>
      </c>
      <c r="O79" s="45">
        <v>39.918300000000002</v>
      </c>
      <c r="P79" s="45">
        <v>39.918300000000002</v>
      </c>
      <c r="Q79" s="45" t="s">
        <v>265</v>
      </c>
      <c r="R79" s="45" t="s">
        <v>265</v>
      </c>
      <c r="S79" s="45" t="s">
        <v>265</v>
      </c>
      <c r="T79" s="45" t="s">
        <v>265</v>
      </c>
      <c r="U79" s="45">
        <v>2.8170999999999999</v>
      </c>
      <c r="V79" s="45">
        <v>0</v>
      </c>
      <c r="W79" s="45">
        <v>2.8170999999999999</v>
      </c>
      <c r="X79" s="45">
        <v>0</v>
      </c>
      <c r="Y79" s="45">
        <v>0</v>
      </c>
      <c r="Z79" s="45">
        <v>2.8170999999999999</v>
      </c>
      <c r="AA79" s="45">
        <v>2.8170999999999999</v>
      </c>
      <c r="AB79" s="45">
        <v>0</v>
      </c>
      <c r="AC79" s="45">
        <v>2.8170999999999999</v>
      </c>
      <c r="AD79" s="45">
        <v>0</v>
      </c>
      <c r="AE79" s="45">
        <v>0</v>
      </c>
      <c r="AF79" s="45">
        <v>2.8170999999999999</v>
      </c>
      <c r="AG79" s="45">
        <v>0</v>
      </c>
      <c r="AH79" s="45">
        <v>0</v>
      </c>
      <c r="AI79" s="45" t="s">
        <v>265</v>
      </c>
      <c r="AJ79" s="45" t="s">
        <v>265</v>
      </c>
      <c r="AK79" s="45" t="s">
        <v>265</v>
      </c>
      <c r="AL79" s="45" t="s">
        <v>265</v>
      </c>
      <c r="AM79" s="45">
        <v>31.603999999999999</v>
      </c>
    </row>
    <row r="80" spans="1:39" hidden="1" outlineLevel="1">
      <c r="A80" s="8">
        <v>42644</v>
      </c>
      <c r="B80" s="45">
        <v>29.020399999999999</v>
      </c>
      <c r="C80" s="45">
        <v>28.7425</v>
      </c>
      <c r="D80" s="45">
        <v>29.499700000000001</v>
      </c>
      <c r="E80" s="45">
        <v>28.586500000000001</v>
      </c>
      <c r="F80" s="45">
        <v>39.779000000000003</v>
      </c>
      <c r="G80" s="45">
        <v>27.6447</v>
      </c>
      <c r="H80" s="45">
        <v>19.583500000000001</v>
      </c>
      <c r="I80" s="45">
        <v>28.734000000000002</v>
      </c>
      <c r="J80" s="45">
        <v>29.4528</v>
      </c>
      <c r="K80" s="45">
        <v>28.586500000000001</v>
      </c>
      <c r="L80" s="45">
        <v>39.779000000000003</v>
      </c>
      <c r="M80" s="45">
        <v>27.6447</v>
      </c>
      <c r="N80" s="45">
        <v>19.583500000000001</v>
      </c>
      <c r="O80" s="45">
        <v>39.8767</v>
      </c>
      <c r="P80" s="45">
        <v>39.8767</v>
      </c>
      <c r="Q80" s="45" t="s">
        <v>265</v>
      </c>
      <c r="R80" s="45" t="s">
        <v>265</v>
      </c>
      <c r="S80" s="45" t="s">
        <v>265</v>
      </c>
      <c r="T80" s="45" t="s">
        <v>265</v>
      </c>
      <c r="U80" s="45">
        <v>18</v>
      </c>
      <c r="V80" s="45">
        <v>0</v>
      </c>
      <c r="W80" s="45">
        <v>18</v>
      </c>
      <c r="X80" s="45">
        <v>0</v>
      </c>
      <c r="Y80" s="45">
        <v>0</v>
      </c>
      <c r="Z80" s="45">
        <v>18</v>
      </c>
      <c r="AA80" s="45">
        <v>18</v>
      </c>
      <c r="AB80" s="45">
        <v>0</v>
      </c>
      <c r="AC80" s="45">
        <v>18</v>
      </c>
      <c r="AD80" s="45">
        <v>0</v>
      </c>
      <c r="AE80" s="45">
        <v>0</v>
      </c>
      <c r="AF80" s="45">
        <v>18</v>
      </c>
      <c r="AG80" s="45">
        <v>0</v>
      </c>
      <c r="AH80" s="45">
        <v>0</v>
      </c>
      <c r="AI80" s="45" t="s">
        <v>265</v>
      </c>
      <c r="AJ80" s="45" t="s">
        <v>265</v>
      </c>
      <c r="AK80" s="45" t="s">
        <v>265</v>
      </c>
      <c r="AL80" s="45" t="s">
        <v>265</v>
      </c>
      <c r="AM80" s="45">
        <v>30.217400000000001</v>
      </c>
    </row>
    <row r="81" spans="1:39" hidden="1" outlineLevel="1">
      <c r="A81" s="8">
        <v>42675</v>
      </c>
      <c r="B81" s="45">
        <v>29.4575</v>
      </c>
      <c r="C81" s="45">
        <v>29.3887</v>
      </c>
      <c r="D81" s="45">
        <v>30.039400000000001</v>
      </c>
      <c r="E81" s="45">
        <v>29.093499999999999</v>
      </c>
      <c r="F81" s="45">
        <v>39.112200000000001</v>
      </c>
      <c r="G81" s="45">
        <v>28.363600000000002</v>
      </c>
      <c r="H81" s="45">
        <v>19.434899999999999</v>
      </c>
      <c r="I81" s="45">
        <v>29.335999999999999</v>
      </c>
      <c r="J81" s="45">
        <v>29.879200000000001</v>
      </c>
      <c r="K81" s="45">
        <v>29.093499999999999</v>
      </c>
      <c r="L81" s="45">
        <v>39.112200000000001</v>
      </c>
      <c r="M81" s="45">
        <v>28.363600000000002</v>
      </c>
      <c r="N81" s="45">
        <v>19.434899999999999</v>
      </c>
      <c r="O81" s="45">
        <v>39.993699999999997</v>
      </c>
      <c r="P81" s="45">
        <v>39.993699999999997</v>
      </c>
      <c r="Q81" s="45" t="s">
        <v>265</v>
      </c>
      <c r="R81" s="45" t="s">
        <v>265</v>
      </c>
      <c r="S81" s="45" t="s">
        <v>265</v>
      </c>
      <c r="T81" s="45" t="s">
        <v>265</v>
      </c>
      <c r="U81" s="45">
        <v>18</v>
      </c>
      <c r="V81" s="45">
        <v>0</v>
      </c>
      <c r="W81" s="45">
        <v>18</v>
      </c>
      <c r="X81" s="45">
        <v>0</v>
      </c>
      <c r="Y81" s="45">
        <v>0</v>
      </c>
      <c r="Z81" s="45">
        <v>18</v>
      </c>
      <c r="AA81" s="45">
        <v>18</v>
      </c>
      <c r="AB81" s="45">
        <v>0</v>
      </c>
      <c r="AC81" s="45">
        <v>18</v>
      </c>
      <c r="AD81" s="45">
        <v>0</v>
      </c>
      <c r="AE81" s="45">
        <v>0</v>
      </c>
      <c r="AF81" s="45">
        <v>18</v>
      </c>
      <c r="AG81" s="45">
        <v>0</v>
      </c>
      <c r="AH81" s="45">
        <v>0</v>
      </c>
      <c r="AI81" s="45" t="s">
        <v>265</v>
      </c>
      <c r="AJ81" s="45" t="s">
        <v>265</v>
      </c>
      <c r="AK81" s="45" t="s">
        <v>265</v>
      </c>
      <c r="AL81" s="45" t="s">
        <v>265</v>
      </c>
      <c r="AM81" s="45">
        <v>29.830200000000001</v>
      </c>
    </row>
    <row r="82" spans="1:39" hidden="1" outlineLevel="1">
      <c r="A82" s="8">
        <v>42705</v>
      </c>
      <c r="B82" s="45">
        <v>28.960599999999999</v>
      </c>
      <c r="C82" s="45">
        <v>29.015499999999999</v>
      </c>
      <c r="D82" s="45">
        <v>30.541699999999999</v>
      </c>
      <c r="E82" s="45">
        <v>28.4681</v>
      </c>
      <c r="F82" s="45">
        <v>32.7562</v>
      </c>
      <c r="G82" s="45">
        <v>28.194700000000001</v>
      </c>
      <c r="H82" s="45">
        <v>19.5017</v>
      </c>
      <c r="I82" s="45">
        <v>28.835599999999999</v>
      </c>
      <c r="J82" s="45">
        <v>29.924099999999999</v>
      </c>
      <c r="K82" s="45">
        <v>28.4681</v>
      </c>
      <c r="L82" s="45">
        <v>32.7562</v>
      </c>
      <c r="M82" s="45">
        <v>28.194700000000001</v>
      </c>
      <c r="N82" s="45">
        <v>19.5017</v>
      </c>
      <c r="O82" s="45">
        <v>40.463200000000001</v>
      </c>
      <c r="P82" s="45">
        <v>40.463200000000001</v>
      </c>
      <c r="Q82" s="45" t="s">
        <v>265</v>
      </c>
      <c r="R82" s="45" t="s">
        <v>265</v>
      </c>
      <c r="S82" s="45" t="s">
        <v>265</v>
      </c>
      <c r="T82" s="45" t="s">
        <v>265</v>
      </c>
      <c r="U82" s="45">
        <v>17.013999999999999</v>
      </c>
      <c r="V82" s="45">
        <v>0</v>
      </c>
      <c r="W82" s="45">
        <v>17.013999999999999</v>
      </c>
      <c r="X82" s="45">
        <v>0</v>
      </c>
      <c r="Y82" s="45">
        <v>0</v>
      </c>
      <c r="Z82" s="45">
        <v>17.013999999999999</v>
      </c>
      <c r="AA82" s="45">
        <v>17.013999999999999</v>
      </c>
      <c r="AB82" s="45">
        <v>0</v>
      </c>
      <c r="AC82" s="45">
        <v>17.013999999999999</v>
      </c>
      <c r="AD82" s="45">
        <v>0</v>
      </c>
      <c r="AE82" s="45">
        <v>0</v>
      </c>
      <c r="AF82" s="45">
        <v>17.013999999999999</v>
      </c>
      <c r="AG82" s="45">
        <v>0</v>
      </c>
      <c r="AH82" s="45">
        <v>0</v>
      </c>
      <c r="AI82" s="45" t="s">
        <v>265</v>
      </c>
      <c r="AJ82" s="45" t="s">
        <v>265</v>
      </c>
      <c r="AK82" s="45" t="s">
        <v>265</v>
      </c>
      <c r="AL82" s="45" t="s">
        <v>265</v>
      </c>
      <c r="AM82" s="45">
        <v>28.8992</v>
      </c>
    </row>
    <row r="83" spans="1:39" hidden="1" outlineLevel="1">
      <c r="A83" s="8">
        <v>42736</v>
      </c>
      <c r="B83" s="45">
        <v>28.732800000000001</v>
      </c>
      <c r="C83" s="45">
        <v>28.5715</v>
      </c>
      <c r="D83" s="45">
        <v>30.5412</v>
      </c>
      <c r="E83" s="45">
        <v>27.674099999999999</v>
      </c>
      <c r="F83" s="45">
        <v>33.142099999999999</v>
      </c>
      <c r="G83" s="45">
        <v>27.620799999999999</v>
      </c>
      <c r="H83" s="45">
        <v>11.3072</v>
      </c>
      <c r="I83" s="45">
        <v>28.485600000000002</v>
      </c>
      <c r="J83" s="45">
        <v>30.310199999999998</v>
      </c>
      <c r="K83" s="45">
        <v>27.674099999999999</v>
      </c>
      <c r="L83" s="45">
        <v>33.142099999999999</v>
      </c>
      <c r="M83" s="45">
        <v>27.620799999999999</v>
      </c>
      <c r="N83" s="45">
        <v>11.3072</v>
      </c>
      <c r="O83" s="45">
        <v>39.985900000000001</v>
      </c>
      <c r="P83" s="45">
        <v>39.985900000000001</v>
      </c>
      <c r="Q83" s="45" t="s">
        <v>265</v>
      </c>
      <c r="R83" s="45" t="s">
        <v>265</v>
      </c>
      <c r="S83" s="45" t="s">
        <v>265</v>
      </c>
      <c r="T83" s="45" t="s">
        <v>265</v>
      </c>
      <c r="U83" s="45">
        <v>19.664400000000001</v>
      </c>
      <c r="V83" s="45">
        <v>0</v>
      </c>
      <c r="W83" s="45">
        <v>19.664400000000001</v>
      </c>
      <c r="X83" s="45">
        <v>0</v>
      </c>
      <c r="Y83" s="45">
        <v>0</v>
      </c>
      <c r="Z83" s="45">
        <v>19.664400000000001</v>
      </c>
      <c r="AA83" s="45">
        <v>19.664400000000001</v>
      </c>
      <c r="AB83" s="45">
        <v>0</v>
      </c>
      <c r="AC83" s="45">
        <v>19.664400000000001</v>
      </c>
      <c r="AD83" s="45">
        <v>0</v>
      </c>
      <c r="AE83" s="45">
        <v>0</v>
      </c>
      <c r="AF83" s="45">
        <v>19.664400000000001</v>
      </c>
      <c r="AG83" s="45">
        <v>0</v>
      </c>
      <c r="AH83" s="45">
        <v>0</v>
      </c>
      <c r="AI83" s="45" t="s">
        <v>265</v>
      </c>
      <c r="AJ83" s="45" t="s">
        <v>265</v>
      </c>
      <c r="AK83" s="45" t="s">
        <v>265</v>
      </c>
      <c r="AL83" s="45" t="s">
        <v>265</v>
      </c>
      <c r="AM83" s="45">
        <v>30.072800000000001</v>
      </c>
    </row>
    <row r="84" spans="1:39" hidden="1" outlineLevel="1">
      <c r="A84" s="8">
        <v>42767</v>
      </c>
      <c r="B84" s="45">
        <v>28.989799999999999</v>
      </c>
      <c r="C84" s="45">
        <v>29.482199999999999</v>
      </c>
      <c r="D84" s="45">
        <v>30.0227</v>
      </c>
      <c r="E84" s="45">
        <v>28.8431</v>
      </c>
      <c r="F84" s="45">
        <v>38.4634</v>
      </c>
      <c r="G84" s="45">
        <v>27.976400000000002</v>
      </c>
      <c r="H84" s="45">
        <v>8.8672000000000004</v>
      </c>
      <c r="I84" s="45">
        <v>29.481400000000001</v>
      </c>
      <c r="J84" s="45">
        <v>30.0214</v>
      </c>
      <c r="K84" s="45">
        <v>28.8431</v>
      </c>
      <c r="L84" s="45">
        <v>38.4634</v>
      </c>
      <c r="M84" s="45">
        <v>27.976400000000002</v>
      </c>
      <c r="N84" s="45">
        <v>8.8672000000000004</v>
      </c>
      <c r="O84" s="45">
        <v>39.590600000000002</v>
      </c>
      <c r="P84" s="45">
        <v>39.590600000000002</v>
      </c>
      <c r="Q84" s="45" t="s">
        <v>265</v>
      </c>
      <c r="R84" s="45" t="s">
        <v>265</v>
      </c>
      <c r="S84" s="45" t="s">
        <v>265</v>
      </c>
      <c r="T84" s="45" t="s">
        <v>265</v>
      </c>
      <c r="U84" s="45">
        <v>5.74</v>
      </c>
      <c r="V84" s="45">
        <v>0</v>
      </c>
      <c r="W84" s="45">
        <v>5.74</v>
      </c>
      <c r="X84" s="45">
        <v>0</v>
      </c>
      <c r="Y84" s="45">
        <v>0</v>
      </c>
      <c r="Z84" s="45">
        <v>5.74</v>
      </c>
      <c r="AA84" s="45">
        <v>5.74</v>
      </c>
      <c r="AB84" s="45">
        <v>0</v>
      </c>
      <c r="AC84" s="45">
        <v>5.74</v>
      </c>
      <c r="AD84" s="45">
        <v>0</v>
      </c>
      <c r="AE84" s="45">
        <v>0</v>
      </c>
      <c r="AF84" s="45">
        <v>5.74</v>
      </c>
      <c r="AG84" s="45">
        <v>0</v>
      </c>
      <c r="AH84" s="45">
        <v>0</v>
      </c>
      <c r="AI84" s="45" t="s">
        <v>265</v>
      </c>
      <c r="AJ84" s="45" t="s">
        <v>265</v>
      </c>
      <c r="AK84" s="45" t="s">
        <v>265</v>
      </c>
      <c r="AL84" s="45" t="s">
        <v>265</v>
      </c>
      <c r="AM84" s="45">
        <v>28.629000000000001</v>
      </c>
    </row>
    <row r="85" spans="1:39" hidden="1" outlineLevel="1">
      <c r="A85" s="8">
        <v>42795</v>
      </c>
      <c r="B85" s="45">
        <v>27.311800000000002</v>
      </c>
      <c r="C85" s="45">
        <v>27.492599999999999</v>
      </c>
      <c r="D85" s="45">
        <v>30.167899999999999</v>
      </c>
      <c r="E85" s="45">
        <v>26.4663</v>
      </c>
      <c r="F85" s="45">
        <v>36.0167</v>
      </c>
      <c r="G85" s="45">
        <v>25.611999999999998</v>
      </c>
      <c r="H85" s="45">
        <v>20.368400000000001</v>
      </c>
      <c r="I85" s="45">
        <v>27.459099999999999</v>
      </c>
      <c r="J85" s="45">
        <v>30.072399999999998</v>
      </c>
      <c r="K85" s="45">
        <v>26.4663</v>
      </c>
      <c r="L85" s="45">
        <v>36.0167</v>
      </c>
      <c r="M85" s="45">
        <v>25.611999999999998</v>
      </c>
      <c r="N85" s="45">
        <v>20.368400000000001</v>
      </c>
      <c r="O85" s="45">
        <v>39.994</v>
      </c>
      <c r="P85" s="45">
        <v>39.994</v>
      </c>
      <c r="Q85" s="45" t="s">
        <v>265</v>
      </c>
      <c r="R85" s="45" t="s">
        <v>265</v>
      </c>
      <c r="S85" s="45" t="s">
        <v>265</v>
      </c>
      <c r="T85" s="45" t="s">
        <v>265</v>
      </c>
      <c r="U85" s="45">
        <v>3.9382999999999999</v>
      </c>
      <c r="V85" s="45">
        <v>0</v>
      </c>
      <c r="W85" s="45">
        <v>3.9382999999999999</v>
      </c>
      <c r="X85" s="45">
        <v>0</v>
      </c>
      <c r="Y85" s="45">
        <v>0</v>
      </c>
      <c r="Z85" s="45">
        <v>3.9382999999999999</v>
      </c>
      <c r="AA85" s="45">
        <v>3.9382999999999999</v>
      </c>
      <c r="AB85" s="45">
        <v>0</v>
      </c>
      <c r="AC85" s="45">
        <v>3.9382999999999999</v>
      </c>
      <c r="AD85" s="45">
        <v>0</v>
      </c>
      <c r="AE85" s="45">
        <v>0</v>
      </c>
      <c r="AF85" s="45">
        <v>3.9382999999999999</v>
      </c>
      <c r="AG85" s="45">
        <v>0</v>
      </c>
      <c r="AH85" s="45">
        <v>0</v>
      </c>
      <c r="AI85" s="45" t="s">
        <v>265</v>
      </c>
      <c r="AJ85" s="45" t="s">
        <v>265</v>
      </c>
      <c r="AK85" s="45" t="s">
        <v>265</v>
      </c>
      <c r="AL85" s="45" t="s">
        <v>265</v>
      </c>
      <c r="AM85" s="45">
        <v>27.761700000000001</v>
      </c>
    </row>
    <row r="86" spans="1:39" hidden="1" outlineLevel="1">
      <c r="A86" s="8">
        <v>42826</v>
      </c>
      <c r="B86" s="45">
        <v>28.8293</v>
      </c>
      <c r="C86" s="45">
        <v>29.350200000000001</v>
      </c>
      <c r="D86" s="45">
        <v>30.071300000000001</v>
      </c>
      <c r="E86" s="45">
        <v>29.144300000000001</v>
      </c>
      <c r="F86" s="45">
        <v>37.620699999999999</v>
      </c>
      <c r="G86" s="45">
        <v>27.9222</v>
      </c>
      <c r="H86" s="45">
        <v>31.280999999999999</v>
      </c>
      <c r="I86" s="45">
        <v>29.3232</v>
      </c>
      <c r="J86" s="45">
        <v>29.956700000000001</v>
      </c>
      <c r="K86" s="45">
        <v>29.144300000000001</v>
      </c>
      <c r="L86" s="45">
        <v>37.620699999999999</v>
      </c>
      <c r="M86" s="45">
        <v>27.9222</v>
      </c>
      <c r="N86" s="45">
        <v>31.280999999999999</v>
      </c>
      <c r="O86" s="45">
        <v>39.990099999999998</v>
      </c>
      <c r="P86" s="45">
        <v>39.990099999999998</v>
      </c>
      <c r="Q86" s="45" t="s">
        <v>265</v>
      </c>
      <c r="R86" s="45" t="s">
        <v>265</v>
      </c>
      <c r="S86" s="45" t="s">
        <v>265</v>
      </c>
      <c r="T86" s="45" t="s">
        <v>265</v>
      </c>
      <c r="U86" s="45">
        <v>16.131699999999999</v>
      </c>
      <c r="V86" s="45">
        <v>0</v>
      </c>
      <c r="W86" s="45">
        <v>16.131699999999999</v>
      </c>
      <c r="X86" s="45">
        <v>0</v>
      </c>
      <c r="Y86" s="45">
        <v>16.1128</v>
      </c>
      <c r="Z86" s="45">
        <v>17.199000000000002</v>
      </c>
      <c r="AA86" s="45">
        <v>16.131699999999999</v>
      </c>
      <c r="AB86" s="45">
        <v>0</v>
      </c>
      <c r="AC86" s="45">
        <v>16.131699999999999</v>
      </c>
      <c r="AD86" s="45">
        <v>0</v>
      </c>
      <c r="AE86" s="45">
        <v>16.1128</v>
      </c>
      <c r="AF86" s="45">
        <v>17.199000000000002</v>
      </c>
      <c r="AG86" s="45">
        <v>0</v>
      </c>
      <c r="AH86" s="45">
        <v>0</v>
      </c>
      <c r="AI86" s="45" t="s">
        <v>265</v>
      </c>
      <c r="AJ86" s="45" t="s">
        <v>265</v>
      </c>
      <c r="AK86" s="45" t="s">
        <v>265</v>
      </c>
      <c r="AL86" s="45" t="s">
        <v>265</v>
      </c>
      <c r="AM86" s="45">
        <v>26.164999999999999</v>
      </c>
    </row>
    <row r="87" spans="1:39" hidden="1" outlineLevel="1">
      <c r="A87" s="8">
        <v>42856</v>
      </c>
      <c r="B87" s="45">
        <v>28.826599999999999</v>
      </c>
      <c r="C87" s="45">
        <v>29.505400000000002</v>
      </c>
      <c r="D87" s="45">
        <v>30.8536</v>
      </c>
      <c r="E87" s="45">
        <v>28.939599999999999</v>
      </c>
      <c r="F87" s="45">
        <v>33.806199999999997</v>
      </c>
      <c r="G87" s="45">
        <v>28.436199999999999</v>
      </c>
      <c r="H87" s="45">
        <v>19.3065</v>
      </c>
      <c r="I87" s="45">
        <v>29.4129</v>
      </c>
      <c r="J87" s="45">
        <v>30.566700000000001</v>
      </c>
      <c r="K87" s="45">
        <v>28.939599999999999</v>
      </c>
      <c r="L87" s="45">
        <v>33.806199999999997</v>
      </c>
      <c r="M87" s="45">
        <v>28.436199999999999</v>
      </c>
      <c r="N87" s="45">
        <v>19.3065</v>
      </c>
      <c r="O87" s="45">
        <v>43.260300000000001</v>
      </c>
      <c r="P87" s="45">
        <v>43.260300000000001</v>
      </c>
      <c r="Q87" s="45" t="s">
        <v>265</v>
      </c>
      <c r="R87" s="45" t="s">
        <v>265</v>
      </c>
      <c r="S87" s="45" t="s">
        <v>265</v>
      </c>
      <c r="T87" s="45" t="s">
        <v>265</v>
      </c>
      <c r="U87" s="45">
        <v>3.5299999999999998E-2</v>
      </c>
      <c r="V87" s="45">
        <v>0</v>
      </c>
      <c r="W87" s="45">
        <v>3.5299999999999998E-2</v>
      </c>
      <c r="X87" s="45">
        <v>0</v>
      </c>
      <c r="Y87" s="45">
        <v>0</v>
      </c>
      <c r="Z87" s="45">
        <v>3.5299999999999998E-2</v>
      </c>
      <c r="AA87" s="45">
        <v>3.5299999999999998E-2</v>
      </c>
      <c r="AB87" s="45">
        <v>0</v>
      </c>
      <c r="AC87" s="45">
        <v>3.5299999999999998E-2</v>
      </c>
      <c r="AD87" s="45">
        <v>0</v>
      </c>
      <c r="AE87" s="45">
        <v>0</v>
      </c>
      <c r="AF87" s="45">
        <v>3.5299999999999998E-2</v>
      </c>
      <c r="AG87" s="45">
        <v>0</v>
      </c>
      <c r="AH87" s="45">
        <v>0</v>
      </c>
      <c r="AI87" s="45" t="s">
        <v>265</v>
      </c>
      <c r="AJ87" s="45" t="s">
        <v>265</v>
      </c>
      <c r="AK87" s="45" t="s">
        <v>265</v>
      </c>
      <c r="AL87" s="45" t="s">
        <v>265</v>
      </c>
      <c r="AM87" s="45">
        <v>25.618200000000002</v>
      </c>
    </row>
    <row r="88" spans="1:39" hidden="1" outlineLevel="1">
      <c r="A88" s="8">
        <v>42887</v>
      </c>
      <c r="B88" s="45">
        <v>29.1477</v>
      </c>
      <c r="C88" s="45">
        <v>29.783300000000001</v>
      </c>
      <c r="D88" s="45">
        <v>30.3964</v>
      </c>
      <c r="E88" s="45">
        <v>29.5548</v>
      </c>
      <c r="F88" s="45">
        <v>34.286299999999997</v>
      </c>
      <c r="G88" s="45">
        <v>29.0838</v>
      </c>
      <c r="H88" s="45">
        <v>22.8568</v>
      </c>
      <c r="I88" s="45">
        <v>29.764299999999999</v>
      </c>
      <c r="J88" s="45">
        <v>30.330400000000001</v>
      </c>
      <c r="K88" s="45">
        <v>29.5548</v>
      </c>
      <c r="L88" s="45">
        <v>34.286299999999997</v>
      </c>
      <c r="M88" s="45">
        <v>29.0838</v>
      </c>
      <c r="N88" s="45">
        <v>22.8568</v>
      </c>
      <c r="O88" s="45">
        <v>39.981999999999999</v>
      </c>
      <c r="P88" s="45">
        <v>39.981999999999999</v>
      </c>
      <c r="Q88" s="45" t="s">
        <v>265</v>
      </c>
      <c r="R88" s="45" t="s">
        <v>265</v>
      </c>
      <c r="S88" s="45" t="s">
        <v>265</v>
      </c>
      <c r="T88" s="45" t="s">
        <v>265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 t="s">
        <v>265</v>
      </c>
      <c r="AJ88" s="45" t="s">
        <v>265</v>
      </c>
      <c r="AK88" s="45" t="s">
        <v>265</v>
      </c>
      <c r="AL88" s="45" t="s">
        <v>265</v>
      </c>
      <c r="AM88" s="45">
        <v>25.915199999999999</v>
      </c>
    </row>
    <row r="89" spans="1:39" hidden="1" outlineLevel="1">
      <c r="A89" s="8">
        <v>42917</v>
      </c>
      <c r="B89" s="45">
        <v>27.7059</v>
      </c>
      <c r="C89" s="45">
        <v>28.206700000000001</v>
      </c>
      <c r="D89" s="45">
        <v>31.986999999999998</v>
      </c>
      <c r="E89" s="45">
        <v>26.976199999999999</v>
      </c>
      <c r="F89" s="45">
        <v>24.468900000000001</v>
      </c>
      <c r="G89" s="45">
        <v>28.1159</v>
      </c>
      <c r="H89" s="45">
        <v>18.068100000000001</v>
      </c>
      <c r="I89" s="45">
        <v>27.933</v>
      </c>
      <c r="J89" s="45">
        <v>30.978400000000001</v>
      </c>
      <c r="K89" s="45">
        <v>26.976199999999999</v>
      </c>
      <c r="L89" s="45">
        <v>24.468900000000001</v>
      </c>
      <c r="M89" s="45">
        <v>28.1159</v>
      </c>
      <c r="N89" s="45">
        <v>18.068100000000001</v>
      </c>
      <c r="O89" s="45">
        <v>59.9529</v>
      </c>
      <c r="P89" s="45">
        <v>59.9529</v>
      </c>
      <c r="Q89" s="45" t="s">
        <v>265</v>
      </c>
      <c r="R89" s="45" t="s">
        <v>265</v>
      </c>
      <c r="S89" s="45" t="s">
        <v>265</v>
      </c>
      <c r="T89" s="45" t="s">
        <v>265</v>
      </c>
      <c r="U89" s="45">
        <v>25.8903</v>
      </c>
      <c r="V89" s="45">
        <v>0</v>
      </c>
      <c r="W89" s="45">
        <v>25.8903</v>
      </c>
      <c r="X89" s="45">
        <v>0</v>
      </c>
      <c r="Y89" s="45">
        <v>0</v>
      </c>
      <c r="Z89" s="45">
        <v>25.8903</v>
      </c>
      <c r="AA89" s="45">
        <v>25.8903</v>
      </c>
      <c r="AB89" s="45">
        <v>0</v>
      </c>
      <c r="AC89" s="45">
        <v>25.8903</v>
      </c>
      <c r="AD89" s="45">
        <v>0</v>
      </c>
      <c r="AE89" s="45">
        <v>0</v>
      </c>
      <c r="AF89" s="45">
        <v>25.8903</v>
      </c>
      <c r="AG89" s="45">
        <v>0</v>
      </c>
      <c r="AH89" s="45">
        <v>0</v>
      </c>
      <c r="AI89" s="45" t="s">
        <v>265</v>
      </c>
      <c r="AJ89" s="45" t="s">
        <v>265</v>
      </c>
      <c r="AK89" s="45" t="s">
        <v>265</v>
      </c>
      <c r="AL89" s="45" t="s">
        <v>265</v>
      </c>
      <c r="AM89" s="45">
        <v>25.1968</v>
      </c>
    </row>
    <row r="90" spans="1:39" hidden="1" outlineLevel="1">
      <c r="A90" s="8">
        <v>42948</v>
      </c>
      <c r="B90" s="45">
        <v>26.135899999999999</v>
      </c>
      <c r="C90" s="45">
        <v>26.790900000000001</v>
      </c>
      <c r="D90" s="45">
        <v>31.000900000000001</v>
      </c>
      <c r="E90" s="45">
        <v>25.468599999999999</v>
      </c>
      <c r="F90" s="45">
        <v>20.007100000000001</v>
      </c>
      <c r="G90" s="45">
        <v>27.459199999999999</v>
      </c>
      <c r="H90" s="45">
        <v>18.203399999999998</v>
      </c>
      <c r="I90" s="45">
        <v>26.703600000000002</v>
      </c>
      <c r="J90" s="45">
        <v>30.679200000000002</v>
      </c>
      <c r="K90" s="45">
        <v>25.468599999999999</v>
      </c>
      <c r="L90" s="45">
        <v>20.007100000000001</v>
      </c>
      <c r="M90" s="45">
        <v>27.459199999999999</v>
      </c>
      <c r="N90" s="45">
        <v>18.203399999999998</v>
      </c>
      <c r="O90" s="45">
        <v>59.8399</v>
      </c>
      <c r="P90" s="45">
        <v>59.8399</v>
      </c>
      <c r="Q90" s="45" t="s">
        <v>265</v>
      </c>
      <c r="R90" s="45" t="s">
        <v>265</v>
      </c>
      <c r="S90" s="45" t="s">
        <v>265</v>
      </c>
      <c r="T90" s="45" t="s">
        <v>265</v>
      </c>
      <c r="U90" s="45">
        <v>9.2098999999999993</v>
      </c>
      <c r="V90" s="45">
        <v>0</v>
      </c>
      <c r="W90" s="45">
        <v>9.2098999999999993</v>
      </c>
      <c r="X90" s="45">
        <v>0</v>
      </c>
      <c r="Y90" s="45">
        <v>18</v>
      </c>
      <c r="Z90" s="45">
        <v>9.2081</v>
      </c>
      <c r="AA90" s="45">
        <v>9.2098999999999993</v>
      </c>
      <c r="AB90" s="45">
        <v>0</v>
      </c>
      <c r="AC90" s="45">
        <v>9.2098999999999993</v>
      </c>
      <c r="AD90" s="45">
        <v>0</v>
      </c>
      <c r="AE90" s="45">
        <v>18</v>
      </c>
      <c r="AF90" s="45">
        <v>9.2081</v>
      </c>
      <c r="AG90" s="45">
        <v>0</v>
      </c>
      <c r="AH90" s="45">
        <v>0</v>
      </c>
      <c r="AI90" s="45" t="s">
        <v>265</v>
      </c>
      <c r="AJ90" s="45" t="s">
        <v>265</v>
      </c>
      <c r="AK90" s="45" t="s">
        <v>265</v>
      </c>
      <c r="AL90" s="45" t="s">
        <v>265</v>
      </c>
      <c r="AM90" s="45">
        <v>23.449100000000001</v>
      </c>
    </row>
    <row r="91" spans="1:39" hidden="1" outlineLevel="1">
      <c r="A91" s="8">
        <v>42979</v>
      </c>
      <c r="B91" s="45">
        <v>26.512799999999999</v>
      </c>
      <c r="C91" s="45">
        <v>27.3249</v>
      </c>
      <c r="D91" s="45">
        <v>31.813600000000001</v>
      </c>
      <c r="E91" s="45">
        <v>26.620999999999999</v>
      </c>
      <c r="F91" s="45">
        <v>31.5152</v>
      </c>
      <c r="G91" s="45">
        <v>26.456700000000001</v>
      </c>
      <c r="H91" s="45">
        <v>12.3607</v>
      </c>
      <c r="I91" s="45">
        <v>27.317900000000002</v>
      </c>
      <c r="J91" s="45">
        <v>31.773499999999999</v>
      </c>
      <c r="K91" s="45">
        <v>26.620999999999999</v>
      </c>
      <c r="L91" s="45">
        <v>31.5152</v>
      </c>
      <c r="M91" s="45">
        <v>26.456700000000001</v>
      </c>
      <c r="N91" s="45">
        <v>12.3607</v>
      </c>
      <c r="O91" s="45">
        <v>46.679600000000001</v>
      </c>
      <c r="P91" s="45">
        <v>46.679600000000001</v>
      </c>
      <c r="Q91" s="45" t="s">
        <v>265</v>
      </c>
      <c r="R91" s="45" t="s">
        <v>265</v>
      </c>
      <c r="S91" s="45" t="s">
        <v>265</v>
      </c>
      <c r="T91" s="45" t="s">
        <v>265</v>
      </c>
      <c r="U91" s="45">
        <v>4.1500000000000002E-2</v>
      </c>
      <c r="V91" s="45">
        <v>0</v>
      </c>
      <c r="W91" s="45">
        <v>4.1500000000000002E-2</v>
      </c>
      <c r="X91" s="45">
        <v>0</v>
      </c>
      <c r="Y91" s="45">
        <v>0</v>
      </c>
      <c r="Z91" s="45">
        <v>4.1500000000000002E-2</v>
      </c>
      <c r="AA91" s="45">
        <v>4.1500000000000002E-2</v>
      </c>
      <c r="AB91" s="45">
        <v>0</v>
      </c>
      <c r="AC91" s="45">
        <v>4.1500000000000002E-2</v>
      </c>
      <c r="AD91" s="45">
        <v>0</v>
      </c>
      <c r="AE91" s="45">
        <v>0</v>
      </c>
      <c r="AF91" s="45">
        <v>4.1500000000000002E-2</v>
      </c>
      <c r="AG91" s="45">
        <v>0</v>
      </c>
      <c r="AH91" s="45">
        <v>0</v>
      </c>
      <c r="AI91" s="45" t="s">
        <v>265</v>
      </c>
      <c r="AJ91" s="45" t="s">
        <v>265</v>
      </c>
      <c r="AK91" s="45" t="s">
        <v>265</v>
      </c>
      <c r="AL91" s="45" t="s">
        <v>265</v>
      </c>
      <c r="AM91" s="45">
        <v>23.206</v>
      </c>
    </row>
    <row r="92" spans="1:39" hidden="1" outlineLevel="1">
      <c r="A92" s="8">
        <v>43009</v>
      </c>
      <c r="B92" s="45">
        <v>27.094200000000001</v>
      </c>
      <c r="C92" s="45">
        <v>28.979800000000001</v>
      </c>
      <c r="D92" s="45">
        <v>34.1691</v>
      </c>
      <c r="E92" s="45">
        <v>28.384799999999998</v>
      </c>
      <c r="F92" s="45">
        <v>30.392800000000001</v>
      </c>
      <c r="G92" s="45">
        <v>28.392499999999998</v>
      </c>
      <c r="H92" s="45">
        <v>16.7652</v>
      </c>
      <c r="I92" s="45">
        <v>28.957799999999999</v>
      </c>
      <c r="J92" s="45">
        <v>34.008400000000002</v>
      </c>
      <c r="K92" s="45">
        <v>28.384799999999998</v>
      </c>
      <c r="L92" s="45">
        <v>30.392800000000001</v>
      </c>
      <c r="M92" s="45">
        <v>28.392499999999998</v>
      </c>
      <c r="N92" s="45">
        <v>16.7652</v>
      </c>
      <c r="O92" s="45">
        <v>49.192500000000003</v>
      </c>
      <c r="P92" s="45">
        <v>49.192500000000003</v>
      </c>
      <c r="Q92" s="45" t="s">
        <v>265</v>
      </c>
      <c r="R92" s="45" t="s">
        <v>265</v>
      </c>
      <c r="S92" s="45" t="s">
        <v>265</v>
      </c>
      <c r="T92" s="45" t="s">
        <v>265</v>
      </c>
      <c r="U92" s="45">
        <v>6.8926999999999996</v>
      </c>
      <c r="V92" s="45">
        <v>0</v>
      </c>
      <c r="W92" s="45">
        <v>6.8926999999999996</v>
      </c>
      <c r="X92" s="45">
        <v>0</v>
      </c>
      <c r="Y92" s="45">
        <v>0</v>
      </c>
      <c r="Z92" s="45">
        <v>6.8926999999999996</v>
      </c>
      <c r="AA92" s="45">
        <v>6.8926999999999996</v>
      </c>
      <c r="AB92" s="45">
        <v>0</v>
      </c>
      <c r="AC92" s="45">
        <v>6.8926999999999996</v>
      </c>
      <c r="AD92" s="45">
        <v>0</v>
      </c>
      <c r="AE92" s="45">
        <v>0</v>
      </c>
      <c r="AF92" s="45">
        <v>6.8926999999999996</v>
      </c>
      <c r="AG92" s="45">
        <v>0</v>
      </c>
      <c r="AH92" s="45">
        <v>0</v>
      </c>
      <c r="AI92" s="45" t="s">
        <v>265</v>
      </c>
      <c r="AJ92" s="45" t="s">
        <v>265</v>
      </c>
      <c r="AK92" s="45" t="s">
        <v>265</v>
      </c>
      <c r="AL92" s="45" t="s">
        <v>265</v>
      </c>
      <c r="AM92" s="45">
        <v>22.493200000000002</v>
      </c>
    </row>
    <row r="93" spans="1:39" hidden="1" outlineLevel="1">
      <c r="A93" s="8">
        <v>43040</v>
      </c>
      <c r="B93" s="45">
        <v>27.1479</v>
      </c>
      <c r="C93" s="45">
        <v>28.025300000000001</v>
      </c>
      <c r="D93" s="45">
        <v>32.142099999999999</v>
      </c>
      <c r="E93" s="45">
        <v>27.160299999999999</v>
      </c>
      <c r="F93" s="45">
        <v>31.044</v>
      </c>
      <c r="G93" s="45">
        <v>26.623699999999999</v>
      </c>
      <c r="H93" s="45">
        <v>22.649899999999999</v>
      </c>
      <c r="I93" s="45">
        <v>28.018599999999999</v>
      </c>
      <c r="J93" s="45">
        <v>32.111400000000003</v>
      </c>
      <c r="K93" s="45">
        <v>27.160299999999999</v>
      </c>
      <c r="L93" s="45">
        <v>31.044</v>
      </c>
      <c r="M93" s="45">
        <v>26.623699999999999</v>
      </c>
      <c r="N93" s="45">
        <v>22.649899999999999</v>
      </c>
      <c r="O93" s="45">
        <v>48.731299999999997</v>
      </c>
      <c r="P93" s="45">
        <v>48.731299999999997</v>
      </c>
      <c r="Q93" s="45">
        <v>0</v>
      </c>
      <c r="R93" s="45" t="s">
        <v>265</v>
      </c>
      <c r="S93" s="45">
        <v>0</v>
      </c>
      <c r="T93" s="45" t="s">
        <v>265</v>
      </c>
      <c r="U93" s="45">
        <v>15.0992</v>
      </c>
      <c r="V93" s="45">
        <v>0</v>
      </c>
      <c r="W93" s="45">
        <v>15.0992</v>
      </c>
      <c r="X93" s="45">
        <v>0</v>
      </c>
      <c r="Y93" s="45">
        <v>0</v>
      </c>
      <c r="Z93" s="45">
        <v>15.0992</v>
      </c>
      <c r="AA93" s="45">
        <v>15.0992</v>
      </c>
      <c r="AB93" s="45">
        <v>0</v>
      </c>
      <c r="AC93" s="45">
        <v>15.0992</v>
      </c>
      <c r="AD93" s="45">
        <v>0</v>
      </c>
      <c r="AE93" s="45">
        <v>0</v>
      </c>
      <c r="AF93" s="45">
        <v>15.0992</v>
      </c>
      <c r="AG93" s="45">
        <v>0</v>
      </c>
      <c r="AH93" s="45">
        <v>0</v>
      </c>
      <c r="AI93" s="45">
        <v>0</v>
      </c>
      <c r="AJ93" s="45" t="s">
        <v>265</v>
      </c>
      <c r="AK93" s="45">
        <v>0</v>
      </c>
      <c r="AL93" s="45" t="s">
        <v>265</v>
      </c>
      <c r="AM93" s="45">
        <v>22.3931</v>
      </c>
    </row>
    <row r="94" spans="1:39" hidden="1" outlineLevel="1">
      <c r="A94" s="8">
        <v>43070</v>
      </c>
      <c r="B94" s="45">
        <v>28.704699999999999</v>
      </c>
      <c r="C94" s="45">
        <v>30.262699999999999</v>
      </c>
      <c r="D94" s="45">
        <v>31.950700000000001</v>
      </c>
      <c r="E94" s="45">
        <v>29.795000000000002</v>
      </c>
      <c r="F94" s="45">
        <v>32.313200000000002</v>
      </c>
      <c r="G94" s="45">
        <v>30.0825</v>
      </c>
      <c r="H94" s="45">
        <v>17.4267</v>
      </c>
      <c r="I94" s="45">
        <v>30.262699999999999</v>
      </c>
      <c r="J94" s="45">
        <v>31.950600000000001</v>
      </c>
      <c r="K94" s="45">
        <v>29.795000000000002</v>
      </c>
      <c r="L94" s="45">
        <v>32.313200000000002</v>
      </c>
      <c r="M94" s="45">
        <v>30.0825</v>
      </c>
      <c r="N94" s="45">
        <v>17.4267</v>
      </c>
      <c r="O94" s="45">
        <v>37.768999999999998</v>
      </c>
      <c r="P94" s="45">
        <v>37.768999999999998</v>
      </c>
      <c r="Q94" s="45" t="s">
        <v>265</v>
      </c>
      <c r="R94" s="45" t="s">
        <v>265</v>
      </c>
      <c r="S94" s="45" t="s">
        <v>265</v>
      </c>
      <c r="T94" s="45" t="s">
        <v>265</v>
      </c>
      <c r="U94" s="45">
        <v>19.8979</v>
      </c>
      <c r="V94" s="45">
        <v>0</v>
      </c>
      <c r="W94" s="45">
        <v>19.8979</v>
      </c>
      <c r="X94" s="45">
        <v>0</v>
      </c>
      <c r="Y94" s="45">
        <v>0</v>
      </c>
      <c r="Z94" s="45">
        <v>19.8979</v>
      </c>
      <c r="AA94" s="45">
        <v>19.8979</v>
      </c>
      <c r="AB94" s="45">
        <v>0</v>
      </c>
      <c r="AC94" s="45">
        <v>19.8979</v>
      </c>
      <c r="AD94" s="45">
        <v>0</v>
      </c>
      <c r="AE94" s="45">
        <v>0</v>
      </c>
      <c r="AF94" s="45">
        <v>19.8979</v>
      </c>
      <c r="AG94" s="45">
        <v>0</v>
      </c>
      <c r="AH94" s="45">
        <v>0</v>
      </c>
      <c r="AI94" s="45" t="s">
        <v>265</v>
      </c>
      <c r="AJ94" s="45" t="s">
        <v>265</v>
      </c>
      <c r="AK94" s="45" t="s">
        <v>265</v>
      </c>
      <c r="AL94" s="45" t="s">
        <v>265</v>
      </c>
      <c r="AM94" s="45">
        <v>22.114999999999998</v>
      </c>
    </row>
    <row r="95" spans="1:39" hidden="1" outlineLevel="1">
      <c r="A95" s="8">
        <v>43101</v>
      </c>
      <c r="B95" s="45">
        <v>28.273399999999999</v>
      </c>
      <c r="C95" s="45">
        <v>29.263200000000001</v>
      </c>
      <c r="D95" s="45">
        <v>31.208100000000002</v>
      </c>
      <c r="E95" s="45">
        <v>28.395800000000001</v>
      </c>
      <c r="F95" s="45">
        <v>30.700900000000001</v>
      </c>
      <c r="G95" s="45">
        <v>28.684899999999999</v>
      </c>
      <c r="H95" s="45">
        <v>19.630700000000001</v>
      </c>
      <c r="I95" s="45">
        <v>29.261700000000001</v>
      </c>
      <c r="J95" s="45">
        <v>31.2042</v>
      </c>
      <c r="K95" s="45">
        <v>28.395800000000001</v>
      </c>
      <c r="L95" s="45">
        <v>30.700900000000001</v>
      </c>
      <c r="M95" s="45">
        <v>28.684899999999999</v>
      </c>
      <c r="N95" s="45">
        <v>19.630700000000001</v>
      </c>
      <c r="O95" s="45">
        <v>37.977200000000003</v>
      </c>
      <c r="P95" s="45">
        <v>37.977200000000003</v>
      </c>
      <c r="Q95" s="45" t="s">
        <v>265</v>
      </c>
      <c r="R95" s="45" t="s">
        <v>265</v>
      </c>
      <c r="S95" s="45" t="s">
        <v>265</v>
      </c>
      <c r="T95" s="45" t="s">
        <v>265</v>
      </c>
      <c r="U95" s="45">
        <v>26.186699999999998</v>
      </c>
      <c r="V95" s="45">
        <v>0</v>
      </c>
      <c r="W95" s="45">
        <v>26.186699999999998</v>
      </c>
      <c r="X95" s="45">
        <v>0</v>
      </c>
      <c r="Y95" s="45">
        <v>0</v>
      </c>
      <c r="Z95" s="45">
        <v>26.186699999999998</v>
      </c>
      <c r="AA95" s="45">
        <v>26.186699999999998</v>
      </c>
      <c r="AB95" s="45">
        <v>0</v>
      </c>
      <c r="AC95" s="45">
        <v>26.186699999999998</v>
      </c>
      <c r="AD95" s="45">
        <v>0</v>
      </c>
      <c r="AE95" s="45">
        <v>0</v>
      </c>
      <c r="AF95" s="45">
        <v>26.186699999999998</v>
      </c>
      <c r="AG95" s="45">
        <v>0</v>
      </c>
      <c r="AH95" s="45">
        <v>0</v>
      </c>
      <c r="AI95" s="45" t="s">
        <v>265</v>
      </c>
      <c r="AJ95" s="45" t="s">
        <v>265</v>
      </c>
      <c r="AK95" s="45" t="s">
        <v>265</v>
      </c>
      <c r="AL95" s="45" t="s">
        <v>265</v>
      </c>
      <c r="AM95" s="45">
        <v>23.137599999999999</v>
      </c>
    </row>
    <row r="96" spans="1:39" hidden="1" outlineLevel="1">
      <c r="A96" s="8">
        <v>43132</v>
      </c>
      <c r="B96" s="45">
        <v>28.0029</v>
      </c>
      <c r="C96" s="45">
        <v>29.2788</v>
      </c>
      <c r="D96" s="45">
        <v>32.316899999999997</v>
      </c>
      <c r="E96" s="45">
        <v>28.5351</v>
      </c>
      <c r="F96" s="45">
        <v>28.0793</v>
      </c>
      <c r="G96" s="45">
        <v>29.582899999999999</v>
      </c>
      <c r="H96" s="45">
        <v>18.023499999999999</v>
      </c>
      <c r="I96" s="45">
        <v>29.278700000000001</v>
      </c>
      <c r="J96" s="45">
        <v>32.316600000000001</v>
      </c>
      <c r="K96" s="45">
        <v>28.5351</v>
      </c>
      <c r="L96" s="45">
        <v>28.0793</v>
      </c>
      <c r="M96" s="45">
        <v>29.582899999999999</v>
      </c>
      <c r="N96" s="45">
        <v>18.023499999999999</v>
      </c>
      <c r="O96" s="45">
        <v>37.434699999999999</v>
      </c>
      <c r="P96" s="45">
        <v>37.434699999999999</v>
      </c>
      <c r="Q96" s="45" t="s">
        <v>265</v>
      </c>
      <c r="R96" s="45" t="s">
        <v>265</v>
      </c>
      <c r="S96" s="45" t="s">
        <v>265</v>
      </c>
      <c r="T96" s="45" t="s">
        <v>265</v>
      </c>
      <c r="U96" s="45">
        <v>19.8992</v>
      </c>
      <c r="V96" s="45">
        <v>0</v>
      </c>
      <c r="W96" s="45">
        <v>19.8992</v>
      </c>
      <c r="X96" s="45">
        <v>0</v>
      </c>
      <c r="Y96" s="45">
        <v>0</v>
      </c>
      <c r="Z96" s="45">
        <v>19.8992</v>
      </c>
      <c r="AA96" s="45">
        <v>19.8992</v>
      </c>
      <c r="AB96" s="45">
        <v>0</v>
      </c>
      <c r="AC96" s="45">
        <v>19.8992</v>
      </c>
      <c r="AD96" s="45">
        <v>0</v>
      </c>
      <c r="AE96" s="45">
        <v>0</v>
      </c>
      <c r="AF96" s="45">
        <v>19.8992</v>
      </c>
      <c r="AG96" s="45">
        <v>0</v>
      </c>
      <c r="AH96" s="45">
        <v>0</v>
      </c>
      <c r="AI96" s="45" t="s">
        <v>265</v>
      </c>
      <c r="AJ96" s="45" t="s">
        <v>265</v>
      </c>
      <c r="AK96" s="45" t="s">
        <v>265</v>
      </c>
      <c r="AL96" s="45" t="s">
        <v>265</v>
      </c>
      <c r="AM96" s="45">
        <v>22.578099999999999</v>
      </c>
    </row>
    <row r="97" spans="1:39" hidden="1" outlineLevel="1">
      <c r="A97" s="8">
        <v>43160</v>
      </c>
      <c r="B97" s="45">
        <v>28.488800000000001</v>
      </c>
      <c r="C97" s="45">
        <v>29.813500000000001</v>
      </c>
      <c r="D97" s="45">
        <v>31.7864</v>
      </c>
      <c r="E97" s="45">
        <v>29.054099999999998</v>
      </c>
      <c r="F97" s="45">
        <v>27.2685</v>
      </c>
      <c r="G97" s="45">
        <v>30.007400000000001</v>
      </c>
      <c r="H97" s="45">
        <v>18.9878</v>
      </c>
      <c r="I97" s="45">
        <v>29.811299999999999</v>
      </c>
      <c r="J97" s="45">
        <v>31.779599999999999</v>
      </c>
      <c r="K97" s="45">
        <v>29.054099999999998</v>
      </c>
      <c r="L97" s="45">
        <v>27.2685</v>
      </c>
      <c r="M97" s="45">
        <v>30.007400000000001</v>
      </c>
      <c r="N97" s="45">
        <v>18.9878</v>
      </c>
      <c r="O97" s="45">
        <v>44.840600000000002</v>
      </c>
      <c r="P97" s="45">
        <v>44.840600000000002</v>
      </c>
      <c r="Q97" s="45" t="s">
        <v>265</v>
      </c>
      <c r="R97" s="45" t="s">
        <v>265</v>
      </c>
      <c r="S97" s="45" t="s">
        <v>265</v>
      </c>
      <c r="T97" s="45" t="s">
        <v>265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 t="s">
        <v>265</v>
      </c>
      <c r="AJ97" s="45" t="s">
        <v>265</v>
      </c>
      <c r="AK97" s="45" t="s">
        <v>265</v>
      </c>
      <c r="AL97" s="45" t="s">
        <v>265</v>
      </c>
      <c r="AM97" s="45">
        <v>22.605899999999998</v>
      </c>
    </row>
    <row r="98" spans="1:39" hidden="1" outlineLevel="1">
      <c r="A98" s="8">
        <v>43191</v>
      </c>
      <c r="B98" s="45">
        <v>28.542400000000001</v>
      </c>
      <c r="C98" s="45">
        <v>30.109500000000001</v>
      </c>
      <c r="D98" s="45">
        <v>31.891999999999999</v>
      </c>
      <c r="E98" s="45">
        <v>29.555299999999999</v>
      </c>
      <c r="F98" s="45">
        <v>25.852799999999998</v>
      </c>
      <c r="G98" s="45">
        <v>31.2011</v>
      </c>
      <c r="H98" s="45">
        <v>19.006699999999999</v>
      </c>
      <c r="I98" s="45">
        <v>30.109200000000001</v>
      </c>
      <c r="J98" s="45">
        <v>31.890999999999998</v>
      </c>
      <c r="K98" s="45">
        <v>29.555299999999999</v>
      </c>
      <c r="L98" s="45">
        <v>25.852799999999998</v>
      </c>
      <c r="M98" s="45">
        <v>31.2011</v>
      </c>
      <c r="N98" s="45">
        <v>19.006699999999999</v>
      </c>
      <c r="O98" s="45">
        <v>36.726500000000001</v>
      </c>
      <c r="P98" s="45">
        <v>36.726500000000001</v>
      </c>
      <c r="Q98" s="45" t="s">
        <v>265</v>
      </c>
      <c r="R98" s="45" t="s">
        <v>265</v>
      </c>
      <c r="S98" s="45" t="s">
        <v>265</v>
      </c>
      <c r="T98" s="45" t="s">
        <v>265</v>
      </c>
      <c r="U98" s="45">
        <v>19.8874</v>
      </c>
      <c r="V98" s="45">
        <v>0</v>
      </c>
      <c r="W98" s="45">
        <v>19.8874</v>
      </c>
      <c r="X98" s="45">
        <v>0</v>
      </c>
      <c r="Y98" s="45">
        <v>0</v>
      </c>
      <c r="Z98" s="45">
        <v>19.8874</v>
      </c>
      <c r="AA98" s="45">
        <v>19.8874</v>
      </c>
      <c r="AB98" s="45">
        <v>0</v>
      </c>
      <c r="AC98" s="45">
        <v>19.8874</v>
      </c>
      <c r="AD98" s="45">
        <v>0</v>
      </c>
      <c r="AE98" s="45">
        <v>0</v>
      </c>
      <c r="AF98" s="45">
        <v>19.8874</v>
      </c>
      <c r="AG98" s="45">
        <v>0</v>
      </c>
      <c r="AH98" s="45">
        <v>0</v>
      </c>
      <c r="AI98" s="45" t="s">
        <v>265</v>
      </c>
      <c r="AJ98" s="45" t="s">
        <v>265</v>
      </c>
      <c r="AK98" s="45" t="s">
        <v>265</v>
      </c>
      <c r="AL98" s="45" t="s">
        <v>265</v>
      </c>
      <c r="AM98" s="45">
        <v>22.613399999999999</v>
      </c>
    </row>
    <row r="99" spans="1:39" hidden="1" outlineLevel="1">
      <c r="A99" s="8">
        <v>43221</v>
      </c>
      <c r="B99" s="45">
        <v>28.896599999999999</v>
      </c>
      <c r="C99" s="45">
        <v>30.1037</v>
      </c>
      <c r="D99" s="45">
        <v>31.9024</v>
      </c>
      <c r="E99" s="45">
        <v>29.4755</v>
      </c>
      <c r="F99" s="45">
        <v>27.587299999999999</v>
      </c>
      <c r="G99" s="45">
        <v>30.629300000000001</v>
      </c>
      <c r="H99" s="45">
        <v>17.7013</v>
      </c>
      <c r="I99" s="45">
        <v>30.1037</v>
      </c>
      <c r="J99" s="45">
        <v>31.902200000000001</v>
      </c>
      <c r="K99" s="45">
        <v>29.4755</v>
      </c>
      <c r="L99" s="45">
        <v>27.587299999999999</v>
      </c>
      <c r="M99" s="45">
        <v>30.629300000000001</v>
      </c>
      <c r="N99" s="45">
        <v>17.7013</v>
      </c>
      <c r="O99" s="45">
        <v>37.869599999999998</v>
      </c>
      <c r="P99" s="45">
        <v>37.869599999999998</v>
      </c>
      <c r="Q99" s="45" t="s">
        <v>265</v>
      </c>
      <c r="R99" s="45" t="s">
        <v>265</v>
      </c>
      <c r="S99" s="45" t="s">
        <v>265</v>
      </c>
      <c r="T99" s="45" t="s">
        <v>265</v>
      </c>
      <c r="U99" s="45">
        <v>19.945499999999999</v>
      </c>
      <c r="V99" s="45">
        <v>0</v>
      </c>
      <c r="W99" s="45">
        <v>19.945499999999999</v>
      </c>
      <c r="X99" s="45">
        <v>0</v>
      </c>
      <c r="Y99" s="45">
        <v>0</v>
      </c>
      <c r="Z99" s="45">
        <v>19.945499999999999</v>
      </c>
      <c r="AA99" s="45">
        <v>19.945499999999999</v>
      </c>
      <c r="AB99" s="45">
        <v>0</v>
      </c>
      <c r="AC99" s="45">
        <v>19.945499999999999</v>
      </c>
      <c r="AD99" s="45">
        <v>0</v>
      </c>
      <c r="AE99" s="45">
        <v>0</v>
      </c>
      <c r="AF99" s="45">
        <v>19.945499999999999</v>
      </c>
      <c r="AG99" s="45">
        <v>0</v>
      </c>
      <c r="AH99" s="45">
        <v>0</v>
      </c>
      <c r="AI99" s="45" t="s">
        <v>265</v>
      </c>
      <c r="AJ99" s="45" t="s">
        <v>265</v>
      </c>
      <c r="AK99" s="45" t="s">
        <v>265</v>
      </c>
      <c r="AL99" s="45" t="s">
        <v>265</v>
      </c>
      <c r="AM99" s="45">
        <v>22.546900000000001</v>
      </c>
    </row>
    <row r="100" spans="1:39" hidden="1" outlineLevel="1">
      <c r="A100" s="8">
        <v>43252</v>
      </c>
      <c r="B100" s="45">
        <v>28.4148</v>
      </c>
      <c r="C100" s="45">
        <v>29.801500000000001</v>
      </c>
      <c r="D100" s="45">
        <v>32.306699999999999</v>
      </c>
      <c r="E100" s="45">
        <v>29.197700000000001</v>
      </c>
      <c r="F100" s="45">
        <v>27.171299999999999</v>
      </c>
      <c r="G100" s="45">
        <v>29.9482</v>
      </c>
      <c r="H100" s="45">
        <v>20</v>
      </c>
      <c r="I100" s="45">
        <v>29.801100000000002</v>
      </c>
      <c r="J100" s="45">
        <v>32.3048</v>
      </c>
      <c r="K100" s="45">
        <v>29.197700000000001</v>
      </c>
      <c r="L100" s="45">
        <v>27.171299999999999</v>
      </c>
      <c r="M100" s="45">
        <v>29.9482</v>
      </c>
      <c r="N100" s="45">
        <v>20</v>
      </c>
      <c r="O100" s="45">
        <v>53.082900000000002</v>
      </c>
      <c r="P100" s="45">
        <v>53.082900000000002</v>
      </c>
      <c r="Q100" s="45" t="s">
        <v>265</v>
      </c>
      <c r="R100" s="45" t="s">
        <v>265</v>
      </c>
      <c r="S100" s="45" t="s">
        <v>265</v>
      </c>
      <c r="T100" s="45" t="s">
        <v>265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 t="s">
        <v>265</v>
      </c>
      <c r="AJ100" s="45" t="s">
        <v>265</v>
      </c>
      <c r="AK100" s="45" t="s">
        <v>265</v>
      </c>
      <c r="AL100" s="45" t="s">
        <v>265</v>
      </c>
      <c r="AM100" s="45">
        <v>23.3005</v>
      </c>
    </row>
    <row r="101" spans="1:39" hidden="1" outlineLevel="1">
      <c r="A101" s="8">
        <v>43282</v>
      </c>
      <c r="B101" s="45">
        <v>30.5868</v>
      </c>
      <c r="C101" s="45">
        <v>32.289400000000001</v>
      </c>
      <c r="D101" s="45">
        <v>32.516100000000002</v>
      </c>
      <c r="E101" s="45">
        <v>32.212400000000002</v>
      </c>
      <c r="F101" s="45">
        <v>28.164899999999999</v>
      </c>
      <c r="G101" s="45">
        <v>34.026600000000002</v>
      </c>
      <c r="H101" s="45">
        <v>21.035499999999999</v>
      </c>
      <c r="I101" s="45">
        <v>32.289299999999997</v>
      </c>
      <c r="J101" s="45">
        <v>32.515799999999999</v>
      </c>
      <c r="K101" s="45">
        <v>32.212400000000002</v>
      </c>
      <c r="L101" s="45">
        <v>28.164899999999999</v>
      </c>
      <c r="M101" s="45">
        <v>34.026600000000002</v>
      </c>
      <c r="N101" s="45">
        <v>21.035499999999999</v>
      </c>
      <c r="O101" s="45">
        <v>36.566099999999999</v>
      </c>
      <c r="P101" s="45">
        <v>36.566099999999999</v>
      </c>
      <c r="Q101" s="45">
        <v>0</v>
      </c>
      <c r="R101" s="45" t="s">
        <v>265</v>
      </c>
      <c r="S101" s="45" t="s">
        <v>265</v>
      </c>
      <c r="T101" s="45">
        <v>0</v>
      </c>
      <c r="U101" s="45">
        <v>17.806799999999999</v>
      </c>
      <c r="V101" s="45">
        <v>0</v>
      </c>
      <c r="W101" s="45">
        <v>17.806799999999999</v>
      </c>
      <c r="X101" s="45">
        <v>0</v>
      </c>
      <c r="Y101" s="45">
        <v>0</v>
      </c>
      <c r="Z101" s="45">
        <v>17.806799999999999</v>
      </c>
      <c r="AA101" s="45">
        <v>19.709299999999999</v>
      </c>
      <c r="AB101" s="45">
        <v>0</v>
      </c>
      <c r="AC101" s="45">
        <v>19.709299999999999</v>
      </c>
      <c r="AD101" s="45">
        <v>0</v>
      </c>
      <c r="AE101" s="45">
        <v>0</v>
      </c>
      <c r="AF101" s="45">
        <v>19.709299999999999</v>
      </c>
      <c r="AG101" s="45">
        <v>15.3</v>
      </c>
      <c r="AH101" s="45">
        <v>0</v>
      </c>
      <c r="AI101" s="45">
        <v>15.3</v>
      </c>
      <c r="AJ101" s="45" t="s">
        <v>265</v>
      </c>
      <c r="AK101" s="45" t="s">
        <v>265</v>
      </c>
      <c r="AL101" s="45">
        <v>15.3</v>
      </c>
      <c r="AM101" s="45">
        <v>23.219799999999999</v>
      </c>
    </row>
    <row r="102" spans="1:39" hidden="1" outlineLevel="1">
      <c r="A102" s="8">
        <v>43313</v>
      </c>
      <c r="B102" s="45">
        <v>28.992100000000001</v>
      </c>
      <c r="C102" s="45">
        <v>30.3264</v>
      </c>
      <c r="D102" s="45">
        <v>32.0794</v>
      </c>
      <c r="E102" s="45">
        <v>29.6417</v>
      </c>
      <c r="F102" s="45">
        <v>25.0991</v>
      </c>
      <c r="G102" s="45">
        <v>32.352800000000002</v>
      </c>
      <c r="H102" s="45">
        <v>19.188199999999998</v>
      </c>
      <c r="I102" s="45">
        <v>30.3264</v>
      </c>
      <c r="J102" s="45">
        <v>32.0792</v>
      </c>
      <c r="K102" s="45">
        <v>29.6417</v>
      </c>
      <c r="L102" s="45">
        <v>25.0991</v>
      </c>
      <c r="M102" s="45">
        <v>32.352800000000002</v>
      </c>
      <c r="N102" s="45">
        <v>19.188199999999998</v>
      </c>
      <c r="O102" s="45">
        <v>43.521000000000001</v>
      </c>
      <c r="P102" s="45">
        <v>43.521000000000001</v>
      </c>
      <c r="Q102" s="45" t="s">
        <v>265</v>
      </c>
      <c r="R102" s="45" t="s">
        <v>265</v>
      </c>
      <c r="S102" s="45" t="s">
        <v>265</v>
      </c>
      <c r="T102" s="45" t="s">
        <v>265</v>
      </c>
      <c r="U102" s="45">
        <v>20.493200000000002</v>
      </c>
      <c r="V102" s="45">
        <v>0</v>
      </c>
      <c r="W102" s="45">
        <v>20.493200000000002</v>
      </c>
      <c r="X102" s="45">
        <v>27.0443</v>
      </c>
      <c r="Y102" s="45">
        <v>18</v>
      </c>
      <c r="Z102" s="45">
        <v>19.8811</v>
      </c>
      <c r="AA102" s="45">
        <v>20.493200000000002</v>
      </c>
      <c r="AB102" s="45">
        <v>0</v>
      </c>
      <c r="AC102" s="45">
        <v>20.493200000000002</v>
      </c>
      <c r="AD102" s="45">
        <v>27.0443</v>
      </c>
      <c r="AE102" s="45">
        <v>18</v>
      </c>
      <c r="AF102" s="45">
        <v>19.8811</v>
      </c>
      <c r="AG102" s="45">
        <v>0</v>
      </c>
      <c r="AH102" s="45">
        <v>0</v>
      </c>
      <c r="AI102" s="45" t="s">
        <v>265</v>
      </c>
      <c r="AJ102" s="45" t="s">
        <v>265</v>
      </c>
      <c r="AK102" s="45" t="s">
        <v>265</v>
      </c>
      <c r="AL102" s="45" t="s">
        <v>265</v>
      </c>
      <c r="AM102" s="45">
        <v>23.451699999999999</v>
      </c>
    </row>
    <row r="103" spans="1:39" hidden="1" outlineLevel="1">
      <c r="A103" s="8">
        <v>43344</v>
      </c>
      <c r="B103" s="45">
        <v>29.5075</v>
      </c>
      <c r="C103" s="45">
        <v>31.0731</v>
      </c>
      <c r="D103" s="45">
        <v>32.876600000000003</v>
      </c>
      <c r="E103" s="45">
        <v>30.496600000000001</v>
      </c>
      <c r="F103" s="45">
        <v>26.789899999999999</v>
      </c>
      <c r="G103" s="45">
        <v>33.348599999999998</v>
      </c>
      <c r="H103" s="45">
        <v>16.453700000000001</v>
      </c>
      <c r="I103" s="45">
        <v>31.073</v>
      </c>
      <c r="J103" s="45">
        <v>32.8765</v>
      </c>
      <c r="K103" s="45">
        <v>30.496600000000001</v>
      </c>
      <c r="L103" s="45">
        <v>26.789899999999999</v>
      </c>
      <c r="M103" s="45">
        <v>33.348599999999998</v>
      </c>
      <c r="N103" s="45">
        <v>16.453700000000001</v>
      </c>
      <c r="O103" s="45">
        <v>39.917999999999999</v>
      </c>
      <c r="P103" s="45">
        <v>39.917999999999999</v>
      </c>
      <c r="Q103" s="45" t="s">
        <v>265</v>
      </c>
      <c r="R103" s="45" t="s">
        <v>265</v>
      </c>
      <c r="S103" s="45" t="s">
        <v>265</v>
      </c>
      <c r="T103" s="45" t="s">
        <v>265</v>
      </c>
      <c r="U103" s="45">
        <v>18</v>
      </c>
      <c r="V103" s="45">
        <v>0</v>
      </c>
      <c r="W103" s="45">
        <v>18</v>
      </c>
      <c r="X103" s="45">
        <v>0</v>
      </c>
      <c r="Y103" s="45">
        <v>0</v>
      </c>
      <c r="Z103" s="45">
        <v>18</v>
      </c>
      <c r="AA103" s="45">
        <v>18</v>
      </c>
      <c r="AB103" s="45">
        <v>0</v>
      </c>
      <c r="AC103" s="45">
        <v>18</v>
      </c>
      <c r="AD103" s="45">
        <v>0</v>
      </c>
      <c r="AE103" s="45">
        <v>0</v>
      </c>
      <c r="AF103" s="45">
        <v>18</v>
      </c>
      <c r="AG103" s="45">
        <v>0</v>
      </c>
      <c r="AH103" s="45">
        <v>0</v>
      </c>
      <c r="AI103" s="45" t="s">
        <v>265</v>
      </c>
      <c r="AJ103" s="45" t="s">
        <v>265</v>
      </c>
      <c r="AK103" s="45" t="s">
        <v>265</v>
      </c>
      <c r="AL103" s="45" t="s">
        <v>265</v>
      </c>
      <c r="AM103" s="45">
        <v>23.820699999999999</v>
      </c>
    </row>
    <row r="104" spans="1:39" hidden="1" outlineLevel="1">
      <c r="A104" s="8">
        <v>43374</v>
      </c>
      <c r="B104" s="45">
        <v>30.230899999999998</v>
      </c>
      <c r="C104" s="45">
        <v>32.225499999999997</v>
      </c>
      <c r="D104" s="45">
        <v>43.064700000000002</v>
      </c>
      <c r="E104" s="45">
        <v>30.040500000000002</v>
      </c>
      <c r="F104" s="45">
        <v>30.558399999999999</v>
      </c>
      <c r="G104" s="45">
        <v>31.038799999999998</v>
      </c>
      <c r="H104" s="45">
        <v>13.5543</v>
      </c>
      <c r="I104" s="45">
        <v>32.225499999999997</v>
      </c>
      <c r="J104" s="45">
        <v>43.064799999999998</v>
      </c>
      <c r="K104" s="45">
        <v>30.040500000000002</v>
      </c>
      <c r="L104" s="45">
        <v>30.558399999999999</v>
      </c>
      <c r="M104" s="45">
        <v>31.038799999999998</v>
      </c>
      <c r="N104" s="45">
        <v>13.5543</v>
      </c>
      <c r="O104" s="45">
        <v>37.0154</v>
      </c>
      <c r="P104" s="45">
        <v>37.0154</v>
      </c>
      <c r="Q104" s="45" t="s">
        <v>265</v>
      </c>
      <c r="R104" s="45" t="s">
        <v>265</v>
      </c>
      <c r="S104" s="45" t="s">
        <v>265</v>
      </c>
      <c r="T104" s="45" t="s">
        <v>265</v>
      </c>
      <c r="U104" s="45">
        <v>16.8248</v>
      </c>
      <c r="V104" s="45">
        <v>0</v>
      </c>
      <c r="W104" s="45">
        <v>16.8248</v>
      </c>
      <c r="X104" s="45">
        <v>0</v>
      </c>
      <c r="Y104" s="45">
        <v>0</v>
      </c>
      <c r="Z104" s="45">
        <v>16.8248</v>
      </c>
      <c r="AA104" s="45">
        <v>16.8248</v>
      </c>
      <c r="AB104" s="45">
        <v>0</v>
      </c>
      <c r="AC104" s="45">
        <v>16.8248</v>
      </c>
      <c r="AD104" s="45">
        <v>0</v>
      </c>
      <c r="AE104" s="45">
        <v>0</v>
      </c>
      <c r="AF104" s="45">
        <v>16.8248</v>
      </c>
      <c r="AG104" s="45">
        <v>0</v>
      </c>
      <c r="AH104" s="45">
        <v>0</v>
      </c>
      <c r="AI104" s="45" t="s">
        <v>265</v>
      </c>
      <c r="AJ104" s="45" t="s">
        <v>265</v>
      </c>
      <c r="AK104" s="45" t="s">
        <v>265</v>
      </c>
      <c r="AL104" s="45" t="s">
        <v>265</v>
      </c>
      <c r="AM104" s="45">
        <v>23.1751</v>
      </c>
    </row>
    <row r="105" spans="1:39" hidden="1" outlineLevel="1">
      <c r="A105" s="8">
        <v>43405</v>
      </c>
      <c r="B105" s="45">
        <v>31.816199999999998</v>
      </c>
      <c r="C105" s="45">
        <v>33.759799999999998</v>
      </c>
      <c r="D105" s="45">
        <v>44.594799999999999</v>
      </c>
      <c r="E105" s="45">
        <v>32.694299999999998</v>
      </c>
      <c r="F105" s="45">
        <v>35.077199999999998</v>
      </c>
      <c r="G105" s="45">
        <v>32.389400000000002</v>
      </c>
      <c r="H105" s="45">
        <v>17.622800000000002</v>
      </c>
      <c r="I105" s="45">
        <v>33.750300000000003</v>
      </c>
      <c r="J105" s="45">
        <v>44.532499999999999</v>
      </c>
      <c r="K105" s="45">
        <v>32.694299999999998</v>
      </c>
      <c r="L105" s="45">
        <v>35.077199999999998</v>
      </c>
      <c r="M105" s="45">
        <v>32.389400000000002</v>
      </c>
      <c r="N105" s="45">
        <v>17.622800000000002</v>
      </c>
      <c r="O105" s="45">
        <v>59.684399999999997</v>
      </c>
      <c r="P105" s="45">
        <v>59.684399999999997</v>
      </c>
      <c r="Q105" s="45" t="s">
        <v>265</v>
      </c>
      <c r="R105" s="45" t="s">
        <v>265</v>
      </c>
      <c r="S105" s="45" t="s">
        <v>265</v>
      </c>
      <c r="T105" s="45" t="s">
        <v>265</v>
      </c>
      <c r="U105" s="45">
        <v>18</v>
      </c>
      <c r="V105" s="45">
        <v>0</v>
      </c>
      <c r="W105" s="45">
        <v>18</v>
      </c>
      <c r="X105" s="45">
        <v>0</v>
      </c>
      <c r="Y105" s="45">
        <v>0</v>
      </c>
      <c r="Z105" s="45">
        <v>18</v>
      </c>
      <c r="AA105" s="45">
        <v>18</v>
      </c>
      <c r="AB105" s="45">
        <v>0</v>
      </c>
      <c r="AC105" s="45">
        <v>18</v>
      </c>
      <c r="AD105" s="45">
        <v>0</v>
      </c>
      <c r="AE105" s="45">
        <v>0</v>
      </c>
      <c r="AF105" s="45">
        <v>18</v>
      </c>
      <c r="AG105" s="45">
        <v>0</v>
      </c>
      <c r="AH105" s="45">
        <v>0</v>
      </c>
      <c r="AI105" s="45" t="s">
        <v>265</v>
      </c>
      <c r="AJ105" s="45" t="s">
        <v>265</v>
      </c>
      <c r="AK105" s="45" t="s">
        <v>265</v>
      </c>
      <c r="AL105" s="45" t="s">
        <v>265</v>
      </c>
      <c r="AM105" s="45">
        <v>24.346</v>
      </c>
    </row>
    <row r="106" spans="1:39" hidden="1" outlineLevel="1">
      <c r="A106" s="8">
        <v>43435</v>
      </c>
      <c r="B106" s="45">
        <v>31.2727</v>
      </c>
      <c r="C106" s="45">
        <v>33.189500000000002</v>
      </c>
      <c r="D106" s="45">
        <v>44.162100000000002</v>
      </c>
      <c r="E106" s="45">
        <v>32.360399999999998</v>
      </c>
      <c r="F106" s="45">
        <v>33.712699999999998</v>
      </c>
      <c r="G106" s="45">
        <v>32.024099999999997</v>
      </c>
      <c r="H106" s="45">
        <v>15.7745</v>
      </c>
      <c r="I106" s="45">
        <v>33.187600000000003</v>
      </c>
      <c r="J106" s="45">
        <v>44.154200000000003</v>
      </c>
      <c r="K106" s="45">
        <v>32.360399999999998</v>
      </c>
      <c r="L106" s="45">
        <v>33.712699999999998</v>
      </c>
      <c r="M106" s="45">
        <v>32.024099999999997</v>
      </c>
      <c r="N106" s="45">
        <v>15.7745</v>
      </c>
      <c r="O106" s="45">
        <v>48.938600000000001</v>
      </c>
      <c r="P106" s="45">
        <v>48.938600000000001</v>
      </c>
      <c r="Q106" s="45" t="s">
        <v>265</v>
      </c>
      <c r="R106" s="45" t="s">
        <v>265</v>
      </c>
      <c r="S106" s="45" t="s">
        <v>265</v>
      </c>
      <c r="T106" s="45" t="s">
        <v>265</v>
      </c>
      <c r="U106" s="45">
        <v>18.990200000000002</v>
      </c>
      <c r="V106" s="45">
        <v>0</v>
      </c>
      <c r="W106" s="45">
        <v>18.990200000000002</v>
      </c>
      <c r="X106" s="45">
        <v>0</v>
      </c>
      <c r="Y106" s="45">
        <v>0</v>
      </c>
      <c r="Z106" s="45">
        <v>18.990200000000002</v>
      </c>
      <c r="AA106" s="45">
        <v>18.990200000000002</v>
      </c>
      <c r="AB106" s="45">
        <v>0</v>
      </c>
      <c r="AC106" s="45">
        <v>18.990200000000002</v>
      </c>
      <c r="AD106" s="45">
        <v>0</v>
      </c>
      <c r="AE106" s="45">
        <v>0</v>
      </c>
      <c r="AF106" s="45">
        <v>18.990200000000002</v>
      </c>
      <c r="AG106" s="45">
        <v>0</v>
      </c>
      <c r="AH106" s="45">
        <v>0</v>
      </c>
      <c r="AI106" s="45" t="s">
        <v>265</v>
      </c>
      <c r="AJ106" s="45" t="s">
        <v>265</v>
      </c>
      <c r="AK106" s="45" t="s">
        <v>265</v>
      </c>
      <c r="AL106" s="45" t="s">
        <v>265</v>
      </c>
      <c r="AM106" s="45">
        <v>24.534099999999999</v>
      </c>
    </row>
    <row r="107" spans="1:39" hidden="1" outlineLevel="1">
      <c r="A107" s="8">
        <v>43466</v>
      </c>
      <c r="B107" s="45">
        <v>32.995399999999997</v>
      </c>
      <c r="C107" s="45">
        <v>35.281700000000001</v>
      </c>
      <c r="D107" s="45">
        <v>44.0212</v>
      </c>
      <c r="E107" s="45">
        <v>34.595700000000001</v>
      </c>
      <c r="F107" s="45">
        <v>37.624499999999998</v>
      </c>
      <c r="G107" s="45">
        <v>33.298499999999997</v>
      </c>
      <c r="H107" s="45">
        <v>15.132899999999999</v>
      </c>
      <c r="I107" s="45">
        <v>35.261299999999999</v>
      </c>
      <c r="J107" s="45">
        <v>43.841200000000001</v>
      </c>
      <c r="K107" s="45">
        <v>34.595700000000001</v>
      </c>
      <c r="L107" s="45">
        <v>37.624499999999998</v>
      </c>
      <c r="M107" s="45">
        <v>33.298499999999997</v>
      </c>
      <c r="N107" s="45">
        <v>15.132899999999999</v>
      </c>
      <c r="O107" s="45">
        <v>59.329300000000003</v>
      </c>
      <c r="P107" s="45">
        <v>59.329300000000003</v>
      </c>
      <c r="Q107" s="45" t="s">
        <v>265</v>
      </c>
      <c r="R107" s="45" t="s">
        <v>265</v>
      </c>
      <c r="S107" s="45" t="s">
        <v>265</v>
      </c>
      <c r="T107" s="45" t="s">
        <v>265</v>
      </c>
      <c r="U107" s="45">
        <v>19.897600000000001</v>
      </c>
      <c r="V107" s="45">
        <v>0</v>
      </c>
      <c r="W107" s="45">
        <v>19.897600000000001</v>
      </c>
      <c r="X107" s="45">
        <v>0</v>
      </c>
      <c r="Y107" s="45">
        <v>0</v>
      </c>
      <c r="Z107" s="45">
        <v>19.897600000000001</v>
      </c>
      <c r="AA107" s="45">
        <v>19.897600000000001</v>
      </c>
      <c r="AB107" s="45">
        <v>0</v>
      </c>
      <c r="AC107" s="45">
        <v>19.897600000000001</v>
      </c>
      <c r="AD107" s="45">
        <v>0</v>
      </c>
      <c r="AE107" s="45">
        <v>0</v>
      </c>
      <c r="AF107" s="45">
        <v>19.897600000000001</v>
      </c>
      <c r="AG107" s="45">
        <v>0</v>
      </c>
      <c r="AH107" s="45">
        <v>0</v>
      </c>
      <c r="AI107" s="45" t="s">
        <v>265</v>
      </c>
      <c r="AJ107" s="45" t="s">
        <v>265</v>
      </c>
      <c r="AK107" s="45" t="s">
        <v>265</v>
      </c>
      <c r="AL107" s="45" t="s">
        <v>265</v>
      </c>
      <c r="AM107" s="45">
        <v>23.812999999999999</v>
      </c>
    </row>
    <row r="108" spans="1:39" hidden="1" outlineLevel="1">
      <c r="A108" s="8">
        <v>43497</v>
      </c>
      <c r="B108" s="45">
        <v>33.911099999999998</v>
      </c>
      <c r="C108" s="45">
        <v>35.8202</v>
      </c>
      <c r="D108" s="45">
        <v>53.525100000000002</v>
      </c>
      <c r="E108" s="45">
        <v>32.404800000000002</v>
      </c>
      <c r="F108" s="45">
        <v>35.9026</v>
      </c>
      <c r="G108" s="45">
        <v>31.427299999999999</v>
      </c>
      <c r="H108" s="45">
        <v>16.6722</v>
      </c>
      <c r="I108" s="45">
        <v>33.470300000000002</v>
      </c>
      <c r="J108" s="45">
        <v>45.691000000000003</v>
      </c>
      <c r="K108" s="45">
        <v>32.404800000000002</v>
      </c>
      <c r="L108" s="45">
        <v>35.9026</v>
      </c>
      <c r="M108" s="45">
        <v>31.427299999999999</v>
      </c>
      <c r="N108" s="45">
        <v>16.6722</v>
      </c>
      <c r="O108" s="45">
        <v>59.985500000000002</v>
      </c>
      <c r="P108" s="45">
        <v>59.985500000000002</v>
      </c>
      <c r="Q108" s="45" t="s">
        <v>265</v>
      </c>
      <c r="R108" s="45" t="s">
        <v>265</v>
      </c>
      <c r="S108" s="45" t="s">
        <v>265</v>
      </c>
      <c r="T108" s="45" t="s">
        <v>265</v>
      </c>
      <c r="U108" s="45">
        <v>19.230799999999999</v>
      </c>
      <c r="V108" s="45">
        <v>0</v>
      </c>
      <c r="W108" s="45">
        <v>19.230799999999999</v>
      </c>
      <c r="X108" s="45">
        <v>0</v>
      </c>
      <c r="Y108" s="45">
        <v>0</v>
      </c>
      <c r="Z108" s="45">
        <v>19.230799999999999</v>
      </c>
      <c r="AA108" s="45">
        <v>19.230799999999999</v>
      </c>
      <c r="AB108" s="45">
        <v>0</v>
      </c>
      <c r="AC108" s="45">
        <v>19.230799999999999</v>
      </c>
      <c r="AD108" s="45">
        <v>0</v>
      </c>
      <c r="AE108" s="45">
        <v>0</v>
      </c>
      <c r="AF108" s="45">
        <v>19.230799999999999</v>
      </c>
      <c r="AG108" s="45">
        <v>0</v>
      </c>
      <c r="AH108" s="45">
        <v>0</v>
      </c>
      <c r="AI108" s="45" t="s">
        <v>265</v>
      </c>
      <c r="AJ108" s="45" t="s">
        <v>265</v>
      </c>
      <c r="AK108" s="45" t="s">
        <v>265</v>
      </c>
      <c r="AL108" s="45" t="s">
        <v>265</v>
      </c>
      <c r="AM108" s="45">
        <v>25.0288</v>
      </c>
    </row>
    <row r="109" spans="1:39" hidden="1" outlineLevel="1">
      <c r="A109" s="8">
        <v>43525</v>
      </c>
      <c r="B109" s="45">
        <v>30.094799999999999</v>
      </c>
      <c r="C109" s="45">
        <v>31.625900000000001</v>
      </c>
      <c r="D109" s="45">
        <v>48.556699999999999</v>
      </c>
      <c r="E109" s="45">
        <v>29.667999999999999</v>
      </c>
      <c r="F109" s="45">
        <v>30.183299999999999</v>
      </c>
      <c r="G109" s="45">
        <v>30.092500000000001</v>
      </c>
      <c r="H109" s="45">
        <v>15.261900000000001</v>
      </c>
      <c r="I109" s="45">
        <v>31.2165</v>
      </c>
      <c r="J109" s="45">
        <v>46.8003</v>
      </c>
      <c r="K109" s="45">
        <v>29.667999999999999</v>
      </c>
      <c r="L109" s="45">
        <v>30.183299999999999</v>
      </c>
      <c r="M109" s="45">
        <v>30.092500000000001</v>
      </c>
      <c r="N109" s="45">
        <v>15.261900000000001</v>
      </c>
      <c r="O109" s="45">
        <v>59.280099999999997</v>
      </c>
      <c r="P109" s="45">
        <v>59.280099999999997</v>
      </c>
      <c r="Q109" s="45" t="s">
        <v>265</v>
      </c>
      <c r="R109" s="45" t="s">
        <v>265</v>
      </c>
      <c r="S109" s="45" t="s">
        <v>265</v>
      </c>
      <c r="T109" s="45" t="s">
        <v>265</v>
      </c>
      <c r="U109" s="45">
        <v>19.381900000000002</v>
      </c>
      <c r="V109" s="45">
        <v>0</v>
      </c>
      <c r="W109" s="45">
        <v>19.381900000000002</v>
      </c>
      <c r="X109" s="45">
        <v>0</v>
      </c>
      <c r="Y109" s="45">
        <v>13</v>
      </c>
      <c r="Z109" s="45">
        <v>21.762899999999998</v>
      </c>
      <c r="AA109" s="45">
        <v>19.381900000000002</v>
      </c>
      <c r="AB109" s="45">
        <v>0</v>
      </c>
      <c r="AC109" s="45">
        <v>19.381900000000002</v>
      </c>
      <c r="AD109" s="45">
        <v>0</v>
      </c>
      <c r="AE109" s="45">
        <v>13</v>
      </c>
      <c r="AF109" s="45">
        <v>21.762899999999998</v>
      </c>
      <c r="AG109" s="45">
        <v>0</v>
      </c>
      <c r="AH109" s="45">
        <v>0</v>
      </c>
      <c r="AI109" s="45" t="s">
        <v>265</v>
      </c>
      <c r="AJ109" s="45" t="s">
        <v>265</v>
      </c>
      <c r="AK109" s="45" t="s">
        <v>265</v>
      </c>
      <c r="AL109" s="45" t="s">
        <v>265</v>
      </c>
      <c r="AM109" s="45">
        <v>24.983699999999999</v>
      </c>
    </row>
    <row r="110" spans="1:39" hidden="1" outlineLevel="1">
      <c r="A110" s="8">
        <v>43556</v>
      </c>
      <c r="B110" s="45">
        <v>31.317599999999999</v>
      </c>
      <c r="C110" s="45">
        <v>33.132199999999997</v>
      </c>
      <c r="D110" s="45">
        <v>45.457999999999998</v>
      </c>
      <c r="E110" s="45">
        <v>31.919599999999999</v>
      </c>
      <c r="F110" s="45">
        <v>34.102499999999999</v>
      </c>
      <c r="G110" s="45">
        <v>31.850899999999999</v>
      </c>
      <c r="H110" s="45">
        <v>17.884499999999999</v>
      </c>
      <c r="I110" s="45">
        <v>33.131399999999999</v>
      </c>
      <c r="J110" s="45">
        <v>45.464100000000002</v>
      </c>
      <c r="K110" s="45">
        <v>31.919599999999999</v>
      </c>
      <c r="L110" s="45">
        <v>34.102499999999999</v>
      </c>
      <c r="M110" s="45">
        <v>31.850899999999999</v>
      </c>
      <c r="N110" s="45">
        <v>17.884499999999999</v>
      </c>
      <c r="O110" s="45">
        <v>40.399799999999999</v>
      </c>
      <c r="P110" s="45">
        <v>40.399799999999999</v>
      </c>
      <c r="Q110" s="45" t="s">
        <v>265</v>
      </c>
      <c r="R110" s="45" t="s">
        <v>265</v>
      </c>
      <c r="S110" s="45" t="s">
        <v>265</v>
      </c>
      <c r="T110" s="45" t="s">
        <v>265</v>
      </c>
      <c r="U110" s="45">
        <v>17.117699999999999</v>
      </c>
      <c r="V110" s="45">
        <v>0</v>
      </c>
      <c r="W110" s="45">
        <v>17.117699999999999</v>
      </c>
      <c r="X110" s="45">
        <v>0</v>
      </c>
      <c r="Y110" s="45">
        <v>0</v>
      </c>
      <c r="Z110" s="45">
        <v>17.117699999999999</v>
      </c>
      <c r="AA110" s="45">
        <v>17.117699999999999</v>
      </c>
      <c r="AB110" s="45">
        <v>0</v>
      </c>
      <c r="AC110" s="45">
        <v>17.117699999999999</v>
      </c>
      <c r="AD110" s="45">
        <v>0</v>
      </c>
      <c r="AE110" s="45">
        <v>0</v>
      </c>
      <c r="AF110" s="45">
        <v>17.117699999999999</v>
      </c>
      <c r="AG110" s="45">
        <v>0</v>
      </c>
      <c r="AH110" s="45">
        <v>0</v>
      </c>
      <c r="AI110" s="45" t="s">
        <v>265</v>
      </c>
      <c r="AJ110" s="45" t="s">
        <v>265</v>
      </c>
      <c r="AK110" s="45" t="s">
        <v>265</v>
      </c>
      <c r="AL110" s="45" t="s">
        <v>265</v>
      </c>
      <c r="AM110" s="45">
        <v>24.912800000000001</v>
      </c>
    </row>
    <row r="111" spans="1:39" hidden="1" outlineLevel="1">
      <c r="A111" s="8">
        <v>43586</v>
      </c>
      <c r="B111" s="45">
        <v>32.2988</v>
      </c>
      <c r="C111" s="45">
        <v>34.639800000000001</v>
      </c>
      <c r="D111" s="45">
        <v>44.470799999999997</v>
      </c>
      <c r="E111" s="45">
        <v>33.741599999999998</v>
      </c>
      <c r="F111" s="45">
        <v>38.127200000000002</v>
      </c>
      <c r="G111" s="45">
        <v>31.564900000000002</v>
      </c>
      <c r="H111" s="45">
        <v>21.1096</v>
      </c>
      <c r="I111" s="45">
        <v>34.639200000000002</v>
      </c>
      <c r="J111" s="45">
        <v>44.471200000000003</v>
      </c>
      <c r="K111" s="45">
        <v>33.741599999999998</v>
      </c>
      <c r="L111" s="45">
        <v>38.127200000000002</v>
      </c>
      <c r="M111" s="45">
        <v>31.564900000000002</v>
      </c>
      <c r="N111" s="45">
        <v>21.1096</v>
      </c>
      <c r="O111" s="45">
        <v>43.861600000000003</v>
      </c>
      <c r="P111" s="45">
        <v>43.861600000000003</v>
      </c>
      <c r="Q111" s="45" t="s">
        <v>265</v>
      </c>
      <c r="R111" s="45" t="s">
        <v>265</v>
      </c>
      <c r="S111" s="45" t="s">
        <v>265</v>
      </c>
      <c r="T111" s="45" t="s">
        <v>265</v>
      </c>
      <c r="U111" s="45">
        <v>20.508600000000001</v>
      </c>
      <c r="V111" s="45">
        <v>0</v>
      </c>
      <c r="W111" s="45">
        <v>20.508600000000001</v>
      </c>
      <c r="X111" s="45">
        <v>0</v>
      </c>
      <c r="Y111" s="45">
        <v>0</v>
      </c>
      <c r="Z111" s="45">
        <v>20.508600000000001</v>
      </c>
      <c r="AA111" s="45">
        <v>20.508600000000001</v>
      </c>
      <c r="AB111" s="45">
        <v>0</v>
      </c>
      <c r="AC111" s="45">
        <v>20.508600000000001</v>
      </c>
      <c r="AD111" s="45">
        <v>0</v>
      </c>
      <c r="AE111" s="45">
        <v>0</v>
      </c>
      <c r="AF111" s="45">
        <v>20.508600000000001</v>
      </c>
      <c r="AG111" s="45">
        <v>0</v>
      </c>
      <c r="AH111" s="45">
        <v>0</v>
      </c>
      <c r="AI111" s="45" t="s">
        <v>265</v>
      </c>
      <c r="AJ111" s="45" t="s">
        <v>265</v>
      </c>
      <c r="AK111" s="45" t="s">
        <v>265</v>
      </c>
      <c r="AL111" s="45" t="s">
        <v>265</v>
      </c>
      <c r="AM111" s="45">
        <v>24.35</v>
      </c>
    </row>
    <row r="112" spans="1:39" hidden="1" outlineLevel="1">
      <c r="A112" s="8">
        <v>43617</v>
      </c>
      <c r="B112" s="45">
        <v>31.367000000000001</v>
      </c>
      <c r="C112" s="45">
        <v>33.083500000000001</v>
      </c>
      <c r="D112" s="45">
        <v>45.282699999999998</v>
      </c>
      <c r="E112" s="45">
        <v>31.537400000000002</v>
      </c>
      <c r="F112" s="45">
        <v>34.494700000000002</v>
      </c>
      <c r="G112" s="45">
        <v>30.721599999999999</v>
      </c>
      <c r="H112" s="45">
        <v>17.5748</v>
      </c>
      <c r="I112" s="45">
        <v>33.082099999999997</v>
      </c>
      <c r="J112" s="45">
        <v>45.278100000000002</v>
      </c>
      <c r="K112" s="45">
        <v>31.537400000000002</v>
      </c>
      <c r="L112" s="45">
        <v>34.494700000000002</v>
      </c>
      <c r="M112" s="45">
        <v>30.721599999999999</v>
      </c>
      <c r="N112" s="45">
        <v>17.5748</v>
      </c>
      <c r="O112" s="45">
        <v>52.246699999999997</v>
      </c>
      <c r="P112" s="45">
        <v>52.246699999999997</v>
      </c>
      <c r="Q112" s="45" t="s">
        <v>265</v>
      </c>
      <c r="R112" s="45" t="s">
        <v>265</v>
      </c>
      <c r="S112" s="45" t="s">
        <v>265</v>
      </c>
      <c r="T112" s="45" t="s">
        <v>265</v>
      </c>
      <c r="U112" s="45">
        <v>19.6127</v>
      </c>
      <c r="V112" s="45">
        <v>0</v>
      </c>
      <c r="W112" s="45">
        <v>19.6127</v>
      </c>
      <c r="X112" s="45">
        <v>0</v>
      </c>
      <c r="Y112" s="45">
        <v>0</v>
      </c>
      <c r="Z112" s="45">
        <v>19.6127</v>
      </c>
      <c r="AA112" s="45">
        <v>19.6127</v>
      </c>
      <c r="AB112" s="45">
        <v>0</v>
      </c>
      <c r="AC112" s="45">
        <v>19.6127</v>
      </c>
      <c r="AD112" s="45">
        <v>0</v>
      </c>
      <c r="AE112" s="45">
        <v>0</v>
      </c>
      <c r="AF112" s="45">
        <v>19.6127</v>
      </c>
      <c r="AG112" s="45">
        <v>0</v>
      </c>
      <c r="AH112" s="45">
        <v>0</v>
      </c>
      <c r="AI112" s="45" t="s">
        <v>265</v>
      </c>
      <c r="AJ112" s="45" t="s">
        <v>265</v>
      </c>
      <c r="AK112" s="45" t="s">
        <v>265</v>
      </c>
      <c r="AL112" s="45" t="s">
        <v>265</v>
      </c>
      <c r="AM112" s="45">
        <v>25.699300000000001</v>
      </c>
    </row>
    <row r="113" spans="1:39" hidden="1" outlineLevel="1">
      <c r="A113" s="8">
        <v>43647</v>
      </c>
      <c r="B113" s="45">
        <v>34.970599999999997</v>
      </c>
      <c r="C113" s="45">
        <v>36.895299999999999</v>
      </c>
      <c r="D113" s="45">
        <v>45.2194</v>
      </c>
      <c r="E113" s="45">
        <v>36.043300000000002</v>
      </c>
      <c r="F113" s="45">
        <v>39.136600000000001</v>
      </c>
      <c r="G113" s="45">
        <v>31.293700000000001</v>
      </c>
      <c r="H113" s="45">
        <v>23.334299999999999</v>
      </c>
      <c r="I113" s="45">
        <v>36.8949</v>
      </c>
      <c r="J113" s="45">
        <v>45.220100000000002</v>
      </c>
      <c r="K113" s="45">
        <v>36.043300000000002</v>
      </c>
      <c r="L113" s="45">
        <v>39.136600000000001</v>
      </c>
      <c r="M113" s="45">
        <v>31.293700000000001</v>
      </c>
      <c r="N113" s="45">
        <v>23.334299999999999</v>
      </c>
      <c r="O113" s="45">
        <v>44.055999999999997</v>
      </c>
      <c r="P113" s="45">
        <v>44.055999999999997</v>
      </c>
      <c r="Q113" s="45" t="s">
        <v>265</v>
      </c>
      <c r="R113" s="45" t="s">
        <v>265</v>
      </c>
      <c r="S113" s="45" t="s">
        <v>265</v>
      </c>
      <c r="T113" s="45" t="s">
        <v>265</v>
      </c>
      <c r="U113" s="45">
        <v>19.5837</v>
      </c>
      <c r="V113" s="45">
        <v>0</v>
      </c>
      <c r="W113" s="45">
        <v>19.5837</v>
      </c>
      <c r="X113" s="45">
        <v>0</v>
      </c>
      <c r="Y113" s="45">
        <v>0</v>
      </c>
      <c r="Z113" s="45">
        <v>19.5837</v>
      </c>
      <c r="AA113" s="45">
        <v>19.5837</v>
      </c>
      <c r="AB113" s="45">
        <v>0</v>
      </c>
      <c r="AC113" s="45">
        <v>19.5837</v>
      </c>
      <c r="AD113" s="45">
        <v>0</v>
      </c>
      <c r="AE113" s="45">
        <v>0</v>
      </c>
      <c r="AF113" s="45">
        <v>19.5837</v>
      </c>
      <c r="AG113" s="45">
        <v>0</v>
      </c>
      <c r="AH113" s="45">
        <v>0</v>
      </c>
      <c r="AI113" s="45" t="s">
        <v>265</v>
      </c>
      <c r="AJ113" s="45" t="s">
        <v>265</v>
      </c>
      <c r="AK113" s="45" t="s">
        <v>265</v>
      </c>
      <c r="AL113" s="45" t="s">
        <v>265</v>
      </c>
      <c r="AM113" s="45">
        <v>24.802199999999999</v>
      </c>
    </row>
    <row r="114" spans="1:39" hidden="1" outlineLevel="1">
      <c r="A114" s="8">
        <v>43678</v>
      </c>
      <c r="B114" s="45">
        <v>36.862900000000003</v>
      </c>
      <c r="C114" s="45">
        <v>38.122999999999998</v>
      </c>
      <c r="D114" s="45">
        <v>44.946800000000003</v>
      </c>
      <c r="E114" s="45">
        <v>37.7027</v>
      </c>
      <c r="F114" s="45">
        <v>40.095700000000001</v>
      </c>
      <c r="G114" s="45">
        <v>30.4344</v>
      </c>
      <c r="H114" s="45">
        <v>15.7407</v>
      </c>
      <c r="I114" s="45">
        <v>38.123100000000001</v>
      </c>
      <c r="J114" s="45">
        <v>44.955800000000004</v>
      </c>
      <c r="K114" s="45">
        <v>37.7027</v>
      </c>
      <c r="L114" s="45">
        <v>40.095700000000001</v>
      </c>
      <c r="M114" s="45">
        <v>30.4344</v>
      </c>
      <c r="N114" s="45">
        <v>15.7407</v>
      </c>
      <c r="O114" s="45">
        <v>37.429600000000001</v>
      </c>
      <c r="P114" s="45">
        <v>37.429600000000001</v>
      </c>
      <c r="Q114" s="45" t="s">
        <v>265</v>
      </c>
      <c r="R114" s="45" t="s">
        <v>265</v>
      </c>
      <c r="S114" s="45" t="s">
        <v>265</v>
      </c>
      <c r="T114" s="45" t="s">
        <v>265</v>
      </c>
      <c r="U114" s="45">
        <v>20.4864</v>
      </c>
      <c r="V114" s="45">
        <v>0</v>
      </c>
      <c r="W114" s="45">
        <v>20.4864</v>
      </c>
      <c r="X114" s="45">
        <v>0</v>
      </c>
      <c r="Y114" s="45">
        <v>18</v>
      </c>
      <c r="Z114" s="45">
        <v>20.487200000000001</v>
      </c>
      <c r="AA114" s="45">
        <v>20.4864</v>
      </c>
      <c r="AB114" s="45">
        <v>0</v>
      </c>
      <c r="AC114" s="45">
        <v>20.4864</v>
      </c>
      <c r="AD114" s="45">
        <v>0</v>
      </c>
      <c r="AE114" s="45">
        <v>18</v>
      </c>
      <c r="AF114" s="45">
        <v>20.487200000000001</v>
      </c>
      <c r="AG114" s="45">
        <v>0</v>
      </c>
      <c r="AH114" s="45">
        <v>0</v>
      </c>
      <c r="AI114" s="45" t="s">
        <v>265</v>
      </c>
      <c r="AJ114" s="45" t="s">
        <v>265</v>
      </c>
      <c r="AK114" s="45" t="s">
        <v>265</v>
      </c>
      <c r="AL114" s="45" t="s">
        <v>265</v>
      </c>
      <c r="AM114" s="45">
        <v>24.954000000000001</v>
      </c>
    </row>
    <row r="115" spans="1:39" hidden="1" outlineLevel="1">
      <c r="A115" s="8">
        <v>43709</v>
      </c>
      <c r="B115" s="45">
        <v>36.864800000000002</v>
      </c>
      <c r="C115" s="45">
        <v>37.777900000000002</v>
      </c>
      <c r="D115" s="45">
        <v>45.189700000000002</v>
      </c>
      <c r="E115" s="45">
        <v>37.2971</v>
      </c>
      <c r="F115" s="45">
        <v>40.378599999999999</v>
      </c>
      <c r="G115" s="45">
        <v>27.883800000000001</v>
      </c>
      <c r="H115" s="45">
        <v>16.409500000000001</v>
      </c>
      <c r="I115" s="45">
        <v>37.777900000000002</v>
      </c>
      <c r="J115" s="45">
        <v>45.19</v>
      </c>
      <c r="K115" s="45">
        <v>37.2971</v>
      </c>
      <c r="L115" s="45">
        <v>40.378599999999999</v>
      </c>
      <c r="M115" s="45">
        <v>27.883800000000001</v>
      </c>
      <c r="N115" s="45">
        <v>16.409500000000001</v>
      </c>
      <c r="O115" s="45">
        <v>36.501600000000003</v>
      </c>
      <c r="P115" s="45">
        <v>36.501600000000003</v>
      </c>
      <c r="Q115" s="45" t="s">
        <v>265</v>
      </c>
      <c r="R115" s="45" t="s">
        <v>265</v>
      </c>
      <c r="S115" s="45" t="s">
        <v>265</v>
      </c>
      <c r="T115" s="45" t="s">
        <v>265</v>
      </c>
      <c r="U115" s="45">
        <v>19.4849</v>
      </c>
      <c r="V115" s="45">
        <v>0</v>
      </c>
      <c r="W115" s="45">
        <v>19.4849</v>
      </c>
      <c r="X115" s="45">
        <v>0</v>
      </c>
      <c r="Y115" s="45">
        <v>0</v>
      </c>
      <c r="Z115" s="45">
        <v>19.4849</v>
      </c>
      <c r="AA115" s="45">
        <v>19.4849</v>
      </c>
      <c r="AB115" s="45">
        <v>0</v>
      </c>
      <c r="AC115" s="45">
        <v>19.4849</v>
      </c>
      <c r="AD115" s="45">
        <v>0</v>
      </c>
      <c r="AE115" s="45">
        <v>0</v>
      </c>
      <c r="AF115" s="45">
        <v>19.4849</v>
      </c>
      <c r="AG115" s="45">
        <v>0</v>
      </c>
      <c r="AH115" s="45">
        <v>0</v>
      </c>
      <c r="AI115" s="45" t="s">
        <v>265</v>
      </c>
      <c r="AJ115" s="45" t="s">
        <v>265</v>
      </c>
      <c r="AK115" s="45" t="s">
        <v>265</v>
      </c>
      <c r="AL115" s="45" t="s">
        <v>265</v>
      </c>
      <c r="AM115" s="45">
        <v>27.462199999999999</v>
      </c>
    </row>
    <row r="116" spans="1:39" hidden="1" outlineLevel="1">
      <c r="A116" s="8">
        <v>43739</v>
      </c>
      <c r="B116" s="45">
        <v>36.671599999999998</v>
      </c>
      <c r="C116" s="45">
        <v>37.7346</v>
      </c>
      <c r="D116" s="45">
        <v>45.145400000000002</v>
      </c>
      <c r="E116" s="45">
        <v>37.244500000000002</v>
      </c>
      <c r="F116" s="45">
        <v>39.899799999999999</v>
      </c>
      <c r="G116" s="45">
        <v>29.191099999999999</v>
      </c>
      <c r="H116" s="45">
        <v>17.91</v>
      </c>
      <c r="I116" s="45">
        <v>37.7346</v>
      </c>
      <c r="J116" s="45">
        <v>45.151000000000003</v>
      </c>
      <c r="K116" s="45">
        <v>37.244500000000002</v>
      </c>
      <c r="L116" s="45">
        <v>39.899799999999999</v>
      </c>
      <c r="M116" s="45">
        <v>29.191099999999999</v>
      </c>
      <c r="N116" s="45">
        <v>17.91</v>
      </c>
      <c r="O116" s="45">
        <v>36.507899999999999</v>
      </c>
      <c r="P116" s="45">
        <v>36.507899999999999</v>
      </c>
      <c r="Q116" s="45" t="s">
        <v>265</v>
      </c>
      <c r="R116" s="45" t="s">
        <v>265</v>
      </c>
      <c r="S116" s="45" t="s">
        <v>265</v>
      </c>
      <c r="T116" s="45" t="s">
        <v>265</v>
      </c>
      <c r="U116" s="45">
        <v>20.492899999999999</v>
      </c>
      <c r="V116" s="45">
        <v>0</v>
      </c>
      <c r="W116" s="45">
        <v>20.492899999999999</v>
      </c>
      <c r="X116" s="45">
        <v>0</v>
      </c>
      <c r="Y116" s="45">
        <v>0</v>
      </c>
      <c r="Z116" s="45">
        <v>20.492899999999999</v>
      </c>
      <c r="AA116" s="45">
        <v>20.492899999999999</v>
      </c>
      <c r="AB116" s="45">
        <v>0</v>
      </c>
      <c r="AC116" s="45">
        <v>20.492899999999999</v>
      </c>
      <c r="AD116" s="45">
        <v>0</v>
      </c>
      <c r="AE116" s="45">
        <v>0</v>
      </c>
      <c r="AF116" s="45">
        <v>20.492899999999999</v>
      </c>
      <c r="AG116" s="45">
        <v>0</v>
      </c>
      <c r="AH116" s="45">
        <v>0</v>
      </c>
      <c r="AI116" s="45" t="s">
        <v>265</v>
      </c>
      <c r="AJ116" s="45" t="s">
        <v>265</v>
      </c>
      <c r="AK116" s="45" t="s">
        <v>265</v>
      </c>
      <c r="AL116" s="45" t="s">
        <v>265</v>
      </c>
      <c r="AM116" s="45">
        <v>26.4057</v>
      </c>
    </row>
    <row r="117" spans="1:39" hidden="1" outlineLevel="1">
      <c r="A117" s="8">
        <v>43770</v>
      </c>
      <c r="B117" s="45">
        <v>37.031199999999998</v>
      </c>
      <c r="C117" s="45">
        <v>38.484400000000001</v>
      </c>
      <c r="D117" s="45">
        <v>45.0518</v>
      </c>
      <c r="E117" s="45">
        <v>38.024000000000001</v>
      </c>
      <c r="F117" s="45">
        <v>40.222799999999999</v>
      </c>
      <c r="G117" s="45">
        <v>31.335599999999999</v>
      </c>
      <c r="H117" s="45">
        <v>19.838100000000001</v>
      </c>
      <c r="I117" s="45">
        <v>38.484499999999997</v>
      </c>
      <c r="J117" s="45">
        <v>45.053699999999999</v>
      </c>
      <c r="K117" s="45">
        <v>38.024000000000001</v>
      </c>
      <c r="L117" s="45">
        <v>40.222799999999999</v>
      </c>
      <c r="M117" s="45">
        <v>31.335599999999999</v>
      </c>
      <c r="N117" s="45">
        <v>19.838100000000001</v>
      </c>
      <c r="O117" s="45">
        <v>36.533900000000003</v>
      </c>
      <c r="P117" s="45">
        <v>36.533900000000003</v>
      </c>
      <c r="Q117" s="45">
        <v>0</v>
      </c>
      <c r="R117" s="45" t="s">
        <v>265</v>
      </c>
      <c r="S117" s="45" t="s">
        <v>265</v>
      </c>
      <c r="T117" s="45">
        <v>0</v>
      </c>
      <c r="U117" s="45">
        <v>10.992699999999999</v>
      </c>
      <c r="V117" s="45">
        <v>0</v>
      </c>
      <c r="W117" s="45">
        <v>10.992699999999999</v>
      </c>
      <c r="X117" s="45">
        <v>0</v>
      </c>
      <c r="Y117" s="45">
        <v>0</v>
      </c>
      <c r="Z117" s="45">
        <v>10.992699999999999</v>
      </c>
      <c r="AA117" s="45">
        <v>20.5397</v>
      </c>
      <c r="AB117" s="45">
        <v>0</v>
      </c>
      <c r="AC117" s="45">
        <v>20.5397</v>
      </c>
      <c r="AD117" s="45">
        <v>0</v>
      </c>
      <c r="AE117" s="45">
        <v>0</v>
      </c>
      <c r="AF117" s="45">
        <v>20.5397</v>
      </c>
      <c r="AG117" s="45">
        <v>6.2747000000000002</v>
      </c>
      <c r="AH117" s="45">
        <v>0</v>
      </c>
      <c r="AI117" s="45">
        <v>6.2747000000000002</v>
      </c>
      <c r="AJ117" s="45" t="s">
        <v>265</v>
      </c>
      <c r="AK117" s="45" t="s">
        <v>265</v>
      </c>
      <c r="AL117" s="45">
        <v>6.2747000000000002</v>
      </c>
      <c r="AM117" s="45">
        <v>25.705100000000002</v>
      </c>
    </row>
    <row r="118" spans="1:39" hidden="1" outlineLevel="1">
      <c r="A118" s="8">
        <v>43800</v>
      </c>
      <c r="B118" s="45">
        <v>37.323500000000003</v>
      </c>
      <c r="C118" s="45">
        <v>38.706699999999998</v>
      </c>
      <c r="D118" s="45">
        <v>45.424799999999998</v>
      </c>
      <c r="E118" s="45">
        <v>38.228299999999997</v>
      </c>
      <c r="F118" s="45">
        <v>40.241399999999999</v>
      </c>
      <c r="G118" s="45">
        <v>30.341000000000001</v>
      </c>
      <c r="H118" s="45">
        <v>17.362300000000001</v>
      </c>
      <c r="I118" s="45">
        <v>38.706699999999998</v>
      </c>
      <c r="J118" s="45">
        <v>45.427599999999998</v>
      </c>
      <c r="K118" s="45">
        <v>38.228299999999997</v>
      </c>
      <c r="L118" s="45">
        <v>40.241399999999999</v>
      </c>
      <c r="M118" s="45">
        <v>30.341000000000001</v>
      </c>
      <c r="N118" s="45">
        <v>17.362300000000001</v>
      </c>
      <c r="O118" s="45">
        <v>36.500700000000002</v>
      </c>
      <c r="P118" s="45">
        <v>36.500700000000002</v>
      </c>
      <c r="Q118" s="45" t="s">
        <v>265</v>
      </c>
      <c r="R118" s="45" t="s">
        <v>265</v>
      </c>
      <c r="S118" s="45" t="s">
        <v>265</v>
      </c>
      <c r="T118" s="45" t="s">
        <v>265</v>
      </c>
      <c r="U118" s="45">
        <v>20.639600000000002</v>
      </c>
      <c r="V118" s="45">
        <v>0</v>
      </c>
      <c r="W118" s="45">
        <v>20.639600000000002</v>
      </c>
      <c r="X118" s="45">
        <v>0</v>
      </c>
      <c r="Y118" s="45">
        <v>0</v>
      </c>
      <c r="Z118" s="45">
        <v>20.639600000000002</v>
      </c>
      <c r="AA118" s="45">
        <v>20.639600000000002</v>
      </c>
      <c r="AB118" s="45">
        <v>0</v>
      </c>
      <c r="AC118" s="45">
        <v>20.639600000000002</v>
      </c>
      <c r="AD118" s="45">
        <v>0</v>
      </c>
      <c r="AE118" s="45">
        <v>0</v>
      </c>
      <c r="AF118" s="45">
        <v>20.639600000000002</v>
      </c>
      <c r="AG118" s="45">
        <v>0</v>
      </c>
      <c r="AH118" s="45">
        <v>0</v>
      </c>
      <c r="AI118" s="45" t="s">
        <v>265</v>
      </c>
      <c r="AJ118" s="45" t="s">
        <v>265</v>
      </c>
      <c r="AK118" s="45" t="s">
        <v>265</v>
      </c>
      <c r="AL118" s="45" t="s">
        <v>265</v>
      </c>
      <c r="AM118" s="45">
        <v>25.196400000000001</v>
      </c>
    </row>
    <row r="119" spans="1:39" hidden="1" outlineLevel="1">
      <c r="A119" s="8">
        <v>43831</v>
      </c>
      <c r="B119" s="45">
        <v>38.4176</v>
      </c>
      <c r="C119" s="45">
        <v>39.578800000000001</v>
      </c>
      <c r="D119" s="45">
        <v>45.232399999999998</v>
      </c>
      <c r="E119" s="45">
        <v>39.110199999999999</v>
      </c>
      <c r="F119" s="45">
        <v>40.910600000000002</v>
      </c>
      <c r="G119" s="45">
        <v>32.187199999999997</v>
      </c>
      <c r="H119" s="45">
        <v>18.864999999999998</v>
      </c>
      <c r="I119" s="45">
        <v>39.578800000000001</v>
      </c>
      <c r="J119" s="45">
        <v>45.233699999999999</v>
      </c>
      <c r="K119" s="45">
        <v>39.110199999999999</v>
      </c>
      <c r="L119" s="45">
        <v>40.910600000000002</v>
      </c>
      <c r="M119" s="45">
        <v>32.187199999999997</v>
      </c>
      <c r="N119" s="45">
        <v>18.864999999999998</v>
      </c>
      <c r="O119" s="45">
        <v>36.500300000000003</v>
      </c>
      <c r="P119" s="45">
        <v>36.500300000000003</v>
      </c>
      <c r="Q119" s="45" t="s">
        <v>265</v>
      </c>
      <c r="R119" s="45" t="s">
        <v>265</v>
      </c>
      <c r="S119" s="45" t="s">
        <v>265</v>
      </c>
      <c r="T119" s="45" t="s">
        <v>265</v>
      </c>
      <c r="U119" s="45">
        <v>17.556699999999999</v>
      </c>
      <c r="V119" s="45">
        <v>0</v>
      </c>
      <c r="W119" s="45">
        <v>17.556699999999999</v>
      </c>
      <c r="X119" s="45">
        <v>0</v>
      </c>
      <c r="Y119" s="45">
        <v>0</v>
      </c>
      <c r="Z119" s="45">
        <v>17.556699999999999</v>
      </c>
      <c r="AA119" s="45">
        <v>17.556699999999999</v>
      </c>
      <c r="AB119" s="45">
        <v>0</v>
      </c>
      <c r="AC119" s="45">
        <v>17.556699999999999</v>
      </c>
      <c r="AD119" s="45">
        <v>0</v>
      </c>
      <c r="AE119" s="45">
        <v>0</v>
      </c>
      <c r="AF119" s="45">
        <v>17.556699999999999</v>
      </c>
      <c r="AG119" s="45">
        <v>0</v>
      </c>
      <c r="AH119" s="45">
        <v>0</v>
      </c>
      <c r="AI119" s="45" t="s">
        <v>265</v>
      </c>
      <c r="AJ119" s="45" t="s">
        <v>265</v>
      </c>
      <c r="AK119" s="45" t="s">
        <v>265</v>
      </c>
      <c r="AL119" s="45" t="s">
        <v>265</v>
      </c>
      <c r="AM119" s="45">
        <v>25.5517</v>
      </c>
    </row>
    <row r="120" spans="1:39" hidden="1" outlineLevel="1">
      <c r="A120" s="8">
        <v>43862</v>
      </c>
      <c r="B120" s="45">
        <v>38.505000000000003</v>
      </c>
      <c r="C120" s="45">
        <v>39.971699999999998</v>
      </c>
      <c r="D120" s="45">
        <v>45.328899999999997</v>
      </c>
      <c r="E120" s="45">
        <v>39.49</v>
      </c>
      <c r="F120" s="45">
        <v>41.058</v>
      </c>
      <c r="G120" s="45">
        <v>34.7395</v>
      </c>
      <c r="H120" s="45">
        <v>15.443099999999999</v>
      </c>
      <c r="I120" s="45">
        <v>39.971699999999998</v>
      </c>
      <c r="J120" s="45">
        <v>45.330300000000001</v>
      </c>
      <c r="K120" s="45">
        <v>39.49</v>
      </c>
      <c r="L120" s="45">
        <v>41.058</v>
      </c>
      <c r="M120" s="45">
        <v>34.7395</v>
      </c>
      <c r="N120" s="45">
        <v>15.443099999999999</v>
      </c>
      <c r="O120" s="45">
        <v>36.527500000000003</v>
      </c>
      <c r="P120" s="45">
        <v>36.527500000000003</v>
      </c>
      <c r="Q120" s="45">
        <v>0</v>
      </c>
      <c r="R120" s="45" t="s">
        <v>265</v>
      </c>
      <c r="S120" s="45" t="s">
        <v>265</v>
      </c>
      <c r="T120" s="45">
        <v>0</v>
      </c>
      <c r="U120" s="45">
        <v>13.278600000000001</v>
      </c>
      <c r="V120" s="45">
        <v>0</v>
      </c>
      <c r="W120" s="45">
        <v>13.278600000000001</v>
      </c>
      <c r="X120" s="45">
        <v>0</v>
      </c>
      <c r="Y120" s="45">
        <v>0</v>
      </c>
      <c r="Z120" s="45">
        <v>13.278600000000001</v>
      </c>
      <c r="AA120" s="45">
        <v>15.697900000000001</v>
      </c>
      <c r="AB120" s="45">
        <v>0</v>
      </c>
      <c r="AC120" s="45">
        <v>15.697900000000001</v>
      </c>
      <c r="AD120" s="45">
        <v>0</v>
      </c>
      <c r="AE120" s="45">
        <v>0</v>
      </c>
      <c r="AF120" s="45">
        <v>15.697900000000001</v>
      </c>
      <c r="AG120" s="45">
        <v>9.7385000000000002</v>
      </c>
      <c r="AH120" s="45">
        <v>0</v>
      </c>
      <c r="AI120" s="45">
        <v>9.7385000000000002</v>
      </c>
      <c r="AJ120" s="45" t="s">
        <v>265</v>
      </c>
      <c r="AK120" s="45" t="s">
        <v>265</v>
      </c>
      <c r="AL120" s="45">
        <v>9.7385000000000002</v>
      </c>
      <c r="AM120" s="45">
        <v>25.183700000000002</v>
      </c>
    </row>
    <row r="121" spans="1:39" hidden="1" outlineLevel="1">
      <c r="A121" s="8">
        <v>43891</v>
      </c>
      <c r="B121" s="45">
        <v>38.383899999999997</v>
      </c>
      <c r="C121" s="45">
        <v>40.183599999999998</v>
      </c>
      <c r="D121" s="45">
        <v>43.7714</v>
      </c>
      <c r="E121" s="45">
        <v>39.848700000000001</v>
      </c>
      <c r="F121" s="45">
        <v>40.855600000000003</v>
      </c>
      <c r="G121" s="45">
        <v>37.975900000000003</v>
      </c>
      <c r="H121" s="45">
        <v>16.5016</v>
      </c>
      <c r="I121" s="45">
        <v>40.183199999999999</v>
      </c>
      <c r="J121" s="45">
        <v>43.767800000000001</v>
      </c>
      <c r="K121" s="45">
        <v>39.848700000000001</v>
      </c>
      <c r="L121" s="45">
        <v>40.855600000000003</v>
      </c>
      <c r="M121" s="45">
        <v>37.975900000000003</v>
      </c>
      <c r="N121" s="45">
        <v>16.5016</v>
      </c>
      <c r="O121" s="45">
        <v>52.368499999999997</v>
      </c>
      <c r="P121" s="45">
        <v>52.368499999999997</v>
      </c>
      <c r="Q121" s="45" t="s">
        <v>265</v>
      </c>
      <c r="R121" s="45" t="s">
        <v>265</v>
      </c>
      <c r="S121" s="45" t="s">
        <v>265</v>
      </c>
      <c r="T121" s="45" t="s">
        <v>265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 t="s">
        <v>265</v>
      </c>
      <c r="AJ121" s="45" t="s">
        <v>265</v>
      </c>
      <c r="AK121" s="45" t="s">
        <v>265</v>
      </c>
      <c r="AL121" s="45" t="s">
        <v>265</v>
      </c>
      <c r="AM121" s="45">
        <v>23.1983</v>
      </c>
    </row>
    <row r="122" spans="1:39" hidden="1" outlineLevel="1">
      <c r="A122" s="8">
        <v>43922</v>
      </c>
      <c r="B122" s="45">
        <v>38.001100000000001</v>
      </c>
      <c r="C122" s="45">
        <v>40.156300000000002</v>
      </c>
      <c r="D122" s="45">
        <v>43.647599999999997</v>
      </c>
      <c r="E122" s="45">
        <v>39.796399999999998</v>
      </c>
      <c r="F122" s="45">
        <v>41.056800000000003</v>
      </c>
      <c r="G122" s="45">
        <v>35.080199999999998</v>
      </c>
      <c r="H122" s="45">
        <v>16.629899999999999</v>
      </c>
      <c r="I122" s="45">
        <v>40.156999999999996</v>
      </c>
      <c r="J122" s="45">
        <v>43.663699999999999</v>
      </c>
      <c r="K122" s="45">
        <v>39.796399999999998</v>
      </c>
      <c r="L122" s="45">
        <v>41.056800000000003</v>
      </c>
      <c r="M122" s="45">
        <v>35.080199999999998</v>
      </c>
      <c r="N122" s="45">
        <v>16.629899999999999</v>
      </c>
      <c r="O122" s="45">
        <v>37.217199999999998</v>
      </c>
      <c r="P122" s="45">
        <v>37.217199999999998</v>
      </c>
      <c r="Q122" s="45" t="s">
        <v>265</v>
      </c>
      <c r="R122" s="45" t="s">
        <v>265</v>
      </c>
      <c r="S122" s="45" t="s">
        <v>265</v>
      </c>
      <c r="T122" s="45" t="s">
        <v>265</v>
      </c>
      <c r="U122" s="45">
        <v>19.677499999999998</v>
      </c>
      <c r="V122" s="45">
        <v>0</v>
      </c>
      <c r="W122" s="45">
        <v>19.677499999999998</v>
      </c>
      <c r="X122" s="45">
        <v>0</v>
      </c>
      <c r="Y122" s="45">
        <v>0</v>
      </c>
      <c r="Z122" s="45">
        <v>19.677499999999998</v>
      </c>
      <c r="AA122" s="45">
        <v>19.677499999999998</v>
      </c>
      <c r="AB122" s="45">
        <v>0</v>
      </c>
      <c r="AC122" s="45">
        <v>19.677499999999998</v>
      </c>
      <c r="AD122" s="45">
        <v>0</v>
      </c>
      <c r="AE122" s="45">
        <v>0</v>
      </c>
      <c r="AF122" s="45">
        <v>19.677499999999998</v>
      </c>
      <c r="AG122" s="45">
        <v>0</v>
      </c>
      <c r="AH122" s="45">
        <v>0</v>
      </c>
      <c r="AI122" s="45" t="s">
        <v>265</v>
      </c>
      <c r="AJ122" s="45" t="s">
        <v>265</v>
      </c>
      <c r="AK122" s="45" t="s">
        <v>265</v>
      </c>
      <c r="AL122" s="45" t="s">
        <v>265</v>
      </c>
      <c r="AM122" s="45">
        <v>22.327200000000001</v>
      </c>
    </row>
    <row r="123" spans="1:39" hidden="1" outlineLevel="1">
      <c r="A123" s="8">
        <v>43952</v>
      </c>
      <c r="B123" s="45">
        <v>38.043399999999998</v>
      </c>
      <c r="C123" s="45">
        <v>39.988199999999999</v>
      </c>
      <c r="D123" s="45">
        <v>44.239400000000003</v>
      </c>
      <c r="E123" s="45">
        <v>39.590899999999998</v>
      </c>
      <c r="F123" s="45">
        <v>41.149900000000002</v>
      </c>
      <c r="G123" s="45">
        <v>30.9877</v>
      </c>
      <c r="H123" s="45">
        <v>24.702500000000001</v>
      </c>
      <c r="I123" s="45">
        <v>39.986699999999999</v>
      </c>
      <c r="J123" s="45">
        <v>44.227699999999999</v>
      </c>
      <c r="K123" s="45">
        <v>39.590899999999998</v>
      </c>
      <c r="L123" s="45">
        <v>41.149900000000002</v>
      </c>
      <c r="M123" s="45">
        <v>30.9877</v>
      </c>
      <c r="N123" s="45">
        <v>24.702500000000001</v>
      </c>
      <c r="O123" s="45">
        <v>53.304499999999997</v>
      </c>
      <c r="P123" s="45">
        <v>53.304499999999997</v>
      </c>
      <c r="Q123" s="45" t="s">
        <v>265</v>
      </c>
      <c r="R123" s="45" t="s">
        <v>265</v>
      </c>
      <c r="S123" s="45" t="s">
        <v>265</v>
      </c>
      <c r="T123" s="45" t="s">
        <v>265</v>
      </c>
      <c r="U123" s="45">
        <v>3.9813999999999998</v>
      </c>
      <c r="V123" s="45">
        <v>0</v>
      </c>
      <c r="W123" s="45">
        <v>3.9813999999999998</v>
      </c>
      <c r="X123" s="45">
        <v>0</v>
      </c>
      <c r="Y123" s="45">
        <v>0</v>
      </c>
      <c r="Z123" s="45">
        <v>3.9813999999999998</v>
      </c>
      <c r="AA123" s="45">
        <v>3.9813999999999998</v>
      </c>
      <c r="AB123" s="45">
        <v>0</v>
      </c>
      <c r="AC123" s="45">
        <v>3.9813999999999998</v>
      </c>
      <c r="AD123" s="45">
        <v>0</v>
      </c>
      <c r="AE123" s="45">
        <v>0</v>
      </c>
      <c r="AF123" s="45">
        <v>3.9813999999999998</v>
      </c>
      <c r="AG123" s="45">
        <v>0</v>
      </c>
      <c r="AH123" s="45">
        <v>0</v>
      </c>
      <c r="AI123" s="45" t="s">
        <v>265</v>
      </c>
      <c r="AJ123" s="45" t="s">
        <v>265</v>
      </c>
      <c r="AK123" s="45" t="s">
        <v>265</v>
      </c>
      <c r="AL123" s="45" t="s">
        <v>265</v>
      </c>
      <c r="AM123" s="45">
        <v>20.721800000000002</v>
      </c>
    </row>
    <row r="124" spans="1:39" hidden="1" outlineLevel="1">
      <c r="A124" s="8">
        <v>43983</v>
      </c>
      <c r="B124" s="45">
        <v>37.225700000000003</v>
      </c>
      <c r="C124" s="45">
        <v>39.556899999999999</v>
      </c>
      <c r="D124" s="45">
        <v>44.148400000000002</v>
      </c>
      <c r="E124" s="45">
        <v>39.141300000000001</v>
      </c>
      <c r="F124" s="45">
        <v>41.035400000000003</v>
      </c>
      <c r="G124" s="45">
        <v>31.352399999999999</v>
      </c>
      <c r="H124" s="45">
        <v>17.936299999999999</v>
      </c>
      <c r="I124" s="45">
        <v>39.560400000000001</v>
      </c>
      <c r="J124" s="45">
        <v>44.266300000000001</v>
      </c>
      <c r="K124" s="45">
        <v>39.141300000000001</v>
      </c>
      <c r="L124" s="45">
        <v>41.035400000000003</v>
      </c>
      <c r="M124" s="45">
        <v>31.352399999999999</v>
      </c>
      <c r="N124" s="45">
        <v>17.936299999999999</v>
      </c>
      <c r="O124" s="45">
        <v>36.873800000000003</v>
      </c>
      <c r="P124" s="45">
        <v>36.873800000000003</v>
      </c>
      <c r="Q124" s="45">
        <v>0</v>
      </c>
      <c r="R124" s="45">
        <v>0</v>
      </c>
      <c r="S124" s="45" t="s">
        <v>265</v>
      </c>
      <c r="T124" s="45" t="s">
        <v>265</v>
      </c>
      <c r="U124" s="45">
        <v>14.8849</v>
      </c>
      <c r="V124" s="45">
        <v>0</v>
      </c>
      <c r="W124" s="45">
        <v>14.8849</v>
      </c>
      <c r="X124" s="45">
        <v>0</v>
      </c>
      <c r="Y124" s="45">
        <v>0</v>
      </c>
      <c r="Z124" s="45">
        <v>14.8849</v>
      </c>
      <c r="AA124" s="45">
        <v>14.8849</v>
      </c>
      <c r="AB124" s="45">
        <v>0</v>
      </c>
      <c r="AC124" s="45">
        <v>14.8849</v>
      </c>
      <c r="AD124" s="45">
        <v>0</v>
      </c>
      <c r="AE124" s="45">
        <v>0</v>
      </c>
      <c r="AF124" s="45">
        <v>14.8849</v>
      </c>
      <c r="AG124" s="45">
        <v>0</v>
      </c>
      <c r="AH124" s="45">
        <v>0</v>
      </c>
      <c r="AI124" s="45">
        <v>0</v>
      </c>
      <c r="AJ124" s="45">
        <v>0</v>
      </c>
      <c r="AK124" s="45" t="s">
        <v>265</v>
      </c>
      <c r="AL124" s="45" t="s">
        <v>265</v>
      </c>
      <c r="AM124" s="45">
        <v>19.194400000000002</v>
      </c>
    </row>
    <row r="125" spans="1:39" hidden="1" outlineLevel="1">
      <c r="A125" s="8">
        <v>44013</v>
      </c>
      <c r="B125" s="45">
        <v>37.359200000000001</v>
      </c>
      <c r="C125" s="45">
        <v>39.314500000000002</v>
      </c>
      <c r="D125" s="45">
        <v>44.186100000000003</v>
      </c>
      <c r="E125" s="45">
        <v>38.785600000000002</v>
      </c>
      <c r="F125" s="45">
        <v>40.737499999999997</v>
      </c>
      <c r="G125" s="45">
        <v>33.384700000000002</v>
      </c>
      <c r="H125" s="45">
        <v>15.8154</v>
      </c>
      <c r="I125" s="45">
        <v>39.314500000000002</v>
      </c>
      <c r="J125" s="45">
        <v>44.189700000000002</v>
      </c>
      <c r="K125" s="45">
        <v>38.785600000000002</v>
      </c>
      <c r="L125" s="45">
        <v>40.737499999999997</v>
      </c>
      <c r="M125" s="45">
        <v>33.384700000000002</v>
      </c>
      <c r="N125" s="45">
        <v>15.8154</v>
      </c>
      <c r="O125" s="45">
        <v>38.726599999999998</v>
      </c>
      <c r="P125" s="45">
        <v>38.726599999999998</v>
      </c>
      <c r="Q125" s="45" t="s">
        <v>265</v>
      </c>
      <c r="R125" s="45" t="s">
        <v>265</v>
      </c>
      <c r="S125" s="45" t="s">
        <v>265</v>
      </c>
      <c r="T125" s="45" t="s">
        <v>265</v>
      </c>
      <c r="U125" s="45">
        <v>15.331</v>
      </c>
      <c r="V125" s="45">
        <v>0</v>
      </c>
      <c r="W125" s="45">
        <v>15.331</v>
      </c>
      <c r="X125" s="45">
        <v>0</v>
      </c>
      <c r="Y125" s="45">
        <v>0</v>
      </c>
      <c r="Z125" s="45">
        <v>15.331</v>
      </c>
      <c r="AA125" s="45">
        <v>15.331</v>
      </c>
      <c r="AB125" s="45">
        <v>0</v>
      </c>
      <c r="AC125" s="45">
        <v>15.331</v>
      </c>
      <c r="AD125" s="45">
        <v>0</v>
      </c>
      <c r="AE125" s="45">
        <v>0</v>
      </c>
      <c r="AF125" s="45">
        <v>15.331</v>
      </c>
      <c r="AG125" s="45">
        <v>0</v>
      </c>
      <c r="AH125" s="45">
        <v>0</v>
      </c>
      <c r="AI125" s="45" t="s">
        <v>265</v>
      </c>
      <c r="AJ125" s="45" t="s">
        <v>265</v>
      </c>
      <c r="AK125" s="45" t="s">
        <v>265</v>
      </c>
      <c r="AL125" s="45" t="s">
        <v>265</v>
      </c>
      <c r="AM125" s="45">
        <v>21.220700000000001</v>
      </c>
    </row>
    <row r="126" spans="1:39" hidden="1" outlineLevel="1">
      <c r="A126" s="8">
        <v>44044</v>
      </c>
      <c r="B126" s="45">
        <v>36.433199999999999</v>
      </c>
      <c r="C126" s="45">
        <v>39.019100000000002</v>
      </c>
      <c r="D126" s="45">
        <v>42.970500000000001</v>
      </c>
      <c r="E126" s="45">
        <v>38.585500000000003</v>
      </c>
      <c r="F126" s="45">
        <v>39.976199999999999</v>
      </c>
      <c r="G126" s="45">
        <v>36.131700000000002</v>
      </c>
      <c r="H126" s="45">
        <v>15.741199999999999</v>
      </c>
      <c r="I126" s="45">
        <v>39.018900000000002</v>
      </c>
      <c r="J126" s="45">
        <v>42.970999999999997</v>
      </c>
      <c r="K126" s="45">
        <v>38.585500000000003</v>
      </c>
      <c r="L126" s="45">
        <v>39.976199999999999</v>
      </c>
      <c r="M126" s="45">
        <v>36.131700000000002</v>
      </c>
      <c r="N126" s="45">
        <v>15.741199999999999</v>
      </c>
      <c r="O126" s="45">
        <v>41.7742</v>
      </c>
      <c r="P126" s="45">
        <v>41.7742</v>
      </c>
      <c r="Q126" s="45">
        <v>0</v>
      </c>
      <c r="R126" s="45">
        <v>0</v>
      </c>
      <c r="S126" s="45" t="s">
        <v>265</v>
      </c>
      <c r="T126" s="45" t="s">
        <v>265</v>
      </c>
      <c r="U126" s="45">
        <v>13.0989</v>
      </c>
      <c r="V126" s="45">
        <v>0</v>
      </c>
      <c r="W126" s="45">
        <v>13.0989</v>
      </c>
      <c r="X126" s="45">
        <v>0</v>
      </c>
      <c r="Y126" s="45">
        <v>18</v>
      </c>
      <c r="Z126" s="45">
        <v>13.0982</v>
      </c>
      <c r="AA126" s="45">
        <v>13.0989</v>
      </c>
      <c r="AB126" s="45">
        <v>0</v>
      </c>
      <c r="AC126" s="45">
        <v>13.0989</v>
      </c>
      <c r="AD126" s="45">
        <v>0</v>
      </c>
      <c r="AE126" s="45">
        <v>18</v>
      </c>
      <c r="AF126" s="45">
        <v>13.0982</v>
      </c>
      <c r="AG126" s="45">
        <v>0</v>
      </c>
      <c r="AH126" s="45">
        <v>0</v>
      </c>
      <c r="AI126" s="45">
        <v>0</v>
      </c>
      <c r="AJ126" s="45">
        <v>0</v>
      </c>
      <c r="AK126" s="45" t="s">
        <v>265</v>
      </c>
      <c r="AL126" s="45" t="s">
        <v>265</v>
      </c>
      <c r="AM126" s="45">
        <v>19.5456</v>
      </c>
    </row>
    <row r="127" spans="1:39" hidden="1" outlineLevel="1">
      <c r="A127" s="8">
        <v>44075</v>
      </c>
      <c r="B127" s="45">
        <v>35.649299999999997</v>
      </c>
      <c r="C127" s="45">
        <v>38.677900000000001</v>
      </c>
      <c r="D127" s="45">
        <v>43.884399999999999</v>
      </c>
      <c r="E127" s="45">
        <v>38.119199999999999</v>
      </c>
      <c r="F127" s="45">
        <v>39.534399999999998</v>
      </c>
      <c r="G127" s="45">
        <v>33.215000000000003</v>
      </c>
      <c r="H127" s="45">
        <v>16.351800000000001</v>
      </c>
      <c r="I127" s="45">
        <v>38.677</v>
      </c>
      <c r="J127" s="45">
        <v>43.884399999999999</v>
      </c>
      <c r="K127" s="45">
        <v>38.119199999999999</v>
      </c>
      <c r="L127" s="45">
        <v>39.534399999999998</v>
      </c>
      <c r="M127" s="45">
        <v>33.215000000000003</v>
      </c>
      <c r="N127" s="45">
        <v>16.351800000000001</v>
      </c>
      <c r="O127" s="45">
        <v>43.849299999999999</v>
      </c>
      <c r="P127" s="45">
        <v>43.849299999999999</v>
      </c>
      <c r="Q127" s="45" t="s">
        <v>265</v>
      </c>
      <c r="R127" s="45" t="s">
        <v>265</v>
      </c>
      <c r="S127" s="45" t="s">
        <v>265</v>
      </c>
      <c r="T127" s="45" t="s">
        <v>265</v>
      </c>
      <c r="U127" s="45">
        <v>13.5906</v>
      </c>
      <c r="V127" s="45">
        <v>0</v>
      </c>
      <c r="W127" s="45">
        <v>13.5906</v>
      </c>
      <c r="X127" s="45">
        <v>0</v>
      </c>
      <c r="Y127" s="45">
        <v>17.989999999999998</v>
      </c>
      <c r="Z127" s="45">
        <v>13.2736</v>
      </c>
      <c r="AA127" s="45">
        <v>13.5906</v>
      </c>
      <c r="AB127" s="45">
        <v>0</v>
      </c>
      <c r="AC127" s="45">
        <v>13.5906</v>
      </c>
      <c r="AD127" s="45">
        <v>0</v>
      </c>
      <c r="AE127" s="45">
        <v>17.989999999999998</v>
      </c>
      <c r="AF127" s="45">
        <v>13.2736</v>
      </c>
      <c r="AG127" s="45">
        <v>0</v>
      </c>
      <c r="AH127" s="45">
        <v>0</v>
      </c>
      <c r="AI127" s="45" t="s">
        <v>265</v>
      </c>
      <c r="AJ127" s="45" t="s">
        <v>265</v>
      </c>
      <c r="AK127" s="45" t="s">
        <v>265</v>
      </c>
      <c r="AL127" s="45" t="s">
        <v>265</v>
      </c>
      <c r="AM127" s="45">
        <v>19.5761</v>
      </c>
    </row>
    <row r="128" spans="1:39" hidden="1" outlineLevel="1">
      <c r="A128" s="8">
        <v>44105</v>
      </c>
      <c r="B128" s="45">
        <v>35.749699999999997</v>
      </c>
      <c r="C128" s="45">
        <v>39.432899999999997</v>
      </c>
      <c r="D128" s="45">
        <v>44.210900000000002</v>
      </c>
      <c r="E128" s="45">
        <v>38.971499999999999</v>
      </c>
      <c r="F128" s="45">
        <v>39.721699999999998</v>
      </c>
      <c r="G128" s="45">
        <v>36.706499999999998</v>
      </c>
      <c r="H128" s="45">
        <v>24.545999999999999</v>
      </c>
      <c r="I128" s="45">
        <v>39.430799999999998</v>
      </c>
      <c r="J128" s="45">
        <v>44.193899999999999</v>
      </c>
      <c r="K128" s="45">
        <v>38.971499999999999</v>
      </c>
      <c r="L128" s="45">
        <v>39.721699999999998</v>
      </c>
      <c r="M128" s="45">
        <v>36.706499999999998</v>
      </c>
      <c r="N128" s="45">
        <v>24.545999999999999</v>
      </c>
      <c r="O128" s="45">
        <v>56.622</v>
      </c>
      <c r="P128" s="45">
        <v>56.622</v>
      </c>
      <c r="Q128" s="45">
        <v>0</v>
      </c>
      <c r="R128" s="45">
        <v>0</v>
      </c>
      <c r="S128" s="45" t="s">
        <v>265</v>
      </c>
      <c r="T128" s="45" t="s">
        <v>265</v>
      </c>
      <c r="U128" s="45">
        <v>12.019600000000001</v>
      </c>
      <c r="V128" s="45">
        <v>0</v>
      </c>
      <c r="W128" s="45">
        <v>12.019600000000001</v>
      </c>
      <c r="X128" s="45">
        <v>0</v>
      </c>
      <c r="Y128" s="45">
        <v>0</v>
      </c>
      <c r="Z128" s="45">
        <v>12.019600000000001</v>
      </c>
      <c r="AA128" s="45">
        <v>12.019600000000001</v>
      </c>
      <c r="AB128" s="45">
        <v>0</v>
      </c>
      <c r="AC128" s="45">
        <v>12.019600000000001</v>
      </c>
      <c r="AD128" s="45">
        <v>0</v>
      </c>
      <c r="AE128" s="45">
        <v>0</v>
      </c>
      <c r="AF128" s="45">
        <v>12.019600000000001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265</v>
      </c>
      <c r="AL128" s="45" t="s">
        <v>265</v>
      </c>
      <c r="AM128" s="45">
        <v>18.248699999999999</v>
      </c>
    </row>
    <row r="129" spans="1:39" hidden="1" outlineLevel="1">
      <c r="A129" s="8">
        <v>44136</v>
      </c>
      <c r="B129" s="45">
        <v>36.474699999999999</v>
      </c>
      <c r="C129" s="45">
        <v>38.911099999999998</v>
      </c>
      <c r="D129" s="45">
        <v>43.505800000000001</v>
      </c>
      <c r="E129" s="45">
        <v>38.427199999999999</v>
      </c>
      <c r="F129" s="45">
        <v>39.9133</v>
      </c>
      <c r="G129" s="45">
        <v>32.947200000000002</v>
      </c>
      <c r="H129" s="45">
        <v>17.045400000000001</v>
      </c>
      <c r="I129" s="45">
        <v>38.910299999999999</v>
      </c>
      <c r="J129" s="45">
        <v>43.500100000000003</v>
      </c>
      <c r="K129" s="45">
        <v>38.427199999999999</v>
      </c>
      <c r="L129" s="45">
        <v>39.9133</v>
      </c>
      <c r="M129" s="45">
        <v>32.947200000000002</v>
      </c>
      <c r="N129" s="45">
        <v>17.045400000000001</v>
      </c>
      <c r="O129" s="45">
        <v>50.9358</v>
      </c>
      <c r="P129" s="45">
        <v>50.9358</v>
      </c>
      <c r="Q129" s="45" t="s">
        <v>265</v>
      </c>
      <c r="R129" s="45" t="s">
        <v>265</v>
      </c>
      <c r="S129" s="45" t="s">
        <v>265</v>
      </c>
      <c r="T129" s="45" t="s">
        <v>265</v>
      </c>
      <c r="U129" s="45">
        <v>17.374400000000001</v>
      </c>
      <c r="V129" s="45">
        <v>0</v>
      </c>
      <c r="W129" s="45">
        <v>17.374400000000001</v>
      </c>
      <c r="X129" s="45">
        <v>0</v>
      </c>
      <c r="Y129" s="45">
        <v>0</v>
      </c>
      <c r="Z129" s="45">
        <v>17.374400000000001</v>
      </c>
      <c r="AA129" s="45">
        <v>17.374400000000001</v>
      </c>
      <c r="AB129" s="45">
        <v>0</v>
      </c>
      <c r="AC129" s="45">
        <v>17.374400000000001</v>
      </c>
      <c r="AD129" s="45">
        <v>0</v>
      </c>
      <c r="AE129" s="45">
        <v>0</v>
      </c>
      <c r="AF129" s="45">
        <v>17.374400000000001</v>
      </c>
      <c r="AG129" s="45">
        <v>0</v>
      </c>
      <c r="AH129" s="45">
        <v>0</v>
      </c>
      <c r="AI129" s="45" t="s">
        <v>265</v>
      </c>
      <c r="AJ129" s="45" t="s">
        <v>265</v>
      </c>
      <c r="AK129" s="45" t="s">
        <v>265</v>
      </c>
      <c r="AL129" s="45" t="s">
        <v>265</v>
      </c>
      <c r="AM129" s="45">
        <v>19.260200000000001</v>
      </c>
    </row>
    <row r="130" spans="1:39" hidden="1" outlineLevel="1">
      <c r="A130" s="8">
        <v>44166</v>
      </c>
      <c r="B130" s="45">
        <v>34.601300000000002</v>
      </c>
      <c r="C130" s="45">
        <v>37.968600000000002</v>
      </c>
      <c r="D130" s="45">
        <v>43.3185</v>
      </c>
      <c r="E130" s="45">
        <v>37.414200000000001</v>
      </c>
      <c r="F130" s="45">
        <v>38.423900000000003</v>
      </c>
      <c r="G130" s="45">
        <v>32.616199999999999</v>
      </c>
      <c r="H130" s="45">
        <v>22.211600000000001</v>
      </c>
      <c r="I130" s="45">
        <v>37.967799999999997</v>
      </c>
      <c r="J130" s="45">
        <v>43.312899999999999</v>
      </c>
      <c r="K130" s="45">
        <v>37.414200000000001</v>
      </c>
      <c r="L130" s="45">
        <v>38.423900000000003</v>
      </c>
      <c r="M130" s="45">
        <v>32.616199999999999</v>
      </c>
      <c r="N130" s="45">
        <v>22.211600000000001</v>
      </c>
      <c r="O130" s="45">
        <v>54.168900000000001</v>
      </c>
      <c r="P130" s="45">
        <v>54.168900000000001</v>
      </c>
      <c r="Q130" s="45" t="s">
        <v>265</v>
      </c>
      <c r="R130" s="45" t="s">
        <v>265</v>
      </c>
      <c r="S130" s="45" t="s">
        <v>265</v>
      </c>
      <c r="T130" s="45" t="s">
        <v>265</v>
      </c>
      <c r="U130" s="45">
        <v>10.0238</v>
      </c>
      <c r="V130" s="45">
        <v>0</v>
      </c>
      <c r="W130" s="45">
        <v>10.0238</v>
      </c>
      <c r="X130" s="45">
        <v>0</v>
      </c>
      <c r="Y130" s="45">
        <v>0</v>
      </c>
      <c r="Z130" s="45">
        <v>10.0238</v>
      </c>
      <c r="AA130" s="45">
        <v>10.0238</v>
      </c>
      <c r="AB130" s="45">
        <v>0</v>
      </c>
      <c r="AC130" s="45">
        <v>10.0238</v>
      </c>
      <c r="AD130" s="45">
        <v>0</v>
      </c>
      <c r="AE130" s="45">
        <v>0</v>
      </c>
      <c r="AF130" s="45">
        <v>10.0238</v>
      </c>
      <c r="AG130" s="45">
        <v>0</v>
      </c>
      <c r="AH130" s="45">
        <v>0</v>
      </c>
      <c r="AI130" s="45" t="s">
        <v>265</v>
      </c>
      <c r="AJ130" s="45" t="s">
        <v>265</v>
      </c>
      <c r="AK130" s="45" t="s">
        <v>265</v>
      </c>
      <c r="AL130" s="45" t="s">
        <v>265</v>
      </c>
      <c r="AM130" s="45">
        <v>18.406500000000001</v>
      </c>
    </row>
    <row r="131" spans="1:39" hidden="1" outlineLevel="1">
      <c r="A131" s="8">
        <v>44197</v>
      </c>
      <c r="B131" s="45">
        <v>36.458599999999997</v>
      </c>
      <c r="C131" s="45">
        <v>38.952199999999998</v>
      </c>
      <c r="D131" s="45">
        <v>43.279699999999998</v>
      </c>
      <c r="E131" s="45">
        <v>38.509</v>
      </c>
      <c r="F131" s="45">
        <v>39.059699999999999</v>
      </c>
      <c r="G131" s="45">
        <v>36.987699999999997</v>
      </c>
      <c r="H131" s="45">
        <v>24.131799999999998</v>
      </c>
      <c r="I131" s="45">
        <v>38.951300000000003</v>
      </c>
      <c r="J131" s="45">
        <v>43.278700000000001</v>
      </c>
      <c r="K131" s="45">
        <v>38.509</v>
      </c>
      <c r="L131" s="45">
        <v>39.059699999999999</v>
      </c>
      <c r="M131" s="45">
        <v>36.987699999999997</v>
      </c>
      <c r="N131" s="45">
        <v>24.131799999999998</v>
      </c>
      <c r="O131" s="45">
        <v>43.756900000000002</v>
      </c>
      <c r="P131" s="45">
        <v>43.756900000000002</v>
      </c>
      <c r="Q131" s="45" t="s">
        <v>265</v>
      </c>
      <c r="R131" s="45" t="s">
        <v>265</v>
      </c>
      <c r="S131" s="45" t="s">
        <v>265</v>
      </c>
      <c r="T131" s="45" t="s">
        <v>265</v>
      </c>
      <c r="U131" s="45">
        <v>13.1221</v>
      </c>
      <c r="V131" s="45">
        <v>0</v>
      </c>
      <c r="W131" s="45">
        <v>13.1221</v>
      </c>
      <c r="X131" s="45">
        <v>0</v>
      </c>
      <c r="Y131" s="45">
        <v>0</v>
      </c>
      <c r="Z131" s="45">
        <v>13.1221</v>
      </c>
      <c r="AA131" s="45">
        <v>13.1221</v>
      </c>
      <c r="AB131" s="45">
        <v>0</v>
      </c>
      <c r="AC131" s="45">
        <v>13.1221</v>
      </c>
      <c r="AD131" s="45">
        <v>0</v>
      </c>
      <c r="AE131" s="45">
        <v>0</v>
      </c>
      <c r="AF131" s="45">
        <v>13.1221</v>
      </c>
      <c r="AG131" s="45">
        <v>0</v>
      </c>
      <c r="AH131" s="45">
        <v>0</v>
      </c>
      <c r="AI131" s="45" t="s">
        <v>265</v>
      </c>
      <c r="AJ131" s="45" t="s">
        <v>265</v>
      </c>
      <c r="AK131" s="45" t="s">
        <v>265</v>
      </c>
      <c r="AL131" s="45" t="s">
        <v>265</v>
      </c>
      <c r="AM131" s="45">
        <v>18.4709</v>
      </c>
    </row>
    <row r="132" spans="1:39" hidden="1" outlineLevel="1">
      <c r="A132" s="8">
        <v>44228</v>
      </c>
      <c r="B132" s="45">
        <v>35.4148</v>
      </c>
      <c r="C132" s="45">
        <v>38.1877</v>
      </c>
      <c r="D132" s="45">
        <v>43.482300000000002</v>
      </c>
      <c r="E132" s="45">
        <v>37.645600000000002</v>
      </c>
      <c r="F132" s="45">
        <v>39.065600000000003</v>
      </c>
      <c r="G132" s="45">
        <v>33.105499999999999</v>
      </c>
      <c r="H132" s="45">
        <v>17.825399999999998</v>
      </c>
      <c r="I132" s="45">
        <v>38.187600000000003</v>
      </c>
      <c r="J132" s="45">
        <v>43.484200000000001</v>
      </c>
      <c r="K132" s="45">
        <v>37.645600000000002</v>
      </c>
      <c r="L132" s="45">
        <v>39.065600000000003</v>
      </c>
      <c r="M132" s="45">
        <v>33.105499999999999</v>
      </c>
      <c r="N132" s="45">
        <v>17.825399999999998</v>
      </c>
      <c r="O132" s="45">
        <v>40.580100000000002</v>
      </c>
      <c r="P132" s="45">
        <v>40.580100000000002</v>
      </c>
      <c r="Q132" s="45" t="s">
        <v>265</v>
      </c>
      <c r="R132" s="45" t="s">
        <v>265</v>
      </c>
      <c r="S132" s="45" t="s">
        <v>265</v>
      </c>
      <c r="T132" s="45" t="s">
        <v>265</v>
      </c>
      <c r="U132" s="45">
        <v>16.477399999999999</v>
      </c>
      <c r="V132" s="45">
        <v>0</v>
      </c>
      <c r="W132" s="45">
        <v>16.477399999999999</v>
      </c>
      <c r="X132" s="45">
        <v>0</v>
      </c>
      <c r="Y132" s="45">
        <v>13.188000000000001</v>
      </c>
      <c r="Z132" s="45">
        <v>17.0456</v>
      </c>
      <c r="AA132" s="45">
        <v>16.477399999999999</v>
      </c>
      <c r="AB132" s="45">
        <v>0</v>
      </c>
      <c r="AC132" s="45">
        <v>16.477399999999999</v>
      </c>
      <c r="AD132" s="45">
        <v>0</v>
      </c>
      <c r="AE132" s="45">
        <v>13.188000000000001</v>
      </c>
      <c r="AF132" s="45">
        <v>17.0456</v>
      </c>
      <c r="AG132" s="45">
        <v>0</v>
      </c>
      <c r="AH132" s="45">
        <v>0</v>
      </c>
      <c r="AI132" s="45" t="s">
        <v>265</v>
      </c>
      <c r="AJ132" s="45" t="s">
        <v>265</v>
      </c>
      <c r="AK132" s="45" t="s">
        <v>265</v>
      </c>
      <c r="AL132" s="45" t="s">
        <v>265</v>
      </c>
      <c r="AM132" s="45">
        <v>18.965599999999998</v>
      </c>
    </row>
    <row r="133" spans="1:39" hidden="1" outlineLevel="1">
      <c r="A133" s="8">
        <v>44256</v>
      </c>
      <c r="B133" s="45">
        <v>34.961399999999998</v>
      </c>
      <c r="C133" s="45">
        <v>38.462800000000001</v>
      </c>
      <c r="D133" s="45">
        <v>43.636400000000002</v>
      </c>
      <c r="E133" s="45">
        <v>37.938299999999998</v>
      </c>
      <c r="F133" s="45">
        <v>38.896900000000002</v>
      </c>
      <c r="G133" s="45">
        <v>33.116799999999998</v>
      </c>
      <c r="H133" s="45">
        <v>19.260400000000001</v>
      </c>
      <c r="I133" s="45">
        <v>38.462600000000002</v>
      </c>
      <c r="J133" s="45">
        <v>43.643700000000003</v>
      </c>
      <c r="K133" s="45">
        <v>37.938299999999998</v>
      </c>
      <c r="L133" s="45">
        <v>38.896900000000002</v>
      </c>
      <c r="M133" s="45">
        <v>33.116799999999998</v>
      </c>
      <c r="N133" s="45">
        <v>19.260400000000001</v>
      </c>
      <c r="O133" s="45">
        <v>39.487000000000002</v>
      </c>
      <c r="P133" s="45">
        <v>39.487000000000002</v>
      </c>
      <c r="Q133" s="45">
        <v>0</v>
      </c>
      <c r="R133" s="45" t="s">
        <v>265</v>
      </c>
      <c r="S133" s="45" t="s">
        <v>265</v>
      </c>
      <c r="T133" s="45">
        <v>0</v>
      </c>
      <c r="U133" s="45">
        <v>11.638999999999999</v>
      </c>
      <c r="V133" s="45">
        <v>0</v>
      </c>
      <c r="W133" s="45">
        <v>11.638999999999999</v>
      </c>
      <c r="X133" s="45">
        <v>0</v>
      </c>
      <c r="Y133" s="45">
        <v>0</v>
      </c>
      <c r="Z133" s="45">
        <v>11.638999999999999</v>
      </c>
      <c r="AA133" s="45">
        <v>12.600199999999999</v>
      </c>
      <c r="AB133" s="45">
        <v>0</v>
      </c>
      <c r="AC133" s="45">
        <v>12.600199999999999</v>
      </c>
      <c r="AD133" s="45">
        <v>0</v>
      </c>
      <c r="AE133" s="45">
        <v>0</v>
      </c>
      <c r="AF133" s="45">
        <v>12.600199999999999</v>
      </c>
      <c r="AG133" s="45">
        <v>5.3935000000000004</v>
      </c>
      <c r="AH133" s="45">
        <v>0</v>
      </c>
      <c r="AI133" s="45">
        <v>5.3935000000000004</v>
      </c>
      <c r="AJ133" s="45" t="s">
        <v>265</v>
      </c>
      <c r="AK133" s="45" t="s">
        <v>265</v>
      </c>
      <c r="AL133" s="45">
        <v>5.3935000000000004</v>
      </c>
      <c r="AM133" s="45">
        <v>17.9269</v>
      </c>
    </row>
    <row r="134" spans="1:39" hidden="1" outlineLevel="1">
      <c r="A134" s="8">
        <v>44287</v>
      </c>
      <c r="B134" s="45">
        <v>33.672499999999999</v>
      </c>
      <c r="C134" s="45">
        <v>38.029899999999998</v>
      </c>
      <c r="D134" s="45">
        <v>44.758899999999997</v>
      </c>
      <c r="E134" s="45">
        <v>37.232900000000001</v>
      </c>
      <c r="F134" s="45">
        <v>38.764400000000002</v>
      </c>
      <c r="G134" s="45">
        <v>32.063800000000001</v>
      </c>
      <c r="H134" s="45">
        <v>15.7338</v>
      </c>
      <c r="I134" s="45">
        <v>38.029499999999999</v>
      </c>
      <c r="J134" s="45">
        <v>44.757300000000001</v>
      </c>
      <c r="K134" s="45">
        <v>37.232900000000001</v>
      </c>
      <c r="L134" s="45">
        <v>38.764400000000002</v>
      </c>
      <c r="M134" s="45">
        <v>32.063800000000001</v>
      </c>
      <c r="N134" s="45">
        <v>15.7338</v>
      </c>
      <c r="O134" s="45">
        <v>49.808700000000002</v>
      </c>
      <c r="P134" s="45">
        <v>49.808700000000002</v>
      </c>
      <c r="Q134" s="45" t="s">
        <v>265</v>
      </c>
      <c r="R134" s="45" t="s">
        <v>265</v>
      </c>
      <c r="S134" s="45" t="s">
        <v>265</v>
      </c>
      <c r="T134" s="45" t="s">
        <v>265</v>
      </c>
      <c r="U134" s="45">
        <v>9.8264999999999993</v>
      </c>
      <c r="V134" s="45">
        <v>0</v>
      </c>
      <c r="W134" s="45">
        <v>9.8264999999999993</v>
      </c>
      <c r="X134" s="45">
        <v>0</v>
      </c>
      <c r="Y134" s="45">
        <v>0</v>
      </c>
      <c r="Z134" s="45">
        <v>9.8264999999999993</v>
      </c>
      <c r="AA134" s="45">
        <v>9.8264999999999993</v>
      </c>
      <c r="AB134" s="45">
        <v>0</v>
      </c>
      <c r="AC134" s="45">
        <v>9.8264999999999993</v>
      </c>
      <c r="AD134" s="45">
        <v>0</v>
      </c>
      <c r="AE134" s="45">
        <v>0</v>
      </c>
      <c r="AF134" s="45">
        <v>9.8264999999999993</v>
      </c>
      <c r="AG134" s="45">
        <v>0</v>
      </c>
      <c r="AH134" s="45">
        <v>0</v>
      </c>
      <c r="AI134" s="45" t="s">
        <v>265</v>
      </c>
      <c r="AJ134" s="45" t="s">
        <v>265</v>
      </c>
      <c r="AK134" s="45" t="s">
        <v>265</v>
      </c>
      <c r="AL134" s="45" t="s">
        <v>265</v>
      </c>
      <c r="AM134" s="45">
        <v>15.913399999999999</v>
      </c>
    </row>
    <row r="135" spans="1:39" hidden="1" outlineLevel="1">
      <c r="A135" s="8">
        <v>44317</v>
      </c>
      <c r="B135" s="45">
        <v>35.258200000000002</v>
      </c>
      <c r="C135" s="45">
        <v>38.342799999999997</v>
      </c>
      <c r="D135" s="45">
        <v>44.532600000000002</v>
      </c>
      <c r="E135" s="45">
        <v>37.7453</v>
      </c>
      <c r="F135" s="45">
        <v>38.9559</v>
      </c>
      <c r="G135" s="45">
        <v>32.736800000000002</v>
      </c>
      <c r="H135" s="45">
        <v>13.459199999999999</v>
      </c>
      <c r="I135" s="45">
        <v>38.342599999999997</v>
      </c>
      <c r="J135" s="45">
        <v>44.536099999999998</v>
      </c>
      <c r="K135" s="45">
        <v>37.7453</v>
      </c>
      <c r="L135" s="45">
        <v>38.9559</v>
      </c>
      <c r="M135" s="45">
        <v>32.736800000000002</v>
      </c>
      <c r="N135" s="45">
        <v>13.459199999999999</v>
      </c>
      <c r="O135" s="45">
        <v>41.008099999999999</v>
      </c>
      <c r="P135" s="45">
        <v>41.008099999999999</v>
      </c>
      <c r="Q135" s="45">
        <v>0</v>
      </c>
      <c r="R135" s="45">
        <v>0</v>
      </c>
      <c r="S135" s="45" t="s">
        <v>265</v>
      </c>
      <c r="T135" s="45" t="s">
        <v>265</v>
      </c>
      <c r="U135" s="45">
        <v>11.8368</v>
      </c>
      <c r="V135" s="45">
        <v>0</v>
      </c>
      <c r="W135" s="45">
        <v>11.8368</v>
      </c>
      <c r="X135" s="45">
        <v>0</v>
      </c>
      <c r="Y135" s="45">
        <v>0</v>
      </c>
      <c r="Z135" s="45">
        <v>11.8368</v>
      </c>
      <c r="AA135" s="45">
        <v>11.8368</v>
      </c>
      <c r="AB135" s="45">
        <v>0</v>
      </c>
      <c r="AC135" s="45">
        <v>11.8368</v>
      </c>
      <c r="AD135" s="45">
        <v>0</v>
      </c>
      <c r="AE135" s="45">
        <v>0</v>
      </c>
      <c r="AF135" s="45">
        <v>11.8368</v>
      </c>
      <c r="AG135" s="45">
        <v>0</v>
      </c>
      <c r="AH135" s="45">
        <v>0</v>
      </c>
      <c r="AI135" s="45">
        <v>0</v>
      </c>
      <c r="AJ135" s="45">
        <v>0</v>
      </c>
      <c r="AK135" s="45" t="s">
        <v>265</v>
      </c>
      <c r="AL135" s="45" t="s">
        <v>265</v>
      </c>
      <c r="AM135" s="45">
        <v>17.316400000000002</v>
      </c>
    </row>
    <row r="136" spans="1:39" hidden="1" outlineLevel="1">
      <c r="A136" s="8">
        <v>44348</v>
      </c>
      <c r="B136" s="45">
        <v>36.251399999999997</v>
      </c>
      <c r="C136" s="45">
        <v>38.483600000000003</v>
      </c>
      <c r="D136" s="45">
        <v>43.424900000000001</v>
      </c>
      <c r="E136" s="45">
        <v>37.962499999999999</v>
      </c>
      <c r="F136" s="45">
        <v>38.5717</v>
      </c>
      <c r="G136" s="45">
        <v>39.396099999999997</v>
      </c>
      <c r="H136" s="45">
        <v>13.456799999999999</v>
      </c>
      <c r="I136" s="45">
        <v>38.483199999999997</v>
      </c>
      <c r="J136" s="45">
        <v>43.425400000000003</v>
      </c>
      <c r="K136" s="45">
        <v>37.962499999999999</v>
      </c>
      <c r="L136" s="45">
        <v>38.5717</v>
      </c>
      <c r="M136" s="45">
        <v>39.396099999999997</v>
      </c>
      <c r="N136" s="45">
        <v>13.456799999999999</v>
      </c>
      <c r="O136" s="45">
        <v>42.868699999999997</v>
      </c>
      <c r="P136" s="45">
        <v>42.868699999999997</v>
      </c>
      <c r="Q136" s="45" t="s">
        <v>265</v>
      </c>
      <c r="R136" s="45" t="s">
        <v>265</v>
      </c>
      <c r="S136" s="45" t="s">
        <v>265</v>
      </c>
      <c r="T136" s="45" t="s">
        <v>265</v>
      </c>
      <c r="U136" s="45">
        <v>11.9076</v>
      </c>
      <c r="V136" s="45">
        <v>0</v>
      </c>
      <c r="W136" s="45">
        <v>11.9076</v>
      </c>
      <c r="X136" s="45">
        <v>0</v>
      </c>
      <c r="Y136" s="45">
        <v>13.188000000000001</v>
      </c>
      <c r="Z136" s="45">
        <v>11.815099999999999</v>
      </c>
      <c r="AA136" s="45">
        <v>11.9076</v>
      </c>
      <c r="AB136" s="45">
        <v>0</v>
      </c>
      <c r="AC136" s="45">
        <v>11.9076</v>
      </c>
      <c r="AD136" s="45">
        <v>0</v>
      </c>
      <c r="AE136" s="45">
        <v>13.188000000000001</v>
      </c>
      <c r="AF136" s="45">
        <v>11.815099999999999</v>
      </c>
      <c r="AG136" s="45">
        <v>0</v>
      </c>
      <c r="AH136" s="45">
        <v>0</v>
      </c>
      <c r="AI136" s="45" t="s">
        <v>265</v>
      </c>
      <c r="AJ136" s="45" t="s">
        <v>265</v>
      </c>
      <c r="AK136" s="45" t="s">
        <v>265</v>
      </c>
      <c r="AL136" s="45" t="s">
        <v>265</v>
      </c>
      <c r="AM136" s="45">
        <v>19.460100000000001</v>
      </c>
    </row>
    <row r="137" spans="1:39" hidden="1" outlineLevel="1">
      <c r="A137" s="8">
        <v>44378</v>
      </c>
      <c r="B137" s="45">
        <v>34.9315</v>
      </c>
      <c r="C137" s="45">
        <v>37.497799999999998</v>
      </c>
      <c r="D137" s="45">
        <v>43.452500000000001</v>
      </c>
      <c r="E137" s="45">
        <v>36.833300000000001</v>
      </c>
      <c r="F137" s="45">
        <v>38.7044</v>
      </c>
      <c r="G137" s="45">
        <v>29.0687</v>
      </c>
      <c r="H137" s="45">
        <v>14.9687</v>
      </c>
      <c r="I137" s="45">
        <v>37.496099999999998</v>
      </c>
      <c r="J137" s="45">
        <v>43.442599999999999</v>
      </c>
      <c r="K137" s="45">
        <v>36.833300000000001</v>
      </c>
      <c r="L137" s="45">
        <v>38.7044</v>
      </c>
      <c r="M137" s="45">
        <v>29.0687</v>
      </c>
      <c r="N137" s="45">
        <v>14.9687</v>
      </c>
      <c r="O137" s="45">
        <v>52.523200000000003</v>
      </c>
      <c r="P137" s="45">
        <v>52.523200000000003</v>
      </c>
      <c r="Q137" s="45">
        <v>0</v>
      </c>
      <c r="R137" s="45">
        <v>0</v>
      </c>
      <c r="S137" s="45" t="s">
        <v>265</v>
      </c>
      <c r="T137" s="45" t="s">
        <v>265</v>
      </c>
      <c r="U137" s="45">
        <v>12.8232</v>
      </c>
      <c r="V137" s="45">
        <v>0</v>
      </c>
      <c r="W137" s="45">
        <v>12.8232</v>
      </c>
      <c r="X137" s="45">
        <v>0</v>
      </c>
      <c r="Y137" s="45">
        <v>0</v>
      </c>
      <c r="Z137" s="45">
        <v>12.8232</v>
      </c>
      <c r="AA137" s="45">
        <v>12.8232</v>
      </c>
      <c r="AB137" s="45">
        <v>0</v>
      </c>
      <c r="AC137" s="45">
        <v>12.8232</v>
      </c>
      <c r="AD137" s="45">
        <v>0</v>
      </c>
      <c r="AE137" s="45">
        <v>0</v>
      </c>
      <c r="AF137" s="45">
        <v>12.8232</v>
      </c>
      <c r="AG137" s="45">
        <v>0</v>
      </c>
      <c r="AH137" s="45">
        <v>0</v>
      </c>
      <c r="AI137" s="45">
        <v>0</v>
      </c>
      <c r="AJ137" s="45">
        <v>0</v>
      </c>
      <c r="AK137" s="45" t="s">
        <v>265</v>
      </c>
      <c r="AL137" s="45" t="s">
        <v>265</v>
      </c>
      <c r="AM137" s="45">
        <v>18.2377</v>
      </c>
    </row>
    <row r="138" spans="1:39" hidden="1" outlineLevel="1">
      <c r="A138" s="8">
        <v>44409</v>
      </c>
      <c r="B138" s="45">
        <v>34.973999999999997</v>
      </c>
      <c r="C138" s="45">
        <v>37.845500000000001</v>
      </c>
      <c r="D138" s="45">
        <v>42.649299999999997</v>
      </c>
      <c r="E138" s="45">
        <v>37.301400000000001</v>
      </c>
      <c r="F138" s="45">
        <v>38.737499999999997</v>
      </c>
      <c r="G138" s="45">
        <v>32.1569</v>
      </c>
      <c r="H138" s="45">
        <v>10.326499999999999</v>
      </c>
      <c r="I138" s="45">
        <v>37.844799999999999</v>
      </c>
      <c r="J138" s="45">
        <v>42.645000000000003</v>
      </c>
      <c r="K138" s="45">
        <v>37.301400000000001</v>
      </c>
      <c r="L138" s="45">
        <v>38.737499999999997</v>
      </c>
      <c r="M138" s="45">
        <v>32.1569</v>
      </c>
      <c r="N138" s="45">
        <v>10.326499999999999</v>
      </c>
      <c r="O138" s="45">
        <v>50.2087</v>
      </c>
      <c r="P138" s="45">
        <v>50.2087</v>
      </c>
      <c r="Q138" s="45">
        <v>0</v>
      </c>
      <c r="R138" s="45">
        <v>0</v>
      </c>
      <c r="S138" s="45" t="s">
        <v>265</v>
      </c>
      <c r="T138" s="45" t="s">
        <v>265</v>
      </c>
      <c r="U138" s="45">
        <v>12.6569</v>
      </c>
      <c r="V138" s="45">
        <v>0</v>
      </c>
      <c r="W138" s="45">
        <v>12.6569</v>
      </c>
      <c r="X138" s="45">
        <v>0</v>
      </c>
      <c r="Y138" s="45">
        <v>0</v>
      </c>
      <c r="Z138" s="45">
        <v>12.6569</v>
      </c>
      <c r="AA138" s="45">
        <v>12.6569</v>
      </c>
      <c r="AB138" s="45">
        <v>0</v>
      </c>
      <c r="AC138" s="45">
        <v>12.6569</v>
      </c>
      <c r="AD138" s="45">
        <v>0</v>
      </c>
      <c r="AE138" s="45">
        <v>0</v>
      </c>
      <c r="AF138" s="45">
        <v>12.6569</v>
      </c>
      <c r="AG138" s="45">
        <v>0</v>
      </c>
      <c r="AH138" s="45">
        <v>0</v>
      </c>
      <c r="AI138" s="45">
        <v>0</v>
      </c>
      <c r="AJ138" s="45">
        <v>0</v>
      </c>
      <c r="AK138" s="45" t="s">
        <v>265</v>
      </c>
      <c r="AL138" s="45" t="s">
        <v>265</v>
      </c>
      <c r="AM138" s="45">
        <v>17.7683</v>
      </c>
    </row>
    <row r="139" spans="1:39" hidden="1" outlineLevel="1">
      <c r="A139" s="8">
        <v>44440</v>
      </c>
      <c r="B139" s="45">
        <v>34.7211</v>
      </c>
      <c r="C139" s="45">
        <v>37.9726</v>
      </c>
      <c r="D139" s="45">
        <v>43.398699999999998</v>
      </c>
      <c r="E139" s="45">
        <v>37.362099999999998</v>
      </c>
      <c r="F139" s="45">
        <v>38.493499999999997</v>
      </c>
      <c r="G139" s="45">
        <v>33.936100000000003</v>
      </c>
      <c r="H139" s="45">
        <v>12.0969</v>
      </c>
      <c r="I139" s="45">
        <v>37.972099999999998</v>
      </c>
      <c r="J139" s="45">
        <v>43.398899999999998</v>
      </c>
      <c r="K139" s="45">
        <v>37.362099999999998</v>
      </c>
      <c r="L139" s="45">
        <v>38.493499999999997</v>
      </c>
      <c r="M139" s="45">
        <v>33.936100000000003</v>
      </c>
      <c r="N139" s="45">
        <v>12.0969</v>
      </c>
      <c r="O139" s="45">
        <v>43.217599999999997</v>
      </c>
      <c r="P139" s="45">
        <v>43.217599999999997</v>
      </c>
      <c r="Q139" s="45">
        <v>0</v>
      </c>
      <c r="R139" s="45">
        <v>0</v>
      </c>
      <c r="S139" s="45" t="s">
        <v>265</v>
      </c>
      <c r="T139" s="45" t="s">
        <v>265</v>
      </c>
      <c r="U139" s="45">
        <v>12.798999999999999</v>
      </c>
      <c r="V139" s="45">
        <v>0</v>
      </c>
      <c r="W139" s="45">
        <v>12.798999999999999</v>
      </c>
      <c r="X139" s="45">
        <v>0</v>
      </c>
      <c r="Y139" s="45">
        <v>0</v>
      </c>
      <c r="Z139" s="45">
        <v>12.798999999999999</v>
      </c>
      <c r="AA139" s="45">
        <v>12.798999999999999</v>
      </c>
      <c r="AB139" s="45">
        <v>0</v>
      </c>
      <c r="AC139" s="45">
        <v>12.798999999999999</v>
      </c>
      <c r="AD139" s="45">
        <v>0</v>
      </c>
      <c r="AE139" s="45">
        <v>0</v>
      </c>
      <c r="AF139" s="45">
        <v>12.798999999999999</v>
      </c>
      <c r="AG139" s="45">
        <v>0</v>
      </c>
      <c r="AH139" s="45">
        <v>0</v>
      </c>
      <c r="AI139" s="45">
        <v>0</v>
      </c>
      <c r="AJ139" s="45">
        <v>0</v>
      </c>
      <c r="AK139" s="45" t="s">
        <v>265</v>
      </c>
      <c r="AL139" s="45" t="s">
        <v>265</v>
      </c>
      <c r="AM139" s="45">
        <v>17.018000000000001</v>
      </c>
    </row>
    <row r="140" spans="1:39" hidden="1" outlineLevel="1">
      <c r="A140" s="8">
        <v>44470</v>
      </c>
      <c r="B140" s="45">
        <v>34.246499999999997</v>
      </c>
      <c r="C140" s="45">
        <v>37.535899999999998</v>
      </c>
      <c r="D140" s="45">
        <v>43.943899999999999</v>
      </c>
      <c r="E140" s="45">
        <v>36.859499999999997</v>
      </c>
      <c r="F140" s="45">
        <v>38.416200000000003</v>
      </c>
      <c r="G140" s="45">
        <v>31.2606</v>
      </c>
      <c r="H140" s="45">
        <v>14.3504</v>
      </c>
      <c r="I140" s="45">
        <v>37.534999999999997</v>
      </c>
      <c r="J140" s="45">
        <v>43.948</v>
      </c>
      <c r="K140" s="45">
        <v>36.859499999999997</v>
      </c>
      <c r="L140" s="45">
        <v>38.416200000000003</v>
      </c>
      <c r="M140" s="45">
        <v>31.2606</v>
      </c>
      <c r="N140" s="45">
        <v>14.3504</v>
      </c>
      <c r="O140" s="45">
        <v>41.883000000000003</v>
      </c>
      <c r="P140" s="45">
        <v>41.883000000000003</v>
      </c>
      <c r="Q140" s="45" t="s">
        <v>265</v>
      </c>
      <c r="R140" s="45" t="s">
        <v>265</v>
      </c>
      <c r="S140" s="45" t="s">
        <v>265</v>
      </c>
      <c r="T140" s="45" t="s">
        <v>265</v>
      </c>
      <c r="U140" s="45">
        <v>12.500299999999999</v>
      </c>
      <c r="V140" s="45">
        <v>0</v>
      </c>
      <c r="W140" s="45">
        <v>12.500299999999999</v>
      </c>
      <c r="X140" s="45">
        <v>0</v>
      </c>
      <c r="Y140" s="45">
        <v>0</v>
      </c>
      <c r="Z140" s="45">
        <v>12.500299999999999</v>
      </c>
      <c r="AA140" s="45">
        <v>12.500299999999999</v>
      </c>
      <c r="AB140" s="45">
        <v>0</v>
      </c>
      <c r="AC140" s="45">
        <v>12.500299999999999</v>
      </c>
      <c r="AD140" s="45">
        <v>0</v>
      </c>
      <c r="AE140" s="45">
        <v>0</v>
      </c>
      <c r="AF140" s="45">
        <v>12.500299999999999</v>
      </c>
      <c r="AG140" s="45">
        <v>0</v>
      </c>
      <c r="AH140" s="45">
        <v>0</v>
      </c>
      <c r="AI140" s="45" t="s">
        <v>265</v>
      </c>
      <c r="AJ140" s="45" t="s">
        <v>265</v>
      </c>
      <c r="AK140" s="45" t="s">
        <v>265</v>
      </c>
      <c r="AL140" s="45" t="s">
        <v>265</v>
      </c>
      <c r="AM140" s="45">
        <v>17.0535</v>
      </c>
    </row>
    <row r="141" spans="1:39" hidden="1" outlineLevel="1">
      <c r="A141" s="8">
        <v>44501</v>
      </c>
      <c r="B141" s="45">
        <v>33.842300000000002</v>
      </c>
      <c r="C141" s="45">
        <v>36.591900000000003</v>
      </c>
      <c r="D141" s="45">
        <v>44.219799999999999</v>
      </c>
      <c r="E141" s="45">
        <v>35.806800000000003</v>
      </c>
      <c r="F141" s="45">
        <v>36.320700000000002</v>
      </c>
      <c r="G141" s="45">
        <v>35.739600000000003</v>
      </c>
      <c r="H141" s="45">
        <v>15.617100000000001</v>
      </c>
      <c r="I141" s="45">
        <v>36.589500000000001</v>
      </c>
      <c r="J141" s="45">
        <v>44.210900000000002</v>
      </c>
      <c r="K141" s="45">
        <v>35.806800000000003</v>
      </c>
      <c r="L141" s="45">
        <v>36.320700000000002</v>
      </c>
      <c r="M141" s="45">
        <v>35.739600000000003</v>
      </c>
      <c r="N141" s="45">
        <v>15.617100000000001</v>
      </c>
      <c r="O141" s="45">
        <v>48.137</v>
      </c>
      <c r="P141" s="45">
        <v>48.137</v>
      </c>
      <c r="Q141" s="45" t="s">
        <v>265</v>
      </c>
      <c r="R141" s="45" t="s">
        <v>265</v>
      </c>
      <c r="S141" s="45" t="s">
        <v>265</v>
      </c>
      <c r="T141" s="45" t="s">
        <v>265</v>
      </c>
      <c r="U141" s="45">
        <v>13.027900000000001</v>
      </c>
      <c r="V141" s="45">
        <v>0</v>
      </c>
      <c r="W141" s="45">
        <v>13.027900000000001</v>
      </c>
      <c r="X141" s="45">
        <v>0</v>
      </c>
      <c r="Y141" s="45">
        <v>0</v>
      </c>
      <c r="Z141" s="45">
        <v>13.027900000000001</v>
      </c>
      <c r="AA141" s="45">
        <v>13.027900000000001</v>
      </c>
      <c r="AB141" s="45">
        <v>0</v>
      </c>
      <c r="AC141" s="45">
        <v>13.027900000000001</v>
      </c>
      <c r="AD141" s="45">
        <v>0</v>
      </c>
      <c r="AE141" s="45">
        <v>0</v>
      </c>
      <c r="AF141" s="45">
        <v>13.027900000000001</v>
      </c>
      <c r="AG141" s="45">
        <v>0</v>
      </c>
      <c r="AH141" s="45">
        <v>0</v>
      </c>
      <c r="AI141" s="45" t="s">
        <v>265</v>
      </c>
      <c r="AJ141" s="45" t="s">
        <v>265</v>
      </c>
      <c r="AK141" s="45" t="s">
        <v>265</v>
      </c>
      <c r="AL141" s="45" t="s">
        <v>265</v>
      </c>
      <c r="AM141" s="45">
        <v>17.510899999999999</v>
      </c>
    </row>
    <row r="142" spans="1:39" hidden="1" outlineLevel="1">
      <c r="A142" s="8">
        <v>44531</v>
      </c>
      <c r="B142" s="45">
        <v>32.460299999999997</v>
      </c>
      <c r="C142" s="45">
        <v>35.555100000000003</v>
      </c>
      <c r="D142" s="45">
        <v>44.148800000000001</v>
      </c>
      <c r="E142" s="45">
        <v>34.715699999999998</v>
      </c>
      <c r="F142" s="45">
        <v>35.2714</v>
      </c>
      <c r="G142" s="45">
        <v>33.430199999999999</v>
      </c>
      <c r="H142" s="45">
        <v>17.200500000000002</v>
      </c>
      <c r="I142" s="45">
        <v>35.552700000000002</v>
      </c>
      <c r="J142" s="45">
        <v>44.135599999999997</v>
      </c>
      <c r="K142" s="45">
        <v>34.715699999999998</v>
      </c>
      <c r="L142" s="45">
        <v>35.2714</v>
      </c>
      <c r="M142" s="45">
        <v>33.430199999999999</v>
      </c>
      <c r="N142" s="45">
        <v>17.200500000000002</v>
      </c>
      <c r="O142" s="45">
        <v>52.206699999999998</v>
      </c>
      <c r="P142" s="45">
        <v>52.206699999999998</v>
      </c>
      <c r="Q142" s="45">
        <v>0</v>
      </c>
      <c r="R142" s="45" t="s">
        <v>265</v>
      </c>
      <c r="S142" s="45" t="s">
        <v>265</v>
      </c>
      <c r="T142" s="45">
        <v>0</v>
      </c>
      <c r="U142" s="45">
        <v>12.3628</v>
      </c>
      <c r="V142" s="45">
        <v>0</v>
      </c>
      <c r="W142" s="45">
        <v>12.3628</v>
      </c>
      <c r="X142" s="45">
        <v>0</v>
      </c>
      <c r="Y142" s="45">
        <v>14.31</v>
      </c>
      <c r="Z142" s="45">
        <v>12.268000000000001</v>
      </c>
      <c r="AA142" s="45">
        <v>13.2651</v>
      </c>
      <c r="AB142" s="45">
        <v>0</v>
      </c>
      <c r="AC142" s="45">
        <v>13.2651</v>
      </c>
      <c r="AD142" s="45">
        <v>0</v>
      </c>
      <c r="AE142" s="45">
        <v>14.31</v>
      </c>
      <c r="AF142" s="45">
        <v>13.2103</v>
      </c>
      <c r="AG142" s="45">
        <v>7.1999999999999998E-3</v>
      </c>
      <c r="AH142" s="45">
        <v>0</v>
      </c>
      <c r="AI142" s="45">
        <v>7.1999999999999998E-3</v>
      </c>
      <c r="AJ142" s="45" t="s">
        <v>265</v>
      </c>
      <c r="AK142" s="45" t="s">
        <v>265</v>
      </c>
      <c r="AL142" s="45">
        <v>7.1999999999999998E-3</v>
      </c>
      <c r="AM142" s="45">
        <v>16.7729</v>
      </c>
    </row>
    <row r="143" spans="1:39" hidden="1" outlineLevel="1">
      <c r="A143" s="8">
        <v>44562</v>
      </c>
      <c r="B143" s="45">
        <v>32.984299999999998</v>
      </c>
      <c r="C143" s="45">
        <v>36.1952</v>
      </c>
      <c r="D143" s="45">
        <v>43.7102</v>
      </c>
      <c r="E143" s="45">
        <v>35.418500000000002</v>
      </c>
      <c r="F143" s="45">
        <v>35.712499999999999</v>
      </c>
      <c r="G143" s="45">
        <v>34.591200000000001</v>
      </c>
      <c r="H143" s="45">
        <v>16.721699999999998</v>
      </c>
      <c r="I143" s="45">
        <v>36.193100000000001</v>
      </c>
      <c r="J143" s="45">
        <v>43.698399999999999</v>
      </c>
      <c r="K143" s="45">
        <v>35.418500000000002</v>
      </c>
      <c r="L143" s="45">
        <v>35.712499999999999</v>
      </c>
      <c r="M143" s="45">
        <v>34.591200000000001</v>
      </c>
      <c r="N143" s="45">
        <v>16.721699999999998</v>
      </c>
      <c r="O143" s="45">
        <v>52.246400000000001</v>
      </c>
      <c r="P143" s="45">
        <v>52.246400000000001</v>
      </c>
      <c r="Q143" s="45" t="s">
        <v>265</v>
      </c>
      <c r="R143" s="45" t="s">
        <v>265</v>
      </c>
      <c r="S143" s="45" t="s">
        <v>265</v>
      </c>
      <c r="T143" s="45" t="s">
        <v>265</v>
      </c>
      <c r="U143" s="45">
        <v>11.9658</v>
      </c>
      <c r="V143" s="45">
        <v>0</v>
      </c>
      <c r="W143" s="45">
        <v>11.9658</v>
      </c>
      <c r="X143" s="45">
        <v>0</v>
      </c>
      <c r="Y143" s="45">
        <v>14.47</v>
      </c>
      <c r="Z143" s="45">
        <v>11.703799999999999</v>
      </c>
      <c r="AA143" s="45">
        <v>11.9658</v>
      </c>
      <c r="AB143" s="45">
        <v>0</v>
      </c>
      <c r="AC143" s="45">
        <v>11.9658</v>
      </c>
      <c r="AD143" s="45">
        <v>0</v>
      </c>
      <c r="AE143" s="45">
        <v>14.47</v>
      </c>
      <c r="AF143" s="45">
        <v>11.703799999999999</v>
      </c>
      <c r="AG143" s="45">
        <v>0</v>
      </c>
      <c r="AH143" s="45">
        <v>0</v>
      </c>
      <c r="AI143" s="45" t="s">
        <v>265</v>
      </c>
      <c r="AJ143" s="45" t="s">
        <v>265</v>
      </c>
      <c r="AK143" s="45" t="s">
        <v>265</v>
      </c>
      <c r="AL143" s="45" t="s">
        <v>265</v>
      </c>
      <c r="AM143" s="45">
        <v>16.426600000000001</v>
      </c>
    </row>
    <row r="144" spans="1:39" hidden="1" outlineLevel="1">
      <c r="A144" s="8">
        <v>44593</v>
      </c>
      <c r="B144" s="45">
        <v>33.984299999999998</v>
      </c>
      <c r="C144" s="45">
        <v>36.460500000000003</v>
      </c>
      <c r="D144" s="45">
        <v>44.222799999999999</v>
      </c>
      <c r="E144" s="45">
        <v>35.6006</v>
      </c>
      <c r="F144" s="45">
        <v>35.851199999999999</v>
      </c>
      <c r="G144" s="45">
        <v>35.345399999999998</v>
      </c>
      <c r="H144" s="45">
        <v>10.754300000000001</v>
      </c>
      <c r="I144" s="45">
        <v>36.458100000000002</v>
      </c>
      <c r="J144" s="45">
        <v>44.210299999999997</v>
      </c>
      <c r="K144" s="45">
        <v>35.6006</v>
      </c>
      <c r="L144" s="45">
        <v>35.851199999999999</v>
      </c>
      <c r="M144" s="45">
        <v>35.345399999999998</v>
      </c>
      <c r="N144" s="45">
        <v>10.754300000000001</v>
      </c>
      <c r="O144" s="45">
        <v>52.415199999999999</v>
      </c>
      <c r="P144" s="45">
        <v>52.415199999999999</v>
      </c>
      <c r="Q144" s="45" t="s">
        <v>265</v>
      </c>
      <c r="R144" s="45" t="s">
        <v>265</v>
      </c>
      <c r="S144" s="45" t="s">
        <v>265</v>
      </c>
      <c r="T144" s="45" t="s">
        <v>265</v>
      </c>
      <c r="U144" s="45">
        <v>14.4161</v>
      </c>
      <c r="V144" s="45">
        <v>0</v>
      </c>
      <c r="W144" s="45">
        <v>14.4161</v>
      </c>
      <c r="X144" s="45">
        <v>0</v>
      </c>
      <c r="Y144" s="45">
        <v>12.166499999999999</v>
      </c>
      <c r="Z144" s="45">
        <v>14.6396</v>
      </c>
      <c r="AA144" s="45">
        <v>14.4161</v>
      </c>
      <c r="AB144" s="45">
        <v>0</v>
      </c>
      <c r="AC144" s="45">
        <v>14.4161</v>
      </c>
      <c r="AD144" s="45">
        <v>0</v>
      </c>
      <c r="AE144" s="45">
        <v>12.166499999999999</v>
      </c>
      <c r="AF144" s="45">
        <v>14.6396</v>
      </c>
      <c r="AG144" s="45">
        <v>0</v>
      </c>
      <c r="AH144" s="45">
        <v>0</v>
      </c>
      <c r="AI144" s="45" t="s">
        <v>265</v>
      </c>
      <c r="AJ144" s="45" t="s">
        <v>265</v>
      </c>
      <c r="AK144" s="45" t="s">
        <v>265</v>
      </c>
      <c r="AL144" s="45" t="s">
        <v>265</v>
      </c>
      <c r="AM144" s="45">
        <v>18.1234</v>
      </c>
    </row>
    <row r="145" spans="1:39" hidden="1" outlineLevel="1">
      <c r="A145" s="8">
        <v>44621</v>
      </c>
      <c r="B145" s="45">
        <v>13.686999999999999</v>
      </c>
      <c r="C145" s="45">
        <v>13.780200000000001</v>
      </c>
      <c r="D145" s="45">
        <v>25.3386</v>
      </c>
      <c r="E145" s="45">
        <v>13.2293</v>
      </c>
      <c r="F145" s="45">
        <v>14.930300000000001</v>
      </c>
      <c r="G145" s="45">
        <v>4.2580999999999998</v>
      </c>
      <c r="H145" s="45">
        <v>5.7000000000000002E-2</v>
      </c>
      <c r="I145" s="45">
        <v>13.778700000000001</v>
      </c>
      <c r="J145" s="45">
        <v>25.314</v>
      </c>
      <c r="K145" s="45">
        <v>13.23</v>
      </c>
      <c r="L145" s="45">
        <v>14.930300000000001</v>
      </c>
      <c r="M145" s="45">
        <v>4.2580999999999998</v>
      </c>
      <c r="N145" s="45">
        <v>5.7099999999999998E-2</v>
      </c>
      <c r="O145" s="45">
        <v>24.127300000000002</v>
      </c>
      <c r="P145" s="45">
        <v>36.779400000000003</v>
      </c>
      <c r="Q145" s="45">
        <v>0</v>
      </c>
      <c r="R145" s="45" t="s">
        <v>265</v>
      </c>
      <c r="S145" s="45" t="s">
        <v>265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 t="s">
        <v>265</v>
      </c>
      <c r="AK145" s="45" t="s">
        <v>265</v>
      </c>
      <c r="AL145" s="45">
        <v>0</v>
      </c>
      <c r="AM145" s="45">
        <v>18.5488</v>
      </c>
    </row>
    <row r="146" spans="1:39" hidden="1" outlineLevel="1">
      <c r="A146" s="8">
        <v>44652</v>
      </c>
      <c r="B146" s="45">
        <v>19.8569</v>
      </c>
      <c r="C146" s="45">
        <v>20.528300000000002</v>
      </c>
      <c r="D146" s="45">
        <v>28.639500000000002</v>
      </c>
      <c r="E146" s="45">
        <v>19.854800000000001</v>
      </c>
      <c r="F146" s="45">
        <v>19.705400000000001</v>
      </c>
      <c r="G146" s="45">
        <v>24.398</v>
      </c>
      <c r="H146" s="45">
        <v>45.175400000000003</v>
      </c>
      <c r="I146" s="45">
        <v>20.518699999999999</v>
      </c>
      <c r="J146" s="45">
        <v>28.5808</v>
      </c>
      <c r="K146" s="45">
        <v>19.854800000000001</v>
      </c>
      <c r="L146" s="45">
        <v>19.705400000000001</v>
      </c>
      <c r="M146" s="45">
        <v>24.398</v>
      </c>
      <c r="N146" s="45">
        <v>45.175400000000003</v>
      </c>
      <c r="O146" s="45">
        <v>35.685000000000002</v>
      </c>
      <c r="P146" s="45">
        <v>35.685000000000002</v>
      </c>
      <c r="Q146" s="45" t="s">
        <v>265</v>
      </c>
      <c r="R146" s="45" t="s">
        <v>265</v>
      </c>
      <c r="S146" s="45" t="s">
        <v>265</v>
      </c>
      <c r="T146" s="45" t="s">
        <v>265</v>
      </c>
      <c r="U146" s="45">
        <v>14.38</v>
      </c>
      <c r="V146" s="45">
        <v>0</v>
      </c>
      <c r="W146" s="45">
        <v>14.38</v>
      </c>
      <c r="X146" s="45">
        <v>0</v>
      </c>
      <c r="Y146" s="45">
        <v>14.38</v>
      </c>
      <c r="Z146" s="45">
        <v>0</v>
      </c>
      <c r="AA146" s="45">
        <v>14.38</v>
      </c>
      <c r="AB146" s="45">
        <v>0</v>
      </c>
      <c r="AC146" s="45">
        <v>14.38</v>
      </c>
      <c r="AD146" s="45">
        <v>0</v>
      </c>
      <c r="AE146" s="45">
        <v>14.38</v>
      </c>
      <c r="AF146" s="45">
        <v>0</v>
      </c>
      <c r="AG146" s="45">
        <v>0</v>
      </c>
      <c r="AH146" s="45">
        <v>0</v>
      </c>
      <c r="AI146" s="45" t="s">
        <v>265</v>
      </c>
      <c r="AJ146" s="45" t="s">
        <v>265</v>
      </c>
      <c r="AK146" s="45" t="s">
        <v>265</v>
      </c>
      <c r="AL146" s="45" t="s">
        <v>265</v>
      </c>
      <c r="AM146" s="45">
        <v>15.6905</v>
      </c>
    </row>
    <row r="147" spans="1:39" hidden="1" outlineLevel="1">
      <c r="A147" s="8">
        <v>44682</v>
      </c>
      <c r="B147" s="45">
        <v>19.0244</v>
      </c>
      <c r="C147" s="45">
        <v>19.648299999999999</v>
      </c>
      <c r="D147" s="45">
        <v>30.0199</v>
      </c>
      <c r="E147" s="45">
        <v>18.830200000000001</v>
      </c>
      <c r="F147" s="45">
        <v>19.3751</v>
      </c>
      <c r="G147" s="45">
        <v>15.1387</v>
      </c>
      <c r="H147" s="45">
        <v>9.9183000000000003</v>
      </c>
      <c r="I147" s="45">
        <v>19.642499999999998</v>
      </c>
      <c r="J147" s="45">
        <v>29.994299999999999</v>
      </c>
      <c r="K147" s="45">
        <v>18.830500000000001</v>
      </c>
      <c r="L147" s="45">
        <v>19.3751</v>
      </c>
      <c r="M147" s="45">
        <v>15.1387</v>
      </c>
      <c r="N147" s="45">
        <v>9.9091000000000005</v>
      </c>
      <c r="O147" s="45">
        <v>32.253300000000003</v>
      </c>
      <c r="P147" s="45">
        <v>34.585599999999999</v>
      </c>
      <c r="Q147" s="45">
        <v>13.8</v>
      </c>
      <c r="R147" s="45" t="s">
        <v>265</v>
      </c>
      <c r="S147" s="45" t="s">
        <v>265</v>
      </c>
      <c r="T147" s="45">
        <v>13.8</v>
      </c>
      <c r="U147" s="45">
        <v>14.5267</v>
      </c>
      <c r="V147" s="45">
        <v>0</v>
      </c>
      <c r="W147" s="45">
        <v>14.5267</v>
      </c>
      <c r="X147" s="45">
        <v>0</v>
      </c>
      <c r="Y147" s="45">
        <v>17.989999999999998</v>
      </c>
      <c r="Z147" s="45">
        <v>14.487</v>
      </c>
      <c r="AA147" s="45">
        <v>14.5192</v>
      </c>
      <c r="AB147" s="45">
        <v>0</v>
      </c>
      <c r="AC147" s="45">
        <v>14.5192</v>
      </c>
      <c r="AD147" s="45">
        <v>0</v>
      </c>
      <c r="AE147" s="45">
        <v>17.989999999999998</v>
      </c>
      <c r="AF147" s="45">
        <v>14.478999999999999</v>
      </c>
      <c r="AG147" s="45">
        <v>15.3</v>
      </c>
      <c r="AH147" s="45">
        <v>0</v>
      </c>
      <c r="AI147" s="45">
        <v>15.3</v>
      </c>
      <c r="AJ147" s="45" t="s">
        <v>265</v>
      </c>
      <c r="AK147" s="45" t="s">
        <v>265</v>
      </c>
      <c r="AL147" s="45">
        <v>15.3</v>
      </c>
      <c r="AM147" s="45">
        <v>15.444599999999999</v>
      </c>
    </row>
    <row r="148" spans="1:39" hidden="1" outlineLevel="1">
      <c r="A148" s="8">
        <v>44713</v>
      </c>
      <c r="B148" s="45">
        <v>20.561299999999999</v>
      </c>
      <c r="C148" s="45">
        <v>21.0487</v>
      </c>
      <c r="D148" s="45">
        <v>36.1892</v>
      </c>
      <c r="E148" s="45">
        <v>20.1004</v>
      </c>
      <c r="F148" s="45">
        <v>19.760899999999999</v>
      </c>
      <c r="G148" s="45">
        <v>23.5992</v>
      </c>
      <c r="H148" s="45">
        <v>25.968399999999999</v>
      </c>
      <c r="I148" s="45">
        <v>21.048200000000001</v>
      </c>
      <c r="J148" s="45">
        <v>36.200099999999999</v>
      </c>
      <c r="K148" s="45">
        <v>20.1004</v>
      </c>
      <c r="L148" s="45">
        <v>19.760899999999999</v>
      </c>
      <c r="M148" s="45">
        <v>23.5992</v>
      </c>
      <c r="N148" s="45">
        <v>25.968399999999999</v>
      </c>
      <c r="O148" s="45">
        <v>27.4345</v>
      </c>
      <c r="P148" s="45">
        <v>27.4345</v>
      </c>
      <c r="Q148" s="45" t="s">
        <v>265</v>
      </c>
      <c r="R148" s="45" t="s">
        <v>265</v>
      </c>
      <c r="S148" s="45" t="s">
        <v>265</v>
      </c>
      <c r="T148" s="45" t="s">
        <v>265</v>
      </c>
      <c r="U148" s="45">
        <v>11.21</v>
      </c>
      <c r="V148" s="45">
        <v>0</v>
      </c>
      <c r="W148" s="45">
        <v>11.21</v>
      </c>
      <c r="X148" s="45">
        <v>0</v>
      </c>
      <c r="Y148" s="45">
        <v>0</v>
      </c>
      <c r="Z148" s="45">
        <v>11.21</v>
      </c>
      <c r="AA148" s="45">
        <v>11.21</v>
      </c>
      <c r="AB148" s="45">
        <v>0</v>
      </c>
      <c r="AC148" s="45">
        <v>11.21</v>
      </c>
      <c r="AD148" s="45">
        <v>0</v>
      </c>
      <c r="AE148" s="45">
        <v>0</v>
      </c>
      <c r="AF148" s="45">
        <v>11.21</v>
      </c>
      <c r="AG148" s="45">
        <v>0</v>
      </c>
      <c r="AH148" s="45">
        <v>0</v>
      </c>
      <c r="AI148" s="45" t="s">
        <v>265</v>
      </c>
      <c r="AJ148" s="45" t="s">
        <v>265</v>
      </c>
      <c r="AK148" s="45" t="s">
        <v>265</v>
      </c>
      <c r="AL148" s="45" t="s">
        <v>265</v>
      </c>
      <c r="AM148" s="45">
        <v>15.097899999999999</v>
      </c>
    </row>
    <row r="149" spans="1:39" hidden="1" outlineLevel="1">
      <c r="A149" s="8">
        <v>44743</v>
      </c>
      <c r="B149" s="45">
        <v>21.728300000000001</v>
      </c>
      <c r="C149" s="45">
        <v>22.332999999999998</v>
      </c>
      <c r="D149" s="45">
        <v>37.412300000000002</v>
      </c>
      <c r="E149" s="45">
        <v>20.987500000000001</v>
      </c>
      <c r="F149" s="45">
        <v>20.151399999999999</v>
      </c>
      <c r="G149" s="45">
        <v>36.500399999999999</v>
      </c>
      <c r="H149" s="45">
        <v>17.162400000000002</v>
      </c>
      <c r="I149" s="45">
        <v>22.332599999999999</v>
      </c>
      <c r="J149" s="45">
        <v>37.415799999999997</v>
      </c>
      <c r="K149" s="45">
        <v>20.987500000000001</v>
      </c>
      <c r="L149" s="45">
        <v>20.151399999999999</v>
      </c>
      <c r="M149" s="45">
        <v>36.500399999999999</v>
      </c>
      <c r="N149" s="45">
        <v>17.162400000000002</v>
      </c>
      <c r="O149" s="45">
        <v>30.726199999999999</v>
      </c>
      <c r="P149" s="45">
        <v>30.726199999999999</v>
      </c>
      <c r="Q149" s="45" t="s">
        <v>265</v>
      </c>
      <c r="R149" s="45" t="s">
        <v>265</v>
      </c>
      <c r="S149" s="45" t="s">
        <v>265</v>
      </c>
      <c r="T149" s="45" t="s">
        <v>265</v>
      </c>
      <c r="U149" s="45">
        <v>15.088900000000001</v>
      </c>
      <c r="V149" s="45">
        <v>0</v>
      </c>
      <c r="W149" s="45">
        <v>15.088900000000001</v>
      </c>
      <c r="X149" s="45">
        <v>0</v>
      </c>
      <c r="Y149" s="45">
        <v>15.09</v>
      </c>
      <c r="Z149" s="45">
        <v>14.32</v>
      </c>
      <c r="AA149" s="45">
        <v>15.088900000000001</v>
      </c>
      <c r="AB149" s="45">
        <v>0</v>
      </c>
      <c r="AC149" s="45">
        <v>15.088900000000001</v>
      </c>
      <c r="AD149" s="45">
        <v>0</v>
      </c>
      <c r="AE149" s="45">
        <v>15.09</v>
      </c>
      <c r="AF149" s="45">
        <v>14.32</v>
      </c>
      <c r="AG149" s="45">
        <v>0</v>
      </c>
      <c r="AH149" s="45">
        <v>0</v>
      </c>
      <c r="AI149" s="45" t="s">
        <v>265</v>
      </c>
      <c r="AJ149" s="45" t="s">
        <v>265</v>
      </c>
      <c r="AK149" s="45" t="s">
        <v>265</v>
      </c>
      <c r="AL149" s="45" t="s">
        <v>265</v>
      </c>
      <c r="AM149" s="45">
        <v>15.2164</v>
      </c>
    </row>
    <row r="150" spans="1:39" hidden="1" outlineLevel="1">
      <c r="A150" s="8">
        <v>44774</v>
      </c>
      <c r="B150" s="45">
        <v>22.233899999999998</v>
      </c>
      <c r="C150" s="45">
        <v>22.438400000000001</v>
      </c>
      <c r="D150" s="45">
        <v>37.767299999999999</v>
      </c>
      <c r="E150" s="45">
        <v>21.0746</v>
      </c>
      <c r="F150" s="45">
        <v>20.338699999999999</v>
      </c>
      <c r="G150" s="45">
        <v>31.942900000000002</v>
      </c>
      <c r="H150" s="45">
        <v>22.848800000000001</v>
      </c>
      <c r="I150" s="45">
        <v>22.438199999999998</v>
      </c>
      <c r="J150" s="45">
        <v>37.770200000000003</v>
      </c>
      <c r="K150" s="45">
        <v>21.0746</v>
      </c>
      <c r="L150" s="45">
        <v>20.338699999999999</v>
      </c>
      <c r="M150" s="45">
        <v>31.942900000000002</v>
      </c>
      <c r="N150" s="45">
        <v>22.848800000000001</v>
      </c>
      <c r="O150" s="45">
        <v>30.939299999999999</v>
      </c>
      <c r="P150" s="45">
        <v>30.939299999999999</v>
      </c>
      <c r="Q150" s="45" t="s">
        <v>265</v>
      </c>
      <c r="R150" s="45" t="s">
        <v>265</v>
      </c>
      <c r="S150" s="45" t="s">
        <v>265</v>
      </c>
      <c r="T150" s="45" t="s">
        <v>265</v>
      </c>
      <c r="U150" s="45">
        <v>13.029</v>
      </c>
      <c r="V150" s="45">
        <v>0</v>
      </c>
      <c r="W150" s="45">
        <v>13.029</v>
      </c>
      <c r="X150" s="45">
        <v>0</v>
      </c>
      <c r="Y150" s="45">
        <v>0</v>
      </c>
      <c r="Z150" s="45">
        <v>13.029</v>
      </c>
      <c r="AA150" s="45">
        <v>13.029</v>
      </c>
      <c r="AB150" s="45">
        <v>0</v>
      </c>
      <c r="AC150" s="45">
        <v>13.029</v>
      </c>
      <c r="AD150" s="45">
        <v>0</v>
      </c>
      <c r="AE150" s="45">
        <v>0</v>
      </c>
      <c r="AF150" s="45">
        <v>13.029</v>
      </c>
      <c r="AG150" s="45">
        <v>0</v>
      </c>
      <c r="AH150" s="45">
        <v>0</v>
      </c>
      <c r="AI150" s="45" t="s">
        <v>265</v>
      </c>
      <c r="AJ150" s="45" t="s">
        <v>265</v>
      </c>
      <c r="AK150" s="45" t="s">
        <v>265</v>
      </c>
      <c r="AL150" s="45" t="s">
        <v>265</v>
      </c>
      <c r="AM150" s="45">
        <v>20.495799999999999</v>
      </c>
    </row>
    <row r="151" spans="1:39" hidden="1" outlineLevel="1">
      <c r="A151" s="8">
        <v>44805</v>
      </c>
      <c r="B151" s="45">
        <v>35.5608</v>
      </c>
      <c r="C151" s="45">
        <v>37.663400000000003</v>
      </c>
      <c r="D151" s="45">
        <v>37.765500000000003</v>
      </c>
      <c r="E151" s="45">
        <v>37.6541</v>
      </c>
      <c r="F151" s="45">
        <v>37.979100000000003</v>
      </c>
      <c r="G151" s="45">
        <v>37.2121</v>
      </c>
      <c r="H151" s="45">
        <v>14.904199999999999</v>
      </c>
      <c r="I151" s="45">
        <v>37.663400000000003</v>
      </c>
      <c r="J151" s="45">
        <v>37.765599999999999</v>
      </c>
      <c r="K151" s="45">
        <v>37.6541</v>
      </c>
      <c r="L151" s="45">
        <v>37.979100000000003</v>
      </c>
      <c r="M151" s="45">
        <v>37.2121</v>
      </c>
      <c r="N151" s="45">
        <v>14.904199999999999</v>
      </c>
      <c r="O151" s="45">
        <v>37.0443</v>
      </c>
      <c r="P151" s="45">
        <v>37.0443</v>
      </c>
      <c r="Q151" s="45" t="s">
        <v>265</v>
      </c>
      <c r="R151" s="45" t="s">
        <v>265</v>
      </c>
      <c r="S151" s="45" t="s">
        <v>265</v>
      </c>
      <c r="T151" s="45" t="s">
        <v>265</v>
      </c>
      <c r="U151" s="45">
        <v>14.6265</v>
      </c>
      <c r="V151" s="45">
        <v>0</v>
      </c>
      <c r="W151" s="45">
        <v>14.6265</v>
      </c>
      <c r="X151" s="45">
        <v>0</v>
      </c>
      <c r="Y151" s="45">
        <v>0</v>
      </c>
      <c r="Z151" s="45">
        <v>14.6265</v>
      </c>
      <c r="AA151" s="45">
        <v>14.6265</v>
      </c>
      <c r="AB151" s="45">
        <v>0</v>
      </c>
      <c r="AC151" s="45">
        <v>14.6265</v>
      </c>
      <c r="AD151" s="45">
        <v>0</v>
      </c>
      <c r="AE151" s="45">
        <v>0</v>
      </c>
      <c r="AF151" s="45">
        <v>14.6265</v>
      </c>
      <c r="AG151" s="45">
        <v>0</v>
      </c>
      <c r="AH151" s="45">
        <v>0</v>
      </c>
      <c r="AI151" s="45" t="s">
        <v>265</v>
      </c>
      <c r="AJ151" s="45" t="s">
        <v>265</v>
      </c>
      <c r="AK151" s="45" t="s">
        <v>265</v>
      </c>
      <c r="AL151" s="45" t="s">
        <v>265</v>
      </c>
      <c r="AM151" s="45">
        <v>18.5259</v>
      </c>
    </row>
    <row r="152" spans="1:39" hidden="1" outlineLevel="1">
      <c r="A152" s="8">
        <v>44835</v>
      </c>
      <c r="B152" s="45">
        <v>37.125999999999998</v>
      </c>
      <c r="C152" s="45">
        <v>38.8018</v>
      </c>
      <c r="D152" s="45">
        <v>44.735399999999998</v>
      </c>
      <c r="E152" s="45">
        <v>38.383899999999997</v>
      </c>
      <c r="F152" s="45">
        <v>38.858400000000003</v>
      </c>
      <c r="G152" s="45">
        <v>33.964199999999998</v>
      </c>
      <c r="H152" s="45">
        <v>21.014399999999998</v>
      </c>
      <c r="I152" s="45">
        <v>38.801099999999998</v>
      </c>
      <c r="J152" s="45">
        <v>44.728700000000003</v>
      </c>
      <c r="K152" s="45">
        <v>38.383899999999997</v>
      </c>
      <c r="L152" s="45">
        <v>38.858400000000003</v>
      </c>
      <c r="M152" s="45">
        <v>33.964199999999998</v>
      </c>
      <c r="N152" s="45">
        <v>21.014399999999998</v>
      </c>
      <c r="O152" s="45">
        <v>58.398499999999999</v>
      </c>
      <c r="P152" s="45">
        <v>58.398499999999999</v>
      </c>
      <c r="Q152" s="45" t="s">
        <v>265</v>
      </c>
      <c r="R152" s="45" t="s">
        <v>265</v>
      </c>
      <c r="S152" s="45" t="s">
        <v>265</v>
      </c>
      <c r="T152" s="45" t="s">
        <v>265</v>
      </c>
      <c r="U152" s="45">
        <v>16.972200000000001</v>
      </c>
      <c r="V152" s="45">
        <v>0</v>
      </c>
      <c r="W152" s="45">
        <v>16.972200000000001</v>
      </c>
      <c r="X152" s="45">
        <v>0</v>
      </c>
      <c r="Y152" s="45">
        <v>18.29</v>
      </c>
      <c r="Z152" s="45">
        <v>16.910299999999999</v>
      </c>
      <c r="AA152" s="45">
        <v>16.972200000000001</v>
      </c>
      <c r="AB152" s="45">
        <v>0</v>
      </c>
      <c r="AC152" s="45">
        <v>16.972200000000001</v>
      </c>
      <c r="AD152" s="45">
        <v>0</v>
      </c>
      <c r="AE152" s="45">
        <v>18.29</v>
      </c>
      <c r="AF152" s="45">
        <v>16.910299999999999</v>
      </c>
      <c r="AG152" s="45">
        <v>0</v>
      </c>
      <c r="AH152" s="45">
        <v>0</v>
      </c>
      <c r="AI152" s="45" t="s">
        <v>265</v>
      </c>
      <c r="AJ152" s="45" t="s">
        <v>265</v>
      </c>
      <c r="AK152" s="45" t="s">
        <v>265</v>
      </c>
      <c r="AL152" s="45" t="s">
        <v>265</v>
      </c>
      <c r="AM152" s="45">
        <v>20.7895</v>
      </c>
    </row>
    <row r="153" spans="1:39" hidden="1" outlineLevel="1">
      <c r="A153" s="8">
        <v>44866</v>
      </c>
      <c r="B153" s="45">
        <v>36.315199999999997</v>
      </c>
      <c r="C153" s="45">
        <v>38.192799999999998</v>
      </c>
      <c r="D153" s="45">
        <v>45.506</v>
      </c>
      <c r="E153" s="45">
        <v>37.563099999999999</v>
      </c>
      <c r="F153" s="45">
        <v>38.055599999999998</v>
      </c>
      <c r="G153" s="45">
        <v>32.4268</v>
      </c>
      <c r="H153" s="45">
        <v>16.3703</v>
      </c>
      <c r="I153" s="45">
        <v>38.192599999999999</v>
      </c>
      <c r="J153" s="45">
        <v>45.504600000000003</v>
      </c>
      <c r="K153" s="45">
        <v>37.563200000000002</v>
      </c>
      <c r="L153" s="45">
        <v>38.055599999999998</v>
      </c>
      <c r="M153" s="45">
        <v>32.4268</v>
      </c>
      <c r="N153" s="45">
        <v>16.3703</v>
      </c>
      <c r="O153" s="45">
        <v>49.638300000000001</v>
      </c>
      <c r="P153" s="45">
        <v>53.063400000000001</v>
      </c>
      <c r="Q153" s="45">
        <v>30</v>
      </c>
      <c r="R153" s="45">
        <v>30</v>
      </c>
      <c r="S153" s="45" t="s">
        <v>265</v>
      </c>
      <c r="T153" s="45" t="s">
        <v>265</v>
      </c>
      <c r="U153" s="45">
        <v>16.765899999999998</v>
      </c>
      <c r="V153" s="45">
        <v>0</v>
      </c>
      <c r="W153" s="45">
        <v>16.765899999999998</v>
      </c>
      <c r="X153" s="45">
        <v>0</v>
      </c>
      <c r="Y153" s="45">
        <v>0</v>
      </c>
      <c r="Z153" s="45">
        <v>16.765899999999998</v>
      </c>
      <c r="AA153" s="45">
        <v>16.765899999999998</v>
      </c>
      <c r="AB153" s="45">
        <v>0</v>
      </c>
      <c r="AC153" s="45">
        <v>16.765899999999998</v>
      </c>
      <c r="AD153" s="45">
        <v>0</v>
      </c>
      <c r="AE153" s="45">
        <v>0</v>
      </c>
      <c r="AF153" s="45">
        <v>16.765899999999998</v>
      </c>
      <c r="AG153" s="45">
        <v>0</v>
      </c>
      <c r="AH153" s="45">
        <v>0</v>
      </c>
      <c r="AI153" s="45">
        <v>0</v>
      </c>
      <c r="AJ153" s="45">
        <v>0</v>
      </c>
      <c r="AK153" s="45" t="s">
        <v>265</v>
      </c>
      <c r="AL153" s="45" t="s">
        <v>265</v>
      </c>
      <c r="AM153" s="45">
        <v>20.7667</v>
      </c>
    </row>
    <row r="154" spans="1:39" hidden="1" outlineLevel="1">
      <c r="A154" s="8">
        <v>44896</v>
      </c>
      <c r="B154" s="45">
        <v>35.907200000000003</v>
      </c>
      <c r="C154" s="45">
        <v>37.954300000000003</v>
      </c>
      <c r="D154" s="45">
        <v>43.914900000000003</v>
      </c>
      <c r="E154" s="45">
        <v>37.448</v>
      </c>
      <c r="F154" s="45">
        <v>37.914200000000001</v>
      </c>
      <c r="G154" s="45">
        <v>31.517399999999999</v>
      </c>
      <c r="H154" s="45">
        <v>12.9458</v>
      </c>
      <c r="I154" s="45">
        <v>37.953099999999999</v>
      </c>
      <c r="J154" s="45">
        <v>43.903399999999998</v>
      </c>
      <c r="K154" s="45">
        <v>37.448</v>
      </c>
      <c r="L154" s="45">
        <v>37.914200000000001</v>
      </c>
      <c r="M154" s="45">
        <v>31.517399999999999</v>
      </c>
      <c r="N154" s="45">
        <v>12.9458</v>
      </c>
      <c r="O154" s="45">
        <v>58.987099999999998</v>
      </c>
      <c r="P154" s="45">
        <v>58.987099999999998</v>
      </c>
      <c r="Q154" s="45" t="s">
        <v>265</v>
      </c>
      <c r="R154" s="45" t="s">
        <v>265</v>
      </c>
      <c r="S154" s="45" t="s">
        <v>265</v>
      </c>
      <c r="T154" s="45" t="s">
        <v>265</v>
      </c>
      <c r="U154" s="45">
        <v>14.731199999999999</v>
      </c>
      <c r="V154" s="45">
        <v>0</v>
      </c>
      <c r="W154" s="45">
        <v>14.731199999999999</v>
      </c>
      <c r="X154" s="45">
        <v>0</v>
      </c>
      <c r="Y154" s="45">
        <v>0</v>
      </c>
      <c r="Z154" s="45">
        <v>14.731199999999999</v>
      </c>
      <c r="AA154" s="45">
        <v>14.731199999999999</v>
      </c>
      <c r="AB154" s="45">
        <v>0</v>
      </c>
      <c r="AC154" s="45">
        <v>14.731199999999999</v>
      </c>
      <c r="AD154" s="45">
        <v>0</v>
      </c>
      <c r="AE154" s="45">
        <v>0</v>
      </c>
      <c r="AF154" s="45">
        <v>14.731199999999999</v>
      </c>
      <c r="AG154" s="45">
        <v>0</v>
      </c>
      <c r="AH154" s="45">
        <v>0</v>
      </c>
      <c r="AI154" s="45" t="s">
        <v>265</v>
      </c>
      <c r="AJ154" s="45" t="s">
        <v>265</v>
      </c>
      <c r="AK154" s="45" t="s">
        <v>265</v>
      </c>
      <c r="AL154" s="45" t="s">
        <v>265</v>
      </c>
      <c r="AM154" s="45">
        <v>21.351199999999999</v>
      </c>
    </row>
    <row r="155" spans="1:39" hidden="1" outlineLevel="1">
      <c r="A155" s="8">
        <v>44927</v>
      </c>
      <c r="B155" s="45">
        <v>35.8675</v>
      </c>
      <c r="C155" s="45">
        <v>38.685299999999998</v>
      </c>
      <c r="D155" s="45">
        <v>44.212200000000003</v>
      </c>
      <c r="E155" s="45">
        <v>38.205300000000001</v>
      </c>
      <c r="F155" s="45">
        <v>38.628700000000002</v>
      </c>
      <c r="G155" s="45">
        <v>33.720199999999998</v>
      </c>
      <c r="H155" s="45">
        <v>14.9437</v>
      </c>
      <c r="I155" s="45">
        <v>38.683900000000001</v>
      </c>
      <c r="J155" s="45">
        <v>44.2</v>
      </c>
      <c r="K155" s="45">
        <v>38.205300000000001</v>
      </c>
      <c r="L155" s="45">
        <v>38.628700000000002</v>
      </c>
      <c r="M155" s="45">
        <v>33.720199999999998</v>
      </c>
      <c r="N155" s="45">
        <v>14.9437</v>
      </c>
      <c r="O155" s="45">
        <v>57.416499999999999</v>
      </c>
      <c r="P155" s="45">
        <v>57.416499999999999</v>
      </c>
      <c r="Q155" s="45" t="s">
        <v>265</v>
      </c>
      <c r="R155" s="45" t="s">
        <v>265</v>
      </c>
      <c r="S155" s="45" t="s">
        <v>265</v>
      </c>
      <c r="T155" s="45" t="s">
        <v>265</v>
      </c>
      <c r="U155" s="45">
        <v>8.7179000000000002</v>
      </c>
      <c r="V155" s="45">
        <v>0</v>
      </c>
      <c r="W155" s="45">
        <v>8.7179000000000002</v>
      </c>
      <c r="X155" s="45">
        <v>0</v>
      </c>
      <c r="Y155" s="45">
        <v>18.18</v>
      </c>
      <c r="Z155" s="45">
        <v>8.3071000000000002</v>
      </c>
      <c r="AA155" s="45">
        <v>8.7179000000000002</v>
      </c>
      <c r="AB155" s="45">
        <v>0</v>
      </c>
      <c r="AC155" s="45">
        <v>8.7179000000000002</v>
      </c>
      <c r="AD155" s="45">
        <v>0</v>
      </c>
      <c r="AE155" s="45">
        <v>18.18</v>
      </c>
      <c r="AF155" s="45">
        <v>8.3071000000000002</v>
      </c>
      <c r="AG155" s="45">
        <v>0</v>
      </c>
      <c r="AH155" s="45">
        <v>0</v>
      </c>
      <c r="AI155" s="45" t="s">
        <v>265</v>
      </c>
      <c r="AJ155" s="45" t="s">
        <v>265</v>
      </c>
      <c r="AK155" s="45" t="s">
        <v>265</v>
      </c>
      <c r="AL155" s="45" t="s">
        <v>265</v>
      </c>
      <c r="AM155" s="45">
        <v>19.878299999999999</v>
      </c>
    </row>
    <row r="156" spans="1:39" hidden="1" outlineLevel="1">
      <c r="A156" s="8">
        <v>44958</v>
      </c>
      <c r="B156" s="45">
        <v>36.982199999999999</v>
      </c>
      <c r="C156" s="45">
        <v>38.5715</v>
      </c>
      <c r="D156" s="45">
        <v>44.253799999999998</v>
      </c>
      <c r="E156" s="45">
        <v>38.080800000000004</v>
      </c>
      <c r="F156" s="45">
        <v>38.581899999999997</v>
      </c>
      <c r="G156" s="45">
        <v>31.2926</v>
      </c>
      <c r="H156" s="45">
        <v>22.402699999999999</v>
      </c>
      <c r="I156" s="45">
        <v>38.570900000000002</v>
      </c>
      <c r="J156" s="45">
        <v>44.249099999999999</v>
      </c>
      <c r="K156" s="45">
        <v>38.080800000000004</v>
      </c>
      <c r="L156" s="45">
        <v>38.581899999999997</v>
      </c>
      <c r="M156" s="45">
        <v>31.2926</v>
      </c>
      <c r="N156" s="45">
        <v>22.402699999999999</v>
      </c>
      <c r="O156" s="45">
        <v>56.7956</v>
      </c>
      <c r="P156" s="45">
        <v>56.7956</v>
      </c>
      <c r="Q156" s="45" t="s">
        <v>265</v>
      </c>
      <c r="R156" s="45" t="s">
        <v>265</v>
      </c>
      <c r="S156" s="45" t="s">
        <v>265</v>
      </c>
      <c r="T156" s="45" t="s">
        <v>265</v>
      </c>
      <c r="U156" s="45">
        <v>10.825799999999999</v>
      </c>
      <c r="V156" s="45">
        <v>0</v>
      </c>
      <c r="W156" s="45">
        <v>10.825799999999999</v>
      </c>
      <c r="X156" s="45">
        <v>0</v>
      </c>
      <c r="Y156" s="45">
        <v>0</v>
      </c>
      <c r="Z156" s="45">
        <v>10.825799999999999</v>
      </c>
      <c r="AA156" s="45">
        <v>10.825799999999999</v>
      </c>
      <c r="AB156" s="45">
        <v>0</v>
      </c>
      <c r="AC156" s="45">
        <v>10.825799999999999</v>
      </c>
      <c r="AD156" s="45">
        <v>0</v>
      </c>
      <c r="AE156" s="45">
        <v>0</v>
      </c>
      <c r="AF156" s="45">
        <v>10.825799999999999</v>
      </c>
      <c r="AG156" s="45">
        <v>0</v>
      </c>
      <c r="AH156" s="45">
        <v>0</v>
      </c>
      <c r="AI156" s="45" t="s">
        <v>265</v>
      </c>
      <c r="AJ156" s="45" t="s">
        <v>265</v>
      </c>
      <c r="AK156" s="45" t="s">
        <v>265</v>
      </c>
      <c r="AL156" s="45" t="s">
        <v>265</v>
      </c>
      <c r="AM156" s="45">
        <v>23.345400000000001</v>
      </c>
    </row>
    <row r="157" spans="1:39" hidden="1" outlineLevel="1">
      <c r="A157" s="8">
        <v>44986</v>
      </c>
      <c r="B157" s="45">
        <v>36.427999999999997</v>
      </c>
      <c r="C157" s="45">
        <v>38.451000000000001</v>
      </c>
      <c r="D157" s="45">
        <v>44.327500000000001</v>
      </c>
      <c r="E157" s="45">
        <v>37.936500000000002</v>
      </c>
      <c r="F157" s="45">
        <v>38.665300000000002</v>
      </c>
      <c r="G157" s="45">
        <v>29.429600000000001</v>
      </c>
      <c r="H157" s="45">
        <v>18.575500000000002</v>
      </c>
      <c r="I157" s="45">
        <v>38.449300000000001</v>
      </c>
      <c r="J157" s="45">
        <v>44.312199999999997</v>
      </c>
      <c r="K157" s="45">
        <v>37.936500000000002</v>
      </c>
      <c r="L157" s="45">
        <v>38.665300000000002</v>
      </c>
      <c r="M157" s="45">
        <v>29.429600000000001</v>
      </c>
      <c r="N157" s="45">
        <v>18.575500000000002</v>
      </c>
      <c r="O157" s="45">
        <v>58.320799999999998</v>
      </c>
      <c r="P157" s="45">
        <v>58.320799999999998</v>
      </c>
      <c r="Q157" s="45" t="s">
        <v>265</v>
      </c>
      <c r="R157" s="45" t="s">
        <v>265</v>
      </c>
      <c r="S157" s="45" t="s">
        <v>265</v>
      </c>
      <c r="T157" s="45" t="s">
        <v>265</v>
      </c>
      <c r="U157" s="45">
        <v>7.0250000000000004</v>
      </c>
      <c r="V157" s="45">
        <v>0</v>
      </c>
      <c r="W157" s="45">
        <v>7.0250000000000004</v>
      </c>
      <c r="X157" s="45">
        <v>0</v>
      </c>
      <c r="Y157" s="45">
        <v>0</v>
      </c>
      <c r="Z157" s="45">
        <v>7.0250000000000004</v>
      </c>
      <c r="AA157" s="45">
        <v>7.0250000000000004</v>
      </c>
      <c r="AB157" s="45">
        <v>0</v>
      </c>
      <c r="AC157" s="45">
        <v>7.0250000000000004</v>
      </c>
      <c r="AD157" s="45">
        <v>0</v>
      </c>
      <c r="AE157" s="45">
        <v>0</v>
      </c>
      <c r="AF157" s="45">
        <v>7.0250000000000004</v>
      </c>
      <c r="AG157" s="45">
        <v>0</v>
      </c>
      <c r="AH157" s="45">
        <v>0</v>
      </c>
      <c r="AI157" s="45" t="s">
        <v>265</v>
      </c>
      <c r="AJ157" s="45" t="s">
        <v>265</v>
      </c>
      <c r="AK157" s="45" t="s">
        <v>265</v>
      </c>
      <c r="AL157" s="45" t="s">
        <v>265</v>
      </c>
      <c r="AM157" s="45">
        <v>21.426500000000001</v>
      </c>
    </row>
    <row r="158" spans="1:39" hidden="1" outlineLevel="1">
      <c r="A158" s="8">
        <v>45017</v>
      </c>
      <c r="B158" s="45">
        <v>36.552599999999998</v>
      </c>
      <c r="C158" s="45">
        <v>38.944499999999998</v>
      </c>
      <c r="D158" s="45">
        <v>45.271900000000002</v>
      </c>
      <c r="E158" s="45">
        <v>38.359200000000001</v>
      </c>
      <c r="F158" s="45">
        <v>38.6828</v>
      </c>
      <c r="G158" s="45">
        <v>41.398299999999999</v>
      </c>
      <c r="H158" s="45">
        <v>18.739100000000001</v>
      </c>
      <c r="I158" s="45">
        <v>38.9422</v>
      </c>
      <c r="J158" s="45">
        <v>45.253700000000002</v>
      </c>
      <c r="K158" s="45">
        <v>38.359200000000001</v>
      </c>
      <c r="L158" s="45">
        <v>38.6828</v>
      </c>
      <c r="M158" s="45">
        <v>41.398299999999999</v>
      </c>
      <c r="N158" s="45">
        <v>18.739100000000001</v>
      </c>
      <c r="O158" s="45">
        <v>58.667499999999997</v>
      </c>
      <c r="P158" s="45">
        <v>58.667499999999997</v>
      </c>
      <c r="Q158" s="45" t="s">
        <v>265</v>
      </c>
      <c r="R158" s="45" t="s">
        <v>265</v>
      </c>
      <c r="S158" s="45" t="s">
        <v>265</v>
      </c>
      <c r="T158" s="45" t="s">
        <v>265</v>
      </c>
      <c r="U158" s="45">
        <v>13.5284</v>
      </c>
      <c r="V158" s="45">
        <v>0</v>
      </c>
      <c r="W158" s="45">
        <v>13.5284</v>
      </c>
      <c r="X158" s="45">
        <v>0</v>
      </c>
      <c r="Y158" s="45">
        <v>19.39</v>
      </c>
      <c r="Z158" s="45">
        <v>12.595599999999999</v>
      </c>
      <c r="AA158" s="45">
        <v>13.5284</v>
      </c>
      <c r="AB158" s="45">
        <v>0</v>
      </c>
      <c r="AC158" s="45">
        <v>13.5284</v>
      </c>
      <c r="AD158" s="45">
        <v>0</v>
      </c>
      <c r="AE158" s="45">
        <v>19.39</v>
      </c>
      <c r="AF158" s="45">
        <v>12.595599999999999</v>
      </c>
      <c r="AG158" s="45">
        <v>0</v>
      </c>
      <c r="AH158" s="45">
        <v>0</v>
      </c>
      <c r="AI158" s="45" t="s">
        <v>265</v>
      </c>
      <c r="AJ158" s="45" t="s">
        <v>265</v>
      </c>
      <c r="AK158" s="45" t="s">
        <v>265</v>
      </c>
      <c r="AL158" s="45" t="s">
        <v>265</v>
      </c>
      <c r="AM158" s="45">
        <v>20.8446</v>
      </c>
    </row>
    <row r="159" spans="1:39" hidden="1" outlineLevel="1">
      <c r="A159" s="8">
        <v>45047</v>
      </c>
      <c r="B159" s="45">
        <v>36.802399999999999</v>
      </c>
      <c r="C159" s="45">
        <v>39.321399999999997</v>
      </c>
      <c r="D159" s="45">
        <v>46.691200000000002</v>
      </c>
      <c r="E159" s="45">
        <v>38.789200000000001</v>
      </c>
      <c r="F159" s="45">
        <v>38.7562</v>
      </c>
      <c r="G159" s="45">
        <v>40.129899999999999</v>
      </c>
      <c r="H159" s="45">
        <v>27.158799999999999</v>
      </c>
      <c r="I159" s="45">
        <v>39.319499999999998</v>
      </c>
      <c r="J159" s="45">
        <v>46.678899999999999</v>
      </c>
      <c r="K159" s="45">
        <v>38.789200000000001</v>
      </c>
      <c r="L159" s="45">
        <v>38.7562</v>
      </c>
      <c r="M159" s="45">
        <v>40.129899999999999</v>
      </c>
      <c r="N159" s="45">
        <v>27.158799999999999</v>
      </c>
      <c r="O159" s="45">
        <v>52.501100000000001</v>
      </c>
      <c r="P159" s="45">
        <v>52.501100000000001</v>
      </c>
      <c r="Q159" s="45" t="s">
        <v>265</v>
      </c>
      <c r="R159" s="45" t="s">
        <v>265</v>
      </c>
      <c r="S159" s="45" t="s">
        <v>265</v>
      </c>
      <c r="T159" s="45" t="s">
        <v>265</v>
      </c>
      <c r="U159" s="45">
        <v>9.2401</v>
      </c>
      <c r="V159" s="45">
        <v>0</v>
      </c>
      <c r="W159" s="45">
        <v>9.2401</v>
      </c>
      <c r="X159" s="45">
        <v>0</v>
      </c>
      <c r="Y159" s="45">
        <v>0</v>
      </c>
      <c r="Z159" s="45">
        <v>9.2401</v>
      </c>
      <c r="AA159" s="45">
        <v>9.2401</v>
      </c>
      <c r="AB159" s="45">
        <v>0</v>
      </c>
      <c r="AC159" s="45">
        <v>9.2401</v>
      </c>
      <c r="AD159" s="45">
        <v>0</v>
      </c>
      <c r="AE159" s="45">
        <v>0</v>
      </c>
      <c r="AF159" s="45">
        <v>9.2401</v>
      </c>
      <c r="AG159" s="45">
        <v>0</v>
      </c>
      <c r="AH159" s="45">
        <v>0</v>
      </c>
      <c r="AI159" s="45" t="s">
        <v>265</v>
      </c>
      <c r="AJ159" s="45" t="s">
        <v>265</v>
      </c>
      <c r="AK159" s="45" t="s">
        <v>265</v>
      </c>
      <c r="AL159" s="45" t="s">
        <v>265</v>
      </c>
      <c r="AM159" s="45">
        <v>22.2134</v>
      </c>
    </row>
    <row r="160" spans="1:39" hidden="1" outlineLevel="1">
      <c r="A160" s="8">
        <v>45078</v>
      </c>
      <c r="B160" s="45">
        <v>36.0657</v>
      </c>
      <c r="C160" s="45">
        <v>38.693800000000003</v>
      </c>
      <c r="D160" s="45">
        <v>49.662399999999998</v>
      </c>
      <c r="E160" s="45">
        <v>38.111199999999997</v>
      </c>
      <c r="F160" s="45">
        <v>38.184800000000003</v>
      </c>
      <c r="G160" s="45">
        <v>40.371600000000001</v>
      </c>
      <c r="H160" s="45">
        <v>18.051500000000001</v>
      </c>
      <c r="I160" s="45">
        <v>38.6937</v>
      </c>
      <c r="J160" s="45">
        <v>49.678400000000003</v>
      </c>
      <c r="K160" s="45">
        <v>38.111199999999997</v>
      </c>
      <c r="L160" s="45">
        <v>38.184800000000003</v>
      </c>
      <c r="M160" s="45">
        <v>40.371600000000001</v>
      </c>
      <c r="N160" s="45">
        <v>18.051500000000001</v>
      </c>
      <c r="O160" s="45">
        <v>39.824399999999997</v>
      </c>
      <c r="P160" s="45">
        <v>39.824399999999997</v>
      </c>
      <c r="Q160" s="45" t="s">
        <v>265</v>
      </c>
      <c r="R160" s="45" t="s">
        <v>265</v>
      </c>
      <c r="S160" s="45" t="s">
        <v>265</v>
      </c>
      <c r="T160" s="45" t="s">
        <v>265</v>
      </c>
      <c r="U160" s="45">
        <v>9.7996999999999996</v>
      </c>
      <c r="V160" s="45">
        <v>0</v>
      </c>
      <c r="W160" s="45">
        <v>9.7996999999999996</v>
      </c>
      <c r="X160" s="45">
        <v>0</v>
      </c>
      <c r="Y160" s="45">
        <v>0</v>
      </c>
      <c r="Z160" s="45">
        <v>9.7996999999999996</v>
      </c>
      <c r="AA160" s="45">
        <v>9.7996999999999996</v>
      </c>
      <c r="AB160" s="45">
        <v>0</v>
      </c>
      <c r="AC160" s="45">
        <v>9.7996999999999996</v>
      </c>
      <c r="AD160" s="45">
        <v>0</v>
      </c>
      <c r="AE160" s="45">
        <v>0</v>
      </c>
      <c r="AF160" s="45">
        <v>9.7996999999999996</v>
      </c>
      <c r="AG160" s="45">
        <v>0</v>
      </c>
      <c r="AH160" s="45">
        <v>0</v>
      </c>
      <c r="AI160" s="45" t="s">
        <v>265</v>
      </c>
      <c r="AJ160" s="45" t="s">
        <v>265</v>
      </c>
      <c r="AK160" s="45" t="s">
        <v>265</v>
      </c>
      <c r="AL160" s="45" t="s">
        <v>265</v>
      </c>
      <c r="AM160" s="45">
        <v>22.563300000000002</v>
      </c>
    </row>
    <row r="161" spans="1:39" hidden="1" outlineLevel="1">
      <c r="A161" s="8">
        <v>45108</v>
      </c>
      <c r="B161" s="45">
        <v>35.920400000000001</v>
      </c>
      <c r="C161" s="45">
        <v>38.671300000000002</v>
      </c>
      <c r="D161" s="45">
        <v>49.29</v>
      </c>
      <c r="E161" s="45">
        <v>38.159700000000001</v>
      </c>
      <c r="F161" s="45">
        <v>38.593200000000003</v>
      </c>
      <c r="G161" s="45">
        <v>32.970199999999998</v>
      </c>
      <c r="H161" s="45">
        <v>44.732300000000002</v>
      </c>
      <c r="I161" s="45">
        <v>38.67</v>
      </c>
      <c r="J161" s="45">
        <v>49.280799999999999</v>
      </c>
      <c r="K161" s="45">
        <v>38.159700000000001</v>
      </c>
      <c r="L161" s="45">
        <v>38.593200000000003</v>
      </c>
      <c r="M161" s="45">
        <v>32.970199999999998</v>
      </c>
      <c r="N161" s="45">
        <v>44.732300000000002</v>
      </c>
      <c r="O161" s="45">
        <v>54.495899999999999</v>
      </c>
      <c r="P161" s="45">
        <v>54.495899999999999</v>
      </c>
      <c r="Q161" s="45" t="s">
        <v>265</v>
      </c>
      <c r="R161" s="45" t="s">
        <v>265</v>
      </c>
      <c r="S161" s="45" t="s">
        <v>265</v>
      </c>
      <c r="T161" s="45" t="s">
        <v>265</v>
      </c>
      <c r="U161" s="45">
        <v>7.9635999999999996</v>
      </c>
      <c r="V161" s="45">
        <v>0</v>
      </c>
      <c r="W161" s="45">
        <v>7.9635999999999996</v>
      </c>
      <c r="X161" s="45">
        <v>0</v>
      </c>
      <c r="Y161" s="45">
        <v>20.96</v>
      </c>
      <c r="Z161" s="45">
        <v>7.6976000000000004</v>
      </c>
      <c r="AA161" s="45">
        <v>7.9635999999999996</v>
      </c>
      <c r="AB161" s="45">
        <v>0</v>
      </c>
      <c r="AC161" s="45">
        <v>7.9635999999999996</v>
      </c>
      <c r="AD161" s="45">
        <v>0</v>
      </c>
      <c r="AE161" s="45">
        <v>20.96</v>
      </c>
      <c r="AF161" s="45">
        <v>7.6976000000000004</v>
      </c>
      <c r="AG161" s="45">
        <v>0</v>
      </c>
      <c r="AH161" s="45">
        <v>0</v>
      </c>
      <c r="AI161" s="45" t="s">
        <v>265</v>
      </c>
      <c r="AJ161" s="45" t="s">
        <v>265</v>
      </c>
      <c r="AK161" s="45" t="s">
        <v>265</v>
      </c>
      <c r="AL161" s="45" t="s">
        <v>265</v>
      </c>
      <c r="AM161" s="45">
        <v>22.9527</v>
      </c>
    </row>
    <row r="162" spans="1:39" hidden="1" outlineLevel="1">
      <c r="A162" s="8">
        <v>45139</v>
      </c>
      <c r="B162" s="45">
        <v>36.138399999999997</v>
      </c>
      <c r="C162" s="45">
        <v>38.836399999999998</v>
      </c>
      <c r="D162" s="45">
        <v>48.572499999999998</v>
      </c>
      <c r="E162" s="45">
        <v>38.346699999999998</v>
      </c>
      <c r="F162" s="45">
        <v>38.709899999999998</v>
      </c>
      <c r="G162" s="45">
        <v>34.102800000000002</v>
      </c>
      <c r="H162" s="45">
        <v>24.5169</v>
      </c>
      <c r="I162" s="45">
        <v>38.8369</v>
      </c>
      <c r="J162" s="45">
        <v>48.720500000000001</v>
      </c>
      <c r="K162" s="45">
        <v>38.346699999999998</v>
      </c>
      <c r="L162" s="45">
        <v>38.709899999999998</v>
      </c>
      <c r="M162" s="45">
        <v>34.102800000000002</v>
      </c>
      <c r="N162" s="45">
        <v>24.5169</v>
      </c>
      <c r="O162" s="45">
        <v>38.066299999999998</v>
      </c>
      <c r="P162" s="45">
        <v>38.066299999999998</v>
      </c>
      <c r="Q162" s="45" t="s">
        <v>265</v>
      </c>
      <c r="R162" s="45" t="s">
        <v>265</v>
      </c>
      <c r="S162" s="45" t="s">
        <v>265</v>
      </c>
      <c r="T162" s="45" t="s">
        <v>265</v>
      </c>
      <c r="U162" s="45">
        <v>7.7373000000000003</v>
      </c>
      <c r="V162" s="45">
        <v>0</v>
      </c>
      <c r="W162" s="45">
        <v>7.7373000000000003</v>
      </c>
      <c r="X162" s="45">
        <v>0</v>
      </c>
      <c r="Y162" s="45">
        <v>0</v>
      </c>
      <c r="Z162" s="45">
        <v>7.7373000000000003</v>
      </c>
      <c r="AA162" s="45">
        <v>7.7373000000000003</v>
      </c>
      <c r="AB162" s="45">
        <v>0</v>
      </c>
      <c r="AC162" s="45">
        <v>7.7373000000000003</v>
      </c>
      <c r="AD162" s="45">
        <v>0</v>
      </c>
      <c r="AE162" s="45">
        <v>0</v>
      </c>
      <c r="AF162" s="45">
        <v>7.7373000000000003</v>
      </c>
      <c r="AG162" s="45">
        <v>0</v>
      </c>
      <c r="AH162" s="45">
        <v>0</v>
      </c>
      <c r="AI162" s="45" t="s">
        <v>265</v>
      </c>
      <c r="AJ162" s="45" t="s">
        <v>265</v>
      </c>
      <c r="AK162" s="45" t="s">
        <v>265</v>
      </c>
      <c r="AL162" s="45" t="s">
        <v>265</v>
      </c>
      <c r="AM162" s="45">
        <v>21.5059</v>
      </c>
    </row>
    <row r="163" spans="1:39" hidden="1" outlineLevel="1">
      <c r="A163" s="8">
        <v>45170</v>
      </c>
      <c r="B163" s="45">
        <v>36.122700000000002</v>
      </c>
      <c r="C163" s="45">
        <v>38.717799999999997</v>
      </c>
      <c r="D163" s="45">
        <v>49.109499999999997</v>
      </c>
      <c r="E163" s="45">
        <v>38.197699999999998</v>
      </c>
      <c r="F163" s="45">
        <v>38.880800000000001</v>
      </c>
      <c r="G163" s="45">
        <v>31.014800000000001</v>
      </c>
      <c r="H163" s="45">
        <v>30.136099999999999</v>
      </c>
      <c r="I163" s="45">
        <v>38.717199999999998</v>
      </c>
      <c r="J163" s="45">
        <v>49.104999999999997</v>
      </c>
      <c r="K163" s="45">
        <v>38.197699999999998</v>
      </c>
      <c r="L163" s="45">
        <v>38.880800000000001</v>
      </c>
      <c r="M163" s="45">
        <v>31.014800000000001</v>
      </c>
      <c r="N163" s="45">
        <v>30.136099999999999</v>
      </c>
      <c r="O163" s="45">
        <v>55.6875</v>
      </c>
      <c r="P163" s="45">
        <v>55.742899999999999</v>
      </c>
      <c r="Q163" s="45">
        <v>36.5</v>
      </c>
      <c r="R163" s="45">
        <v>36.5</v>
      </c>
      <c r="S163" s="45" t="s">
        <v>265</v>
      </c>
      <c r="T163" s="45" t="s">
        <v>265</v>
      </c>
      <c r="U163" s="45">
        <v>8.9774999999999991</v>
      </c>
      <c r="V163" s="45">
        <v>0</v>
      </c>
      <c r="W163" s="45">
        <v>8.9774999999999991</v>
      </c>
      <c r="X163" s="45">
        <v>0</v>
      </c>
      <c r="Y163" s="45">
        <v>0</v>
      </c>
      <c r="Z163" s="45">
        <v>8.9774999999999991</v>
      </c>
      <c r="AA163" s="45">
        <v>8.9774999999999991</v>
      </c>
      <c r="AB163" s="45">
        <v>0</v>
      </c>
      <c r="AC163" s="45">
        <v>8.9774999999999991</v>
      </c>
      <c r="AD163" s="45">
        <v>0</v>
      </c>
      <c r="AE163" s="45">
        <v>0</v>
      </c>
      <c r="AF163" s="45">
        <v>8.9774999999999991</v>
      </c>
      <c r="AG163" s="45">
        <v>0</v>
      </c>
      <c r="AH163" s="45">
        <v>0</v>
      </c>
      <c r="AI163" s="45">
        <v>0</v>
      </c>
      <c r="AJ163" s="45">
        <v>0</v>
      </c>
      <c r="AK163" s="45" t="s">
        <v>265</v>
      </c>
      <c r="AL163" s="45" t="s">
        <v>265</v>
      </c>
      <c r="AM163" s="45">
        <v>22.207599999999999</v>
      </c>
    </row>
    <row r="164" spans="1:39" hidden="1" outlineLevel="1">
      <c r="A164" s="8">
        <v>45200</v>
      </c>
      <c r="B164" s="45">
        <v>36.913499999999999</v>
      </c>
      <c r="C164" s="45">
        <v>38.890799999999999</v>
      </c>
      <c r="D164" s="45">
        <v>48.8752</v>
      </c>
      <c r="E164" s="45">
        <v>38.395200000000003</v>
      </c>
      <c r="F164" s="45">
        <v>38.963299999999997</v>
      </c>
      <c r="G164" s="45">
        <v>31.305700000000002</v>
      </c>
      <c r="H164" s="45">
        <v>35.723700000000001</v>
      </c>
      <c r="I164" s="45">
        <v>38.890599999999999</v>
      </c>
      <c r="J164" s="45">
        <v>48.893900000000002</v>
      </c>
      <c r="K164" s="45">
        <v>38.395200000000003</v>
      </c>
      <c r="L164" s="45">
        <v>38.963299999999997</v>
      </c>
      <c r="M164" s="45">
        <v>31.305700000000002</v>
      </c>
      <c r="N164" s="45">
        <v>35.723700000000001</v>
      </c>
      <c r="O164" s="45">
        <v>40.756999999999998</v>
      </c>
      <c r="P164" s="45">
        <v>40.789499999999997</v>
      </c>
      <c r="Q164" s="45">
        <v>36.5</v>
      </c>
      <c r="R164" s="45">
        <v>36.5</v>
      </c>
      <c r="S164" s="45" t="s">
        <v>265</v>
      </c>
      <c r="T164" s="45" t="s">
        <v>265</v>
      </c>
      <c r="U164" s="45">
        <v>7.6050000000000004</v>
      </c>
      <c r="V164" s="45">
        <v>0</v>
      </c>
      <c r="W164" s="45">
        <v>7.6050000000000004</v>
      </c>
      <c r="X164" s="45">
        <v>0</v>
      </c>
      <c r="Y164" s="45">
        <v>21.25</v>
      </c>
      <c r="Z164" s="45">
        <v>7.3932000000000002</v>
      </c>
      <c r="AA164" s="45">
        <v>7.6050000000000004</v>
      </c>
      <c r="AB164" s="45">
        <v>0</v>
      </c>
      <c r="AC164" s="45">
        <v>7.6050000000000004</v>
      </c>
      <c r="AD164" s="45">
        <v>0</v>
      </c>
      <c r="AE164" s="45">
        <v>21.25</v>
      </c>
      <c r="AF164" s="45">
        <v>7.3932000000000002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265</v>
      </c>
      <c r="AL164" s="45" t="s">
        <v>265</v>
      </c>
      <c r="AM164" s="45">
        <v>24.072099999999999</v>
      </c>
    </row>
    <row r="165" spans="1:39" hidden="1" outlineLevel="1">
      <c r="A165" s="8">
        <v>45231</v>
      </c>
      <c r="B165" s="45">
        <v>36.302300000000002</v>
      </c>
      <c r="C165" s="45">
        <v>38.223399999999998</v>
      </c>
      <c r="D165" s="45">
        <v>46.697899999999997</v>
      </c>
      <c r="E165" s="45">
        <v>37.8217</v>
      </c>
      <c r="F165" s="45">
        <v>38.382599999999996</v>
      </c>
      <c r="G165" s="45">
        <v>30.942499999999999</v>
      </c>
      <c r="H165" s="45">
        <v>35.833300000000001</v>
      </c>
      <c r="I165" s="45">
        <v>38.222299999999997</v>
      </c>
      <c r="J165" s="45">
        <v>46.685200000000002</v>
      </c>
      <c r="K165" s="45">
        <v>37.8217</v>
      </c>
      <c r="L165" s="45">
        <v>38.382599999999996</v>
      </c>
      <c r="M165" s="45">
        <v>30.942499999999999</v>
      </c>
      <c r="N165" s="45">
        <v>35.833300000000001</v>
      </c>
      <c r="O165" s="45">
        <v>56.7423</v>
      </c>
      <c r="P165" s="45">
        <v>56.751899999999999</v>
      </c>
      <c r="Q165" s="45">
        <v>36.5</v>
      </c>
      <c r="R165" s="45">
        <v>36.5</v>
      </c>
      <c r="S165" s="45" t="s">
        <v>265</v>
      </c>
      <c r="T165" s="45" t="s">
        <v>265</v>
      </c>
      <c r="U165" s="45">
        <v>9.9501000000000008</v>
      </c>
      <c r="V165" s="45">
        <v>0</v>
      </c>
      <c r="W165" s="45">
        <v>9.9501000000000008</v>
      </c>
      <c r="X165" s="45">
        <v>0</v>
      </c>
      <c r="Y165" s="45">
        <v>0</v>
      </c>
      <c r="Z165" s="45">
        <v>9.9501000000000008</v>
      </c>
      <c r="AA165" s="45">
        <v>9.9501000000000008</v>
      </c>
      <c r="AB165" s="45">
        <v>0</v>
      </c>
      <c r="AC165" s="45">
        <v>9.9501000000000008</v>
      </c>
      <c r="AD165" s="45">
        <v>0</v>
      </c>
      <c r="AE165" s="45">
        <v>0</v>
      </c>
      <c r="AF165" s="45">
        <v>9.9501000000000008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265</v>
      </c>
      <c r="AL165" s="45" t="s">
        <v>265</v>
      </c>
      <c r="AM165" s="45">
        <v>22.424600000000002</v>
      </c>
    </row>
    <row r="166" spans="1:39" hidden="1" outlineLevel="1">
      <c r="A166" s="8">
        <v>45261</v>
      </c>
      <c r="B166" s="45">
        <v>36.319899999999997</v>
      </c>
      <c r="C166" s="45">
        <v>38.367600000000003</v>
      </c>
      <c r="D166" s="45">
        <v>49.0398</v>
      </c>
      <c r="E166" s="45">
        <v>37.866199999999999</v>
      </c>
      <c r="F166" s="45">
        <v>38.609499999999997</v>
      </c>
      <c r="G166" s="45">
        <v>29.509799999999998</v>
      </c>
      <c r="H166" s="45">
        <v>33.199800000000003</v>
      </c>
      <c r="I166" s="45">
        <v>38.366500000000002</v>
      </c>
      <c r="J166" s="45">
        <v>49.034799999999997</v>
      </c>
      <c r="K166" s="45">
        <v>37.866199999999999</v>
      </c>
      <c r="L166" s="45">
        <v>38.609499999999997</v>
      </c>
      <c r="M166" s="45">
        <v>29.509799999999998</v>
      </c>
      <c r="N166" s="45">
        <v>33.199800000000003</v>
      </c>
      <c r="O166" s="45">
        <v>51.937899999999999</v>
      </c>
      <c r="P166" s="45">
        <v>51.937899999999999</v>
      </c>
      <c r="Q166" s="45">
        <v>0</v>
      </c>
      <c r="R166" s="45" t="s">
        <v>265</v>
      </c>
      <c r="S166" s="45" t="s">
        <v>265</v>
      </c>
      <c r="T166" s="45">
        <v>0</v>
      </c>
      <c r="U166" s="45">
        <v>10.0227</v>
      </c>
      <c r="V166" s="45">
        <v>0</v>
      </c>
      <c r="W166" s="45">
        <v>10.0227</v>
      </c>
      <c r="X166" s="45">
        <v>0</v>
      </c>
      <c r="Y166" s="45">
        <v>0</v>
      </c>
      <c r="Z166" s="45">
        <v>10.0227</v>
      </c>
      <c r="AA166" s="45">
        <v>10.173400000000001</v>
      </c>
      <c r="AB166" s="45">
        <v>0</v>
      </c>
      <c r="AC166" s="45">
        <v>10.173400000000001</v>
      </c>
      <c r="AD166" s="45">
        <v>0</v>
      </c>
      <c r="AE166" s="45">
        <v>0</v>
      </c>
      <c r="AF166" s="45">
        <v>10.173400000000001</v>
      </c>
      <c r="AG166" s="45">
        <v>1.038</v>
      </c>
      <c r="AH166" s="45">
        <v>0</v>
      </c>
      <c r="AI166" s="45">
        <v>1.038</v>
      </c>
      <c r="AJ166" s="45" t="s">
        <v>265</v>
      </c>
      <c r="AK166" s="45" t="s">
        <v>265</v>
      </c>
      <c r="AL166" s="45">
        <v>1.038</v>
      </c>
      <c r="AM166" s="45">
        <v>22.7395</v>
      </c>
    </row>
    <row r="167" spans="1:39" hidden="1" outlineLevel="1">
      <c r="A167" s="8">
        <v>45292</v>
      </c>
      <c r="B167" s="45">
        <v>36.392099999999999</v>
      </c>
      <c r="C167" s="45">
        <v>38.972000000000001</v>
      </c>
      <c r="D167" s="45">
        <v>48.152200000000001</v>
      </c>
      <c r="E167" s="45">
        <v>38.5169</v>
      </c>
      <c r="F167" s="45">
        <v>38.889899999999997</v>
      </c>
      <c r="G167" s="45">
        <v>33.311599999999999</v>
      </c>
      <c r="H167" s="45">
        <v>42.183900000000001</v>
      </c>
      <c r="I167" s="45">
        <v>38.970399999999998</v>
      </c>
      <c r="J167" s="45">
        <v>48.140999999999998</v>
      </c>
      <c r="K167" s="45">
        <v>38.5169</v>
      </c>
      <c r="L167" s="45">
        <v>38.889899999999997</v>
      </c>
      <c r="M167" s="45">
        <v>33.311599999999999</v>
      </c>
      <c r="N167" s="45">
        <v>42.183900000000001</v>
      </c>
      <c r="O167" s="45">
        <v>52.5139</v>
      </c>
      <c r="P167" s="45">
        <v>52.5139</v>
      </c>
      <c r="Q167" s="45" t="s">
        <v>265</v>
      </c>
      <c r="R167" s="45" t="s">
        <v>265</v>
      </c>
      <c r="S167" s="45" t="s">
        <v>265</v>
      </c>
      <c r="T167" s="45" t="s">
        <v>265</v>
      </c>
      <c r="U167" s="45">
        <v>14.2745</v>
      </c>
      <c r="V167" s="45">
        <v>0</v>
      </c>
      <c r="W167" s="45">
        <v>14.2745</v>
      </c>
      <c r="X167" s="45">
        <v>0</v>
      </c>
      <c r="Y167" s="45">
        <v>21.07</v>
      </c>
      <c r="Z167" s="45">
        <v>14.2181</v>
      </c>
      <c r="AA167" s="45">
        <v>14.2745</v>
      </c>
      <c r="AB167" s="45">
        <v>0</v>
      </c>
      <c r="AC167" s="45">
        <v>14.2745</v>
      </c>
      <c r="AD167" s="45">
        <v>0</v>
      </c>
      <c r="AE167" s="45">
        <v>21.07</v>
      </c>
      <c r="AF167" s="45">
        <v>14.2181</v>
      </c>
      <c r="AG167" s="45">
        <v>0</v>
      </c>
      <c r="AH167" s="45">
        <v>0</v>
      </c>
      <c r="AI167" s="45" t="s">
        <v>265</v>
      </c>
      <c r="AJ167" s="45" t="s">
        <v>265</v>
      </c>
      <c r="AK167" s="45" t="s">
        <v>265</v>
      </c>
      <c r="AL167" s="45" t="s">
        <v>265</v>
      </c>
      <c r="AM167" s="45">
        <v>20.921900000000001</v>
      </c>
    </row>
    <row r="168" spans="1:39" hidden="1" outlineLevel="1">
      <c r="A168" s="8">
        <v>45323</v>
      </c>
      <c r="B168" s="45">
        <v>36.926099999999998</v>
      </c>
      <c r="C168" s="45">
        <v>38.916200000000003</v>
      </c>
      <c r="D168" s="45">
        <v>48.836199999999998</v>
      </c>
      <c r="E168" s="45">
        <v>38.433300000000003</v>
      </c>
      <c r="F168" s="45">
        <v>39.007199999999997</v>
      </c>
      <c r="G168" s="45">
        <v>31.582100000000001</v>
      </c>
      <c r="H168" s="45">
        <v>40.996400000000001</v>
      </c>
      <c r="I168" s="45">
        <v>38.914900000000003</v>
      </c>
      <c r="J168" s="45">
        <v>48.827399999999997</v>
      </c>
      <c r="K168" s="45">
        <v>38.433300000000003</v>
      </c>
      <c r="L168" s="45">
        <v>39.007199999999997</v>
      </c>
      <c r="M168" s="45">
        <v>31.582100000000001</v>
      </c>
      <c r="N168" s="45">
        <v>40.996400000000001</v>
      </c>
      <c r="O168" s="45">
        <v>53.141399999999997</v>
      </c>
      <c r="P168" s="45">
        <v>53.141399999999997</v>
      </c>
      <c r="Q168" s="45" t="s">
        <v>265</v>
      </c>
      <c r="R168" s="45" t="s">
        <v>265</v>
      </c>
      <c r="S168" s="45" t="s">
        <v>265</v>
      </c>
      <c r="T168" s="45" t="s">
        <v>265</v>
      </c>
      <c r="U168" s="45">
        <v>7.5198999999999998</v>
      </c>
      <c r="V168" s="45">
        <v>0</v>
      </c>
      <c r="W168" s="45">
        <v>7.5198999999999998</v>
      </c>
      <c r="X168" s="45">
        <v>0</v>
      </c>
      <c r="Y168" s="45">
        <v>0</v>
      </c>
      <c r="Z168" s="45">
        <v>7.5198999999999998</v>
      </c>
      <c r="AA168" s="45">
        <v>7.5198999999999998</v>
      </c>
      <c r="AB168" s="45">
        <v>0</v>
      </c>
      <c r="AC168" s="45">
        <v>7.5198999999999998</v>
      </c>
      <c r="AD168" s="45">
        <v>0</v>
      </c>
      <c r="AE168" s="45">
        <v>0</v>
      </c>
      <c r="AF168" s="45">
        <v>7.5198999999999998</v>
      </c>
      <c r="AG168" s="45">
        <v>0</v>
      </c>
      <c r="AH168" s="45">
        <v>0</v>
      </c>
      <c r="AI168" s="45" t="s">
        <v>265</v>
      </c>
      <c r="AJ168" s="45" t="s">
        <v>265</v>
      </c>
      <c r="AK168" s="45" t="s">
        <v>265</v>
      </c>
      <c r="AL168" s="45" t="s">
        <v>265</v>
      </c>
      <c r="AM168" s="45">
        <v>22.9312</v>
      </c>
    </row>
    <row r="169" spans="1:39" hidden="1" outlineLevel="1">
      <c r="A169" s="8">
        <v>45352</v>
      </c>
      <c r="B169" s="45">
        <v>36.424300000000002</v>
      </c>
      <c r="C169" s="45">
        <v>38.698700000000002</v>
      </c>
      <c r="D169" s="45">
        <v>48.428600000000003</v>
      </c>
      <c r="E169" s="45">
        <v>38.249899999999997</v>
      </c>
      <c r="F169" s="45">
        <v>38.917099999999998</v>
      </c>
      <c r="G169" s="45">
        <v>31.831199999999999</v>
      </c>
      <c r="H169" s="45">
        <v>31.382100000000001</v>
      </c>
      <c r="I169" s="45">
        <v>38.688000000000002</v>
      </c>
      <c r="J169" s="45">
        <v>48.296199999999999</v>
      </c>
      <c r="K169" s="45">
        <v>38.249899999999997</v>
      </c>
      <c r="L169" s="45">
        <v>38.917099999999998</v>
      </c>
      <c r="M169" s="45">
        <v>31.831199999999999</v>
      </c>
      <c r="N169" s="45">
        <v>31.382100000000001</v>
      </c>
      <c r="O169" s="45">
        <v>59.848300000000002</v>
      </c>
      <c r="P169" s="45">
        <v>59.848300000000002</v>
      </c>
      <c r="Q169" s="45" t="s">
        <v>265</v>
      </c>
      <c r="R169" s="45" t="s">
        <v>265</v>
      </c>
      <c r="S169" s="45" t="s">
        <v>265</v>
      </c>
      <c r="T169" s="45" t="s">
        <v>265</v>
      </c>
      <c r="U169" s="45">
        <v>7.7599</v>
      </c>
      <c r="V169" s="45">
        <v>0</v>
      </c>
      <c r="W169" s="45">
        <v>7.7599</v>
      </c>
      <c r="X169" s="45">
        <v>0</v>
      </c>
      <c r="Y169" s="45">
        <v>0</v>
      </c>
      <c r="Z169" s="45">
        <v>7.7599</v>
      </c>
      <c r="AA169" s="45">
        <v>7.7599</v>
      </c>
      <c r="AB169" s="45">
        <v>0</v>
      </c>
      <c r="AC169" s="45">
        <v>7.7599</v>
      </c>
      <c r="AD169" s="45">
        <v>0</v>
      </c>
      <c r="AE169" s="45">
        <v>0</v>
      </c>
      <c r="AF169" s="45">
        <v>7.7599</v>
      </c>
      <c r="AG169" s="45">
        <v>0</v>
      </c>
      <c r="AH169" s="45">
        <v>0</v>
      </c>
      <c r="AI169" s="45" t="s">
        <v>265</v>
      </c>
      <c r="AJ169" s="45" t="s">
        <v>265</v>
      </c>
      <c r="AK169" s="45" t="s">
        <v>265</v>
      </c>
      <c r="AL169" s="45" t="s">
        <v>265</v>
      </c>
      <c r="AM169" s="45">
        <v>23.607500000000002</v>
      </c>
    </row>
    <row r="170" spans="1:39" hidden="1" outlineLevel="1">
      <c r="A170" s="8">
        <v>45383</v>
      </c>
      <c r="B170" s="45">
        <v>35.702199999999998</v>
      </c>
      <c r="C170" s="45">
        <v>38.780299999999997</v>
      </c>
      <c r="D170" s="45">
        <v>47.822899999999997</v>
      </c>
      <c r="E170" s="45">
        <v>38.317</v>
      </c>
      <c r="F170" s="45">
        <v>38.949599999999997</v>
      </c>
      <c r="G170" s="45">
        <v>31.4712</v>
      </c>
      <c r="H170" s="45">
        <v>37.941299999999998</v>
      </c>
      <c r="I170" s="45">
        <v>38.779200000000003</v>
      </c>
      <c r="J170" s="45">
        <v>47.810200000000002</v>
      </c>
      <c r="K170" s="45">
        <v>38.317</v>
      </c>
      <c r="L170" s="45">
        <v>38.949599999999997</v>
      </c>
      <c r="M170" s="45">
        <v>31.4712</v>
      </c>
      <c r="N170" s="45">
        <v>37.941299999999998</v>
      </c>
      <c r="O170" s="45">
        <v>58.569800000000001</v>
      </c>
      <c r="P170" s="45">
        <v>58.569800000000001</v>
      </c>
      <c r="Q170" s="45" t="s">
        <v>265</v>
      </c>
      <c r="R170" s="45" t="s">
        <v>265</v>
      </c>
      <c r="S170" s="45" t="s">
        <v>265</v>
      </c>
      <c r="T170" s="45" t="s">
        <v>265</v>
      </c>
      <c r="U170" s="45">
        <v>7.7054999999999998</v>
      </c>
      <c r="V170" s="45">
        <v>0</v>
      </c>
      <c r="W170" s="45">
        <v>7.7054999999999998</v>
      </c>
      <c r="X170" s="45">
        <v>0</v>
      </c>
      <c r="Y170" s="45">
        <v>20.95</v>
      </c>
      <c r="Z170" s="45">
        <v>7.5994000000000002</v>
      </c>
      <c r="AA170" s="45">
        <v>7.7054999999999998</v>
      </c>
      <c r="AB170" s="45">
        <v>0</v>
      </c>
      <c r="AC170" s="45">
        <v>7.7054999999999998</v>
      </c>
      <c r="AD170" s="45">
        <v>0</v>
      </c>
      <c r="AE170" s="45">
        <v>20.95</v>
      </c>
      <c r="AF170" s="45">
        <v>7.5994000000000002</v>
      </c>
      <c r="AG170" s="45">
        <v>0</v>
      </c>
      <c r="AH170" s="45">
        <v>0</v>
      </c>
      <c r="AI170" s="45" t="s">
        <v>265</v>
      </c>
      <c r="AJ170" s="45" t="s">
        <v>265</v>
      </c>
      <c r="AK170" s="45" t="s">
        <v>265</v>
      </c>
      <c r="AL170" s="45" t="s">
        <v>265</v>
      </c>
      <c r="AM170" s="45">
        <v>23.6799</v>
      </c>
    </row>
    <row r="171" spans="1:39" hidden="1" outlineLevel="1">
      <c r="A171" s="8">
        <v>45413</v>
      </c>
      <c r="B171" s="45">
        <v>36.041400000000003</v>
      </c>
      <c r="C171" s="45">
        <v>38.786499999999997</v>
      </c>
      <c r="D171" s="45">
        <v>47.227699999999999</v>
      </c>
      <c r="E171" s="45">
        <v>38.346400000000003</v>
      </c>
      <c r="F171" s="45">
        <v>39.009900000000002</v>
      </c>
      <c r="G171" s="45">
        <v>31.8428</v>
      </c>
      <c r="H171" s="45">
        <v>34.261200000000002</v>
      </c>
      <c r="I171" s="45">
        <v>38.783900000000003</v>
      </c>
      <c r="J171" s="45">
        <v>47.196300000000001</v>
      </c>
      <c r="K171" s="45">
        <v>38.346400000000003</v>
      </c>
      <c r="L171" s="45">
        <v>39.009900000000002</v>
      </c>
      <c r="M171" s="45">
        <v>31.8428</v>
      </c>
      <c r="N171" s="45">
        <v>34.261200000000002</v>
      </c>
      <c r="O171" s="45">
        <v>59.334699999999998</v>
      </c>
      <c r="P171" s="45">
        <v>59.334699999999998</v>
      </c>
      <c r="Q171" s="45" t="s">
        <v>265</v>
      </c>
      <c r="R171" s="45" t="s">
        <v>265</v>
      </c>
      <c r="S171" s="45" t="s">
        <v>265</v>
      </c>
      <c r="T171" s="45" t="s">
        <v>265</v>
      </c>
      <c r="U171" s="45">
        <v>7.7785000000000002</v>
      </c>
      <c r="V171" s="45">
        <v>0</v>
      </c>
      <c r="W171" s="45">
        <v>7.7785000000000002</v>
      </c>
      <c r="X171" s="45">
        <v>0</v>
      </c>
      <c r="Y171" s="45">
        <v>0</v>
      </c>
      <c r="Z171" s="45">
        <v>7.7785000000000002</v>
      </c>
      <c r="AA171" s="45">
        <v>7.7785000000000002</v>
      </c>
      <c r="AB171" s="45">
        <v>0</v>
      </c>
      <c r="AC171" s="45">
        <v>7.7785000000000002</v>
      </c>
      <c r="AD171" s="45">
        <v>0</v>
      </c>
      <c r="AE171" s="45">
        <v>0</v>
      </c>
      <c r="AF171" s="45">
        <v>7.7785000000000002</v>
      </c>
      <c r="AG171" s="45">
        <v>0</v>
      </c>
      <c r="AH171" s="45">
        <v>0</v>
      </c>
      <c r="AI171" s="45" t="s">
        <v>265</v>
      </c>
      <c r="AJ171" s="45" t="s">
        <v>265</v>
      </c>
      <c r="AK171" s="45" t="s">
        <v>265</v>
      </c>
      <c r="AL171" s="45" t="s">
        <v>265</v>
      </c>
      <c r="AM171" s="45">
        <v>22.103200000000001</v>
      </c>
    </row>
    <row r="172" spans="1:39" hidden="1" outlineLevel="1">
      <c r="A172" s="8">
        <v>45444</v>
      </c>
      <c r="B172" s="45">
        <v>36.480699999999999</v>
      </c>
      <c r="C172" s="45">
        <v>38.6449</v>
      </c>
      <c r="D172" s="45">
        <v>46.2821</v>
      </c>
      <c r="E172" s="45">
        <v>38.278199999999998</v>
      </c>
      <c r="F172" s="45">
        <v>38.770600000000002</v>
      </c>
      <c r="G172" s="45">
        <v>32.822400000000002</v>
      </c>
      <c r="H172" s="45">
        <v>35.666800000000002</v>
      </c>
      <c r="I172" s="45">
        <v>38.641300000000001</v>
      </c>
      <c r="J172" s="45">
        <v>46.233199999999997</v>
      </c>
      <c r="K172" s="45">
        <v>38.278199999999998</v>
      </c>
      <c r="L172" s="45">
        <v>38.770600000000002</v>
      </c>
      <c r="M172" s="45">
        <v>32.822400000000002</v>
      </c>
      <c r="N172" s="45">
        <v>35.666800000000002</v>
      </c>
      <c r="O172" s="45">
        <v>59.097299999999997</v>
      </c>
      <c r="P172" s="45">
        <v>59.097299999999997</v>
      </c>
      <c r="Q172" s="45" t="s">
        <v>265</v>
      </c>
      <c r="R172" s="45" t="s">
        <v>265</v>
      </c>
      <c r="S172" s="45" t="s">
        <v>265</v>
      </c>
      <c r="T172" s="45" t="s">
        <v>265</v>
      </c>
      <c r="U172" s="45">
        <v>8.7268000000000008</v>
      </c>
      <c r="V172" s="45">
        <v>0</v>
      </c>
      <c r="W172" s="45">
        <v>8.7268000000000008</v>
      </c>
      <c r="X172" s="45">
        <v>0</v>
      </c>
      <c r="Y172" s="45">
        <v>0</v>
      </c>
      <c r="Z172" s="45">
        <v>8.7268000000000008</v>
      </c>
      <c r="AA172" s="45">
        <v>8.7268000000000008</v>
      </c>
      <c r="AB172" s="45">
        <v>0</v>
      </c>
      <c r="AC172" s="45">
        <v>8.7268000000000008</v>
      </c>
      <c r="AD172" s="45">
        <v>0</v>
      </c>
      <c r="AE172" s="45">
        <v>0</v>
      </c>
      <c r="AF172" s="45">
        <v>8.7268000000000008</v>
      </c>
      <c r="AG172" s="45">
        <v>0</v>
      </c>
      <c r="AH172" s="45">
        <v>0</v>
      </c>
      <c r="AI172" s="45" t="s">
        <v>265</v>
      </c>
      <c r="AJ172" s="45" t="s">
        <v>265</v>
      </c>
      <c r="AK172" s="45" t="s">
        <v>265</v>
      </c>
      <c r="AL172" s="45" t="s">
        <v>265</v>
      </c>
      <c r="AM172" s="45">
        <v>23.413499999999999</v>
      </c>
    </row>
    <row r="173" spans="1:39" hidden="1" outlineLevel="1">
      <c r="A173" s="8">
        <v>45474</v>
      </c>
      <c r="B173" s="45">
        <v>33.679200000000002</v>
      </c>
      <c r="C173" s="45">
        <v>37.763399999999997</v>
      </c>
      <c r="D173" s="45">
        <v>45.589700000000001</v>
      </c>
      <c r="E173" s="45">
        <v>37.384999999999998</v>
      </c>
      <c r="F173" s="45">
        <v>38.220399999999998</v>
      </c>
      <c r="G173" s="45">
        <v>28.9542</v>
      </c>
      <c r="H173" s="45">
        <v>35.488900000000001</v>
      </c>
      <c r="I173" s="45">
        <v>37.761800000000001</v>
      </c>
      <c r="J173" s="45">
        <v>45.570700000000002</v>
      </c>
      <c r="K173" s="45">
        <v>37.384999999999998</v>
      </c>
      <c r="L173" s="45">
        <v>38.220399999999998</v>
      </c>
      <c r="M173" s="45">
        <v>28.9542</v>
      </c>
      <c r="N173" s="45">
        <v>35.488900000000001</v>
      </c>
      <c r="O173" s="45">
        <v>56.131599999999999</v>
      </c>
      <c r="P173" s="45">
        <v>56.131599999999999</v>
      </c>
      <c r="Q173" s="45" t="s">
        <v>265</v>
      </c>
      <c r="R173" s="45" t="s">
        <v>265</v>
      </c>
      <c r="S173" s="45" t="s">
        <v>265</v>
      </c>
      <c r="T173" s="45" t="s">
        <v>265</v>
      </c>
      <c r="U173" s="45">
        <v>7.7845000000000004</v>
      </c>
      <c r="V173" s="45">
        <v>0</v>
      </c>
      <c r="W173" s="45">
        <v>7.7845000000000004</v>
      </c>
      <c r="X173" s="45">
        <v>0</v>
      </c>
      <c r="Y173" s="45">
        <v>20.37</v>
      </c>
      <c r="Z173" s="45">
        <v>7.6430999999999996</v>
      </c>
      <c r="AA173" s="45">
        <v>7.7845000000000004</v>
      </c>
      <c r="AB173" s="45">
        <v>0</v>
      </c>
      <c r="AC173" s="45">
        <v>7.7845000000000004</v>
      </c>
      <c r="AD173" s="45">
        <v>0</v>
      </c>
      <c r="AE173" s="45">
        <v>20.37</v>
      </c>
      <c r="AF173" s="45">
        <v>7.6430999999999996</v>
      </c>
      <c r="AG173" s="45">
        <v>0</v>
      </c>
      <c r="AH173" s="45">
        <v>0</v>
      </c>
      <c r="AI173" s="45" t="s">
        <v>265</v>
      </c>
      <c r="AJ173" s="45" t="s">
        <v>265</v>
      </c>
      <c r="AK173" s="45" t="s">
        <v>265</v>
      </c>
      <c r="AL173" s="45" t="s">
        <v>265</v>
      </c>
      <c r="AM173" s="45">
        <v>22.6021</v>
      </c>
    </row>
    <row r="174" spans="1:39" hidden="1" outlineLevel="1">
      <c r="A174" s="8">
        <v>45505</v>
      </c>
      <c r="B174" s="45">
        <v>36.489199999999997</v>
      </c>
      <c r="C174" s="45">
        <v>38.4315</v>
      </c>
      <c r="D174" s="45">
        <v>46.366900000000001</v>
      </c>
      <c r="E174" s="45">
        <v>38.049300000000002</v>
      </c>
      <c r="F174" s="45">
        <v>38.404800000000002</v>
      </c>
      <c r="G174" s="45">
        <v>33.906500000000001</v>
      </c>
      <c r="H174" s="45">
        <v>35.546599999999998</v>
      </c>
      <c r="I174" s="45">
        <v>38.429499999999997</v>
      </c>
      <c r="J174" s="45">
        <v>46.339700000000001</v>
      </c>
      <c r="K174" s="45">
        <v>38.049300000000002</v>
      </c>
      <c r="L174" s="45">
        <v>38.404800000000002</v>
      </c>
      <c r="M174" s="45">
        <v>33.906500000000001</v>
      </c>
      <c r="N174" s="45">
        <v>35.546599999999998</v>
      </c>
      <c r="O174" s="45">
        <v>59.429699999999997</v>
      </c>
      <c r="P174" s="45">
        <v>59.429699999999997</v>
      </c>
      <c r="Q174" s="45" t="s">
        <v>265</v>
      </c>
      <c r="R174" s="45" t="s">
        <v>265</v>
      </c>
      <c r="S174" s="45" t="s">
        <v>265</v>
      </c>
      <c r="T174" s="45" t="s">
        <v>265</v>
      </c>
      <c r="U174" s="45">
        <v>8.4616000000000007</v>
      </c>
      <c r="V174" s="45">
        <v>0</v>
      </c>
      <c r="W174" s="45">
        <v>8.4616000000000007</v>
      </c>
      <c r="X174" s="45">
        <v>0</v>
      </c>
      <c r="Y174" s="45">
        <v>0</v>
      </c>
      <c r="Z174" s="45">
        <v>8.4616000000000007</v>
      </c>
      <c r="AA174" s="45">
        <v>8.4616000000000007</v>
      </c>
      <c r="AB174" s="45">
        <v>0</v>
      </c>
      <c r="AC174" s="45">
        <v>8.4616000000000007</v>
      </c>
      <c r="AD174" s="45">
        <v>0</v>
      </c>
      <c r="AE174" s="45">
        <v>0</v>
      </c>
      <c r="AF174" s="45">
        <v>8.4616000000000007</v>
      </c>
      <c r="AG174" s="45">
        <v>0</v>
      </c>
      <c r="AH174" s="45">
        <v>0</v>
      </c>
      <c r="AI174" s="45" t="s">
        <v>265</v>
      </c>
      <c r="AJ174" s="45" t="s">
        <v>265</v>
      </c>
      <c r="AK174" s="45" t="s">
        <v>265</v>
      </c>
      <c r="AL174" s="45" t="s">
        <v>265</v>
      </c>
      <c r="AM174" s="45">
        <v>23.807099999999998</v>
      </c>
    </row>
    <row r="175" spans="1:39" hidden="1" outlineLevel="1">
      <c r="A175" s="8">
        <v>45536</v>
      </c>
      <c r="B175" s="45">
        <v>35.662700000000001</v>
      </c>
      <c r="C175" s="45">
        <v>38.067500000000003</v>
      </c>
      <c r="D175" s="45">
        <v>45.729100000000003</v>
      </c>
      <c r="E175" s="45">
        <v>37.664400000000001</v>
      </c>
      <c r="F175" s="45">
        <v>38.323999999999998</v>
      </c>
      <c r="G175" s="45">
        <v>30.942299999999999</v>
      </c>
      <c r="H175" s="45">
        <v>36.266100000000002</v>
      </c>
      <c r="I175" s="45">
        <v>38.066499999999998</v>
      </c>
      <c r="J175" s="45">
        <v>45.7303</v>
      </c>
      <c r="K175" s="45">
        <v>37.664400000000001</v>
      </c>
      <c r="L175" s="45">
        <v>38.323999999999998</v>
      </c>
      <c r="M175" s="45">
        <v>30.942299999999999</v>
      </c>
      <c r="N175" s="45">
        <v>36.266100000000002</v>
      </c>
      <c r="O175" s="45">
        <v>45.271299999999997</v>
      </c>
      <c r="P175" s="45">
        <v>45.271299999999997</v>
      </c>
      <c r="Q175" s="45" t="s">
        <v>265</v>
      </c>
      <c r="R175" s="45" t="s">
        <v>265</v>
      </c>
      <c r="S175" s="45" t="s">
        <v>265</v>
      </c>
      <c r="T175" s="45" t="s">
        <v>265</v>
      </c>
      <c r="U175" s="45">
        <v>9.2628000000000004</v>
      </c>
      <c r="V175" s="45">
        <v>0</v>
      </c>
      <c r="W175" s="45">
        <v>9.2628000000000004</v>
      </c>
      <c r="X175" s="45">
        <v>0</v>
      </c>
      <c r="Y175" s="45">
        <v>0</v>
      </c>
      <c r="Z175" s="45">
        <v>9.2628000000000004</v>
      </c>
      <c r="AA175" s="45">
        <v>9.2628000000000004</v>
      </c>
      <c r="AB175" s="45">
        <v>0</v>
      </c>
      <c r="AC175" s="45">
        <v>9.2628000000000004</v>
      </c>
      <c r="AD175" s="45">
        <v>0</v>
      </c>
      <c r="AE175" s="45">
        <v>0</v>
      </c>
      <c r="AF175" s="45">
        <v>9.2628000000000004</v>
      </c>
      <c r="AG175" s="45">
        <v>0</v>
      </c>
      <c r="AH175" s="45">
        <v>0</v>
      </c>
      <c r="AI175" s="45" t="s">
        <v>265</v>
      </c>
      <c r="AJ175" s="45" t="s">
        <v>265</v>
      </c>
      <c r="AK175" s="45" t="s">
        <v>265</v>
      </c>
      <c r="AL175" s="45" t="s">
        <v>265</v>
      </c>
      <c r="AM175" s="45">
        <v>21.854500000000002</v>
      </c>
    </row>
    <row r="176" spans="1:39" hidden="1" outlineLevel="1">
      <c r="A176" s="8">
        <v>45566</v>
      </c>
      <c r="B176" s="45">
        <v>36.287300000000002</v>
      </c>
      <c r="C176" s="45">
        <v>38.252499999999998</v>
      </c>
      <c r="D176" s="45">
        <v>46.124400000000001</v>
      </c>
      <c r="E176" s="45">
        <v>38.046500000000002</v>
      </c>
      <c r="F176" s="45">
        <v>38.439700000000002</v>
      </c>
      <c r="G176" s="45">
        <v>31.7821</v>
      </c>
      <c r="H176" s="45">
        <v>27.3674</v>
      </c>
      <c r="I176" s="45">
        <v>38.251100000000001</v>
      </c>
      <c r="J176" s="45">
        <v>46.093299999999999</v>
      </c>
      <c r="K176" s="45">
        <v>38.046500000000002</v>
      </c>
      <c r="L176" s="45">
        <v>38.439700000000002</v>
      </c>
      <c r="M176" s="45">
        <v>31.7821</v>
      </c>
      <c r="N176" s="45">
        <v>27.3674</v>
      </c>
      <c r="O176" s="45">
        <v>57.414900000000003</v>
      </c>
      <c r="P176" s="45">
        <v>57.414900000000003</v>
      </c>
      <c r="Q176" s="45" t="s">
        <v>265</v>
      </c>
      <c r="R176" s="45" t="s">
        <v>265</v>
      </c>
      <c r="S176" s="45" t="s">
        <v>265</v>
      </c>
      <c r="T176" s="45" t="s">
        <v>265</v>
      </c>
      <c r="U176" s="45">
        <v>9.4853000000000005</v>
      </c>
      <c r="V176" s="45">
        <v>0</v>
      </c>
      <c r="W176" s="45">
        <v>9.4853000000000005</v>
      </c>
      <c r="X176" s="45">
        <v>0</v>
      </c>
      <c r="Y176" s="45">
        <v>19.989999999999998</v>
      </c>
      <c r="Z176" s="45">
        <v>9.3587000000000007</v>
      </c>
      <c r="AA176" s="45">
        <v>9.4853000000000005</v>
      </c>
      <c r="AB176" s="45">
        <v>0</v>
      </c>
      <c r="AC176" s="45">
        <v>9.4853000000000005</v>
      </c>
      <c r="AD176" s="45">
        <v>0</v>
      </c>
      <c r="AE176" s="45">
        <v>19.989999999999998</v>
      </c>
      <c r="AF176" s="45">
        <v>9.3587000000000007</v>
      </c>
      <c r="AG176" s="45">
        <v>0</v>
      </c>
      <c r="AH176" s="45">
        <v>0</v>
      </c>
      <c r="AI176" s="45" t="s">
        <v>265</v>
      </c>
      <c r="AJ176" s="45" t="s">
        <v>265</v>
      </c>
      <c r="AK176" s="45" t="s">
        <v>265</v>
      </c>
      <c r="AL176" s="45" t="s">
        <v>265</v>
      </c>
      <c r="AM176" s="45">
        <v>22.032</v>
      </c>
    </row>
    <row r="177" spans="1:39">
      <c r="A177" s="8">
        <v>45597</v>
      </c>
      <c r="B177" s="45">
        <v>36.165799999999997</v>
      </c>
      <c r="C177" s="45">
        <v>37.709299999999999</v>
      </c>
      <c r="D177" s="45">
        <v>44.929200000000002</v>
      </c>
      <c r="E177" s="45">
        <v>37.530099999999997</v>
      </c>
      <c r="F177" s="45">
        <v>37.926900000000003</v>
      </c>
      <c r="G177" s="45">
        <v>30.061599999999999</v>
      </c>
      <c r="H177" s="45">
        <v>32.6282</v>
      </c>
      <c r="I177" s="45">
        <v>37.709200000000003</v>
      </c>
      <c r="J177" s="45">
        <v>44.936</v>
      </c>
      <c r="K177" s="45">
        <v>37.530099999999997</v>
      </c>
      <c r="L177" s="45">
        <v>37.926900000000003</v>
      </c>
      <c r="M177" s="45">
        <v>30.061599999999999</v>
      </c>
      <c r="N177" s="45">
        <v>32.6282</v>
      </c>
      <c r="O177" s="45">
        <v>40.864199999999997</v>
      </c>
      <c r="P177" s="45">
        <v>40.864199999999997</v>
      </c>
      <c r="Q177" s="45" t="s">
        <v>265</v>
      </c>
      <c r="R177" s="45" t="s">
        <v>265</v>
      </c>
      <c r="S177" s="45" t="s">
        <v>265</v>
      </c>
      <c r="T177" s="45" t="s">
        <v>265</v>
      </c>
      <c r="U177" s="45">
        <v>10.1744</v>
      </c>
      <c r="V177" s="45">
        <v>0</v>
      </c>
      <c r="W177" s="45">
        <v>10.1744</v>
      </c>
      <c r="X177" s="45">
        <v>0</v>
      </c>
      <c r="Y177" s="45">
        <v>0</v>
      </c>
      <c r="Z177" s="45">
        <v>10.1744</v>
      </c>
      <c r="AA177" s="45">
        <v>10.1744</v>
      </c>
      <c r="AB177" s="45">
        <v>0</v>
      </c>
      <c r="AC177" s="45">
        <v>10.1744</v>
      </c>
      <c r="AD177" s="45">
        <v>0</v>
      </c>
      <c r="AE177" s="45">
        <v>0</v>
      </c>
      <c r="AF177" s="45">
        <v>10.1744</v>
      </c>
      <c r="AG177" s="45">
        <v>0</v>
      </c>
      <c r="AH177" s="45">
        <v>0</v>
      </c>
      <c r="AI177" s="45" t="s">
        <v>265</v>
      </c>
      <c r="AJ177" s="45" t="s">
        <v>265</v>
      </c>
      <c r="AK177" s="45" t="s">
        <v>265</v>
      </c>
      <c r="AL177" s="45" t="s">
        <v>265</v>
      </c>
      <c r="AM177" s="45">
        <v>22.150099999999998</v>
      </c>
    </row>
    <row r="178" spans="1:39">
      <c r="A178" s="8">
        <v>45627</v>
      </c>
      <c r="B178" s="45">
        <v>36.218499999999999</v>
      </c>
      <c r="C178" s="45">
        <v>37.878999999999998</v>
      </c>
      <c r="D178" s="45">
        <v>44.683799999999998</v>
      </c>
      <c r="E178" s="45">
        <v>37.707299999999996</v>
      </c>
      <c r="F178" s="45">
        <v>37.828099999999999</v>
      </c>
      <c r="G178" s="45">
        <v>35.53</v>
      </c>
      <c r="H178" s="45">
        <v>33.078499999999998</v>
      </c>
      <c r="I178" s="45">
        <v>37.877699999999997</v>
      </c>
      <c r="J178" s="45">
        <v>44.647100000000002</v>
      </c>
      <c r="K178" s="45">
        <v>37.707299999999996</v>
      </c>
      <c r="L178" s="45">
        <v>37.828099999999999</v>
      </c>
      <c r="M178" s="45">
        <v>35.53</v>
      </c>
      <c r="N178" s="45">
        <v>33.078499999999998</v>
      </c>
      <c r="O178" s="45">
        <v>59.5959</v>
      </c>
      <c r="P178" s="45">
        <v>59.5959</v>
      </c>
      <c r="Q178" s="45" t="s">
        <v>265</v>
      </c>
      <c r="R178" s="45" t="s">
        <v>265</v>
      </c>
      <c r="S178" s="45" t="s">
        <v>265</v>
      </c>
      <c r="T178" s="45" t="s">
        <v>265</v>
      </c>
      <c r="U178" s="45">
        <v>10.076599999999999</v>
      </c>
      <c r="V178" s="45">
        <v>0</v>
      </c>
      <c r="W178" s="45">
        <v>10.076599999999999</v>
      </c>
      <c r="X178" s="45">
        <v>0</v>
      </c>
      <c r="Y178" s="45">
        <v>0</v>
      </c>
      <c r="Z178" s="45">
        <v>10.076599999999999</v>
      </c>
      <c r="AA178" s="45">
        <v>10.076599999999999</v>
      </c>
      <c r="AB178" s="45">
        <v>0</v>
      </c>
      <c r="AC178" s="45">
        <v>10.076599999999999</v>
      </c>
      <c r="AD178" s="45">
        <v>0</v>
      </c>
      <c r="AE178" s="45">
        <v>0</v>
      </c>
      <c r="AF178" s="45">
        <v>10.076599999999999</v>
      </c>
      <c r="AG178" s="45">
        <v>0</v>
      </c>
      <c r="AH178" s="45">
        <v>0</v>
      </c>
      <c r="AI178" s="45" t="s">
        <v>265</v>
      </c>
      <c r="AJ178" s="45" t="s">
        <v>265</v>
      </c>
      <c r="AK178" s="45" t="s">
        <v>265</v>
      </c>
      <c r="AL178" s="45" t="s">
        <v>265</v>
      </c>
      <c r="AM178" s="45">
        <v>20.5321</v>
      </c>
    </row>
    <row r="179" spans="1:39">
      <c r="A179" s="8">
        <v>45658</v>
      </c>
      <c r="B179" s="45">
        <v>34.451700000000002</v>
      </c>
      <c r="C179" s="45">
        <v>38.215600000000002</v>
      </c>
      <c r="D179" s="45">
        <v>45.313800000000001</v>
      </c>
      <c r="E179" s="45">
        <v>38.038800000000002</v>
      </c>
      <c r="F179" s="45">
        <v>38.291499999999999</v>
      </c>
      <c r="G179" s="45">
        <v>37.282200000000003</v>
      </c>
      <c r="H179" s="45">
        <v>23.2653</v>
      </c>
      <c r="I179" s="45">
        <v>38.214599999999997</v>
      </c>
      <c r="J179" s="45">
        <v>45.2911</v>
      </c>
      <c r="K179" s="45">
        <v>38.038800000000002</v>
      </c>
      <c r="L179" s="45">
        <v>38.291499999999999</v>
      </c>
      <c r="M179" s="45">
        <v>37.282200000000003</v>
      </c>
      <c r="N179" s="45">
        <v>23.2653</v>
      </c>
      <c r="O179" s="45">
        <v>55.032200000000003</v>
      </c>
      <c r="P179" s="45">
        <v>55.032200000000003</v>
      </c>
      <c r="Q179" s="45" t="s">
        <v>265</v>
      </c>
      <c r="R179" s="45" t="s">
        <v>265</v>
      </c>
      <c r="S179" s="45" t="s">
        <v>265</v>
      </c>
      <c r="T179" s="45" t="s">
        <v>265</v>
      </c>
      <c r="U179" s="45">
        <v>13.1678</v>
      </c>
      <c r="V179" s="45">
        <v>0</v>
      </c>
      <c r="W179" s="45">
        <v>13.1678</v>
      </c>
      <c r="X179" s="45">
        <v>0</v>
      </c>
      <c r="Y179" s="45">
        <v>20.059999999999999</v>
      </c>
      <c r="Z179" s="45">
        <v>13.1157</v>
      </c>
      <c r="AA179" s="45">
        <v>13.1678</v>
      </c>
      <c r="AB179" s="45">
        <v>0</v>
      </c>
      <c r="AC179" s="45">
        <v>13.1678</v>
      </c>
      <c r="AD179" s="45">
        <v>0</v>
      </c>
      <c r="AE179" s="45">
        <v>20.059999999999999</v>
      </c>
      <c r="AF179" s="45">
        <v>13.1157</v>
      </c>
      <c r="AG179" s="45">
        <v>0</v>
      </c>
      <c r="AH179" s="45">
        <v>0</v>
      </c>
      <c r="AI179" s="45" t="s">
        <v>265</v>
      </c>
      <c r="AJ179" s="45" t="s">
        <v>265</v>
      </c>
      <c r="AK179" s="45" t="s">
        <v>265</v>
      </c>
      <c r="AL179" s="45" t="s">
        <v>265</v>
      </c>
      <c r="AM179" s="45">
        <v>21.031500000000001</v>
      </c>
    </row>
    <row r="180" spans="1:39">
      <c r="A180" s="8">
        <v>45689</v>
      </c>
      <c r="B180" s="45">
        <v>36.005299999999998</v>
      </c>
      <c r="C180" s="45">
        <v>38.323500000000003</v>
      </c>
      <c r="D180" s="45">
        <v>45.4542</v>
      </c>
      <c r="E180" s="45">
        <v>38.140099999999997</v>
      </c>
      <c r="F180" s="45">
        <v>38.459200000000003</v>
      </c>
      <c r="G180" s="45">
        <v>32.692399999999999</v>
      </c>
      <c r="H180" s="45">
        <v>31.4712</v>
      </c>
      <c r="I180" s="45">
        <v>38.321899999999999</v>
      </c>
      <c r="J180" s="45">
        <v>45.413200000000003</v>
      </c>
      <c r="K180" s="45">
        <v>38.140099999999997</v>
      </c>
      <c r="L180" s="45">
        <v>38.459200000000003</v>
      </c>
      <c r="M180" s="45">
        <v>32.692399999999999</v>
      </c>
      <c r="N180" s="45">
        <v>31.4712</v>
      </c>
      <c r="O180" s="45">
        <v>57.444000000000003</v>
      </c>
      <c r="P180" s="45">
        <v>57.444000000000003</v>
      </c>
      <c r="Q180" s="45" t="s">
        <v>265</v>
      </c>
      <c r="R180" s="45" t="s">
        <v>265</v>
      </c>
      <c r="S180" s="45" t="s">
        <v>265</v>
      </c>
      <c r="T180" s="45" t="s">
        <v>265</v>
      </c>
      <c r="U180" s="45">
        <v>9.9421999999999997</v>
      </c>
      <c r="V180" s="45">
        <v>0</v>
      </c>
      <c r="W180" s="45">
        <v>9.9421999999999997</v>
      </c>
      <c r="X180" s="45">
        <v>0</v>
      </c>
      <c r="Y180" s="45">
        <v>0</v>
      </c>
      <c r="Z180" s="45">
        <v>9.9421999999999997</v>
      </c>
      <c r="AA180" s="45">
        <v>9.9421999999999997</v>
      </c>
      <c r="AB180" s="45">
        <v>0</v>
      </c>
      <c r="AC180" s="45">
        <v>9.9421999999999997</v>
      </c>
      <c r="AD180" s="45">
        <v>0</v>
      </c>
      <c r="AE180" s="45">
        <v>0</v>
      </c>
      <c r="AF180" s="45">
        <v>9.9421999999999997</v>
      </c>
      <c r="AG180" s="45">
        <v>0</v>
      </c>
      <c r="AH180" s="45">
        <v>0</v>
      </c>
      <c r="AI180" s="45" t="s">
        <v>265</v>
      </c>
      <c r="AJ180" s="45" t="s">
        <v>265</v>
      </c>
      <c r="AK180" s="45" t="s">
        <v>265</v>
      </c>
      <c r="AL180" s="45" t="s">
        <v>265</v>
      </c>
      <c r="AM180" s="45">
        <v>19.843299999999999</v>
      </c>
    </row>
    <row r="181" spans="1:39">
      <c r="A181" s="8">
        <v>45717</v>
      </c>
      <c r="B181" s="45">
        <v>36.970399999999998</v>
      </c>
      <c r="C181" s="45">
        <v>38.427300000000002</v>
      </c>
      <c r="D181" s="45">
        <v>46.073399999999999</v>
      </c>
      <c r="E181" s="45">
        <v>38.230600000000003</v>
      </c>
      <c r="F181" s="45">
        <v>38.448599999999999</v>
      </c>
      <c r="G181" s="45">
        <v>34.742600000000003</v>
      </c>
      <c r="H181" s="45">
        <v>31.3871</v>
      </c>
      <c r="I181" s="45">
        <v>38.4255</v>
      </c>
      <c r="J181" s="45">
        <v>46.026400000000002</v>
      </c>
      <c r="K181" s="45">
        <v>38.230600000000003</v>
      </c>
      <c r="L181" s="45">
        <v>38.448599999999999</v>
      </c>
      <c r="M181" s="45">
        <v>34.742600000000003</v>
      </c>
      <c r="N181" s="45">
        <v>31.3871</v>
      </c>
      <c r="O181" s="45">
        <v>59.812100000000001</v>
      </c>
      <c r="P181" s="45">
        <v>59.812100000000001</v>
      </c>
      <c r="Q181" s="45" t="s">
        <v>265</v>
      </c>
      <c r="R181" s="45" t="s">
        <v>265</v>
      </c>
      <c r="S181" s="45" t="s">
        <v>265</v>
      </c>
      <c r="T181" s="45" t="s">
        <v>265</v>
      </c>
      <c r="U181" s="45">
        <v>9.4527999999999999</v>
      </c>
      <c r="V181" s="45">
        <v>0</v>
      </c>
      <c r="W181" s="45">
        <v>9.4527999999999999</v>
      </c>
      <c r="X181" s="45">
        <v>0</v>
      </c>
      <c r="Y181" s="45">
        <v>0</v>
      </c>
      <c r="Z181" s="45">
        <v>9.4527999999999999</v>
      </c>
      <c r="AA181" s="45">
        <v>9.4527999999999999</v>
      </c>
      <c r="AB181" s="45">
        <v>0</v>
      </c>
      <c r="AC181" s="45">
        <v>9.4527999999999999</v>
      </c>
      <c r="AD181" s="45">
        <v>0</v>
      </c>
      <c r="AE181" s="45">
        <v>0</v>
      </c>
      <c r="AF181" s="45">
        <v>9.4527999999999999</v>
      </c>
      <c r="AG181" s="45">
        <v>0</v>
      </c>
      <c r="AH181" s="45">
        <v>0</v>
      </c>
      <c r="AI181" s="45" t="s">
        <v>265</v>
      </c>
      <c r="AJ181" s="45" t="s">
        <v>265</v>
      </c>
      <c r="AK181" s="45" t="s">
        <v>265</v>
      </c>
      <c r="AL181" s="45" t="s">
        <v>265</v>
      </c>
      <c r="AM181" s="45">
        <v>21.561199999999999</v>
      </c>
    </row>
    <row r="182" spans="1:39">
      <c r="A182" s="8">
        <v>45748</v>
      </c>
      <c r="B182" s="45">
        <v>34.442599999999999</v>
      </c>
      <c r="C182" s="45">
        <v>38.219099999999997</v>
      </c>
      <c r="D182" s="45">
        <v>45.596299999999999</v>
      </c>
      <c r="E182" s="45">
        <v>38.0261</v>
      </c>
      <c r="F182" s="45">
        <v>38.435299999999998</v>
      </c>
      <c r="G182" s="45">
        <v>36.470199999999998</v>
      </c>
      <c r="H182" s="45">
        <v>22.471699999999998</v>
      </c>
      <c r="I182" s="45">
        <v>38.218200000000003</v>
      </c>
      <c r="J182" s="45">
        <v>45.576999999999998</v>
      </c>
      <c r="K182" s="45">
        <v>38.0261</v>
      </c>
      <c r="L182" s="45">
        <v>38.435299999999998</v>
      </c>
      <c r="M182" s="45">
        <v>36.470199999999998</v>
      </c>
      <c r="N182" s="45">
        <v>22.471699999999998</v>
      </c>
      <c r="O182" s="45">
        <v>54.252099999999999</v>
      </c>
      <c r="P182" s="45">
        <v>54.252099999999999</v>
      </c>
      <c r="Q182" s="45" t="s">
        <v>265</v>
      </c>
      <c r="R182" s="45" t="s">
        <v>265</v>
      </c>
      <c r="S182" s="45" t="s">
        <v>265</v>
      </c>
      <c r="T182" s="45" t="s">
        <v>265</v>
      </c>
      <c r="U182" s="45">
        <v>10.5616</v>
      </c>
      <c r="V182" s="45">
        <v>0</v>
      </c>
      <c r="W182" s="45">
        <v>10.5616</v>
      </c>
      <c r="X182" s="45">
        <v>0</v>
      </c>
      <c r="Y182" s="45">
        <v>20.27</v>
      </c>
      <c r="Z182" s="45">
        <v>10.457700000000001</v>
      </c>
      <c r="AA182" s="45">
        <v>10.5616</v>
      </c>
      <c r="AB182" s="45">
        <v>0</v>
      </c>
      <c r="AC182" s="45">
        <v>10.5616</v>
      </c>
      <c r="AD182" s="45">
        <v>0</v>
      </c>
      <c r="AE182" s="45">
        <v>20.27</v>
      </c>
      <c r="AF182" s="45">
        <v>10.457700000000001</v>
      </c>
      <c r="AG182" s="45">
        <v>0</v>
      </c>
      <c r="AH182" s="45">
        <v>0</v>
      </c>
      <c r="AI182" s="45" t="s">
        <v>265</v>
      </c>
      <c r="AJ182" s="45" t="s">
        <v>265</v>
      </c>
      <c r="AK182" s="45" t="s">
        <v>265</v>
      </c>
      <c r="AL182" s="45" t="s">
        <v>265</v>
      </c>
      <c r="AM182" s="45">
        <v>20.898499999999999</v>
      </c>
    </row>
    <row r="183" spans="1:39">
      <c r="A183" s="8">
        <v>45778</v>
      </c>
      <c r="B183" s="45">
        <v>36.710099999999997</v>
      </c>
      <c r="C183" s="45">
        <v>38.404499999999999</v>
      </c>
      <c r="D183" s="45">
        <v>45.795099999999998</v>
      </c>
      <c r="E183" s="45">
        <v>38.218299999999999</v>
      </c>
      <c r="F183" s="45">
        <v>38.502600000000001</v>
      </c>
      <c r="G183" s="45">
        <v>33.786099999999998</v>
      </c>
      <c r="H183" s="45">
        <v>32.505400000000002</v>
      </c>
      <c r="I183" s="45">
        <v>38.403599999999997</v>
      </c>
      <c r="J183" s="45">
        <v>45.7714</v>
      </c>
      <c r="K183" s="45">
        <v>38.218299999999999</v>
      </c>
      <c r="L183" s="45">
        <v>38.502600000000001</v>
      </c>
      <c r="M183" s="45">
        <v>33.786099999999998</v>
      </c>
      <c r="N183" s="45">
        <v>32.505400000000002</v>
      </c>
      <c r="O183" s="45">
        <v>59.6404</v>
      </c>
      <c r="P183" s="45">
        <v>59.6404</v>
      </c>
      <c r="Q183" s="45" t="s">
        <v>265</v>
      </c>
      <c r="R183" s="45" t="s">
        <v>265</v>
      </c>
      <c r="S183" s="45" t="s">
        <v>265</v>
      </c>
      <c r="T183" s="45" t="s">
        <v>265</v>
      </c>
      <c r="U183" s="45">
        <v>8.1361000000000008</v>
      </c>
      <c r="V183" s="45">
        <v>0</v>
      </c>
      <c r="W183" s="45">
        <v>8.1361000000000008</v>
      </c>
      <c r="X183" s="45">
        <v>0</v>
      </c>
      <c r="Y183" s="45">
        <v>0</v>
      </c>
      <c r="Z183" s="45">
        <v>8.1361000000000008</v>
      </c>
      <c r="AA183" s="45">
        <v>8.1361000000000008</v>
      </c>
      <c r="AB183" s="45">
        <v>0</v>
      </c>
      <c r="AC183" s="45">
        <v>8.1361000000000008</v>
      </c>
      <c r="AD183" s="45">
        <v>0</v>
      </c>
      <c r="AE183" s="45">
        <v>0</v>
      </c>
      <c r="AF183" s="45">
        <v>8.1361000000000008</v>
      </c>
      <c r="AG183" s="45">
        <v>0</v>
      </c>
      <c r="AH183" s="45">
        <v>0</v>
      </c>
      <c r="AI183" s="45" t="s">
        <v>265</v>
      </c>
      <c r="AJ183" s="45" t="s">
        <v>265</v>
      </c>
      <c r="AK183" s="45" t="s">
        <v>265</v>
      </c>
      <c r="AL183" s="45" t="s">
        <v>265</v>
      </c>
      <c r="AM183" s="45">
        <v>21.359400000000001</v>
      </c>
    </row>
    <row r="184" spans="1:39">
      <c r="A184" s="8">
        <v>45809</v>
      </c>
      <c r="B184" s="45">
        <v>37.030299999999997</v>
      </c>
      <c r="C184" s="45">
        <v>38.238300000000002</v>
      </c>
      <c r="D184" s="45">
        <v>45.349600000000002</v>
      </c>
      <c r="E184" s="45">
        <v>38.0535</v>
      </c>
      <c r="F184" s="45">
        <v>38.119</v>
      </c>
      <c r="G184" s="45">
        <v>38.323799999999999</v>
      </c>
      <c r="H184" s="45">
        <v>30.6843</v>
      </c>
      <c r="I184" s="45">
        <v>38.236400000000003</v>
      </c>
      <c r="J184" s="45">
        <v>45.296900000000001</v>
      </c>
      <c r="K184" s="45">
        <v>38.0535</v>
      </c>
      <c r="L184" s="45">
        <v>38.119</v>
      </c>
      <c r="M184" s="45">
        <v>38.323799999999999</v>
      </c>
      <c r="N184" s="45">
        <v>30.6843</v>
      </c>
      <c r="O184" s="45">
        <v>59.865299999999998</v>
      </c>
      <c r="P184" s="45">
        <v>59.865299999999998</v>
      </c>
      <c r="Q184" s="45" t="s">
        <v>265</v>
      </c>
      <c r="R184" s="45" t="s">
        <v>265</v>
      </c>
      <c r="S184" s="45" t="s">
        <v>265</v>
      </c>
      <c r="T184" s="45" t="s">
        <v>265</v>
      </c>
      <c r="U184" s="45">
        <v>8.9596999999999998</v>
      </c>
      <c r="V184" s="45">
        <v>0</v>
      </c>
      <c r="W184" s="45">
        <v>8.9596999999999998</v>
      </c>
      <c r="X184" s="45">
        <v>0</v>
      </c>
      <c r="Y184" s="45">
        <v>0</v>
      </c>
      <c r="Z184" s="45">
        <v>8.9596999999999998</v>
      </c>
      <c r="AA184" s="45">
        <v>8.9596999999999998</v>
      </c>
      <c r="AB184" s="45">
        <v>0</v>
      </c>
      <c r="AC184" s="45">
        <v>8.9596999999999998</v>
      </c>
      <c r="AD184" s="45">
        <v>0</v>
      </c>
      <c r="AE184" s="45">
        <v>0</v>
      </c>
      <c r="AF184" s="45">
        <v>8.9596999999999998</v>
      </c>
      <c r="AG184" s="45">
        <v>0</v>
      </c>
      <c r="AH184" s="45">
        <v>0</v>
      </c>
      <c r="AI184" s="45" t="s">
        <v>265</v>
      </c>
      <c r="AJ184" s="45" t="s">
        <v>265</v>
      </c>
      <c r="AK184" s="45" t="s">
        <v>265</v>
      </c>
      <c r="AL184" s="45" t="s">
        <v>265</v>
      </c>
      <c r="AM184" s="45">
        <v>21.0669</v>
      </c>
    </row>
    <row r="185" spans="1:39">
      <c r="A185" s="8">
        <v>45839</v>
      </c>
      <c r="B185" s="45">
        <v>34.714399999999998</v>
      </c>
      <c r="C185" s="45">
        <v>38.286000000000001</v>
      </c>
      <c r="D185" s="45">
        <v>44.438699999999997</v>
      </c>
      <c r="E185" s="45">
        <v>38.1218</v>
      </c>
      <c r="F185" s="45">
        <v>38.388399999999997</v>
      </c>
      <c r="G185" s="45">
        <v>36.737299999999998</v>
      </c>
      <c r="H185" s="45">
        <v>26.967600000000001</v>
      </c>
      <c r="I185" s="45">
        <v>38.286000000000001</v>
      </c>
      <c r="J185" s="45">
        <v>44.455300000000001</v>
      </c>
      <c r="K185" s="45">
        <v>38.1218</v>
      </c>
      <c r="L185" s="45">
        <v>38.388399999999997</v>
      </c>
      <c r="M185" s="45">
        <v>36.737299999999998</v>
      </c>
      <c r="N185" s="45">
        <v>26.967600000000001</v>
      </c>
      <c r="O185" s="45">
        <v>38.690100000000001</v>
      </c>
      <c r="P185" s="45">
        <v>38.690100000000001</v>
      </c>
      <c r="Q185" s="45" t="s">
        <v>265</v>
      </c>
      <c r="R185" s="45" t="s">
        <v>265</v>
      </c>
      <c r="S185" s="45" t="s">
        <v>265</v>
      </c>
      <c r="T185" s="45" t="s">
        <v>265</v>
      </c>
      <c r="U185" s="45">
        <v>8.0986999999999991</v>
      </c>
      <c r="V185" s="45">
        <v>0</v>
      </c>
      <c r="W185" s="45">
        <v>8.0986999999999991</v>
      </c>
      <c r="X185" s="45">
        <v>0</v>
      </c>
      <c r="Y185" s="45">
        <v>23.994</v>
      </c>
      <c r="Z185" s="45">
        <v>8.0153999999999996</v>
      </c>
      <c r="AA185" s="45">
        <v>8.0986999999999991</v>
      </c>
      <c r="AB185" s="45">
        <v>0</v>
      </c>
      <c r="AC185" s="45">
        <v>8.0986999999999991</v>
      </c>
      <c r="AD185" s="45">
        <v>0</v>
      </c>
      <c r="AE185" s="45">
        <v>23.994</v>
      </c>
      <c r="AF185" s="45">
        <v>8.0153999999999996</v>
      </c>
      <c r="AG185" s="45">
        <v>0</v>
      </c>
      <c r="AH185" s="45">
        <v>0</v>
      </c>
      <c r="AI185" s="45" t="s">
        <v>265</v>
      </c>
      <c r="AJ185" s="45" t="s">
        <v>265</v>
      </c>
      <c r="AK185" s="45" t="s">
        <v>265</v>
      </c>
      <c r="AL185" s="45" t="s">
        <v>265</v>
      </c>
      <c r="AM185" s="45">
        <v>20.5486</v>
      </c>
    </row>
    <row r="186" spans="1:39">
      <c r="A186" s="8">
        <v>45870</v>
      </c>
      <c r="B186" s="45">
        <v>36.521900000000002</v>
      </c>
      <c r="C186" s="45">
        <v>38.055</v>
      </c>
      <c r="D186" s="45">
        <v>44.343499999999999</v>
      </c>
      <c r="E186" s="45">
        <v>37.893900000000002</v>
      </c>
      <c r="F186" s="45">
        <v>38.235300000000002</v>
      </c>
      <c r="G186" s="45">
        <v>34.052700000000002</v>
      </c>
      <c r="H186" s="45">
        <v>28.019300000000001</v>
      </c>
      <c r="I186" s="45">
        <v>38.053199999999997</v>
      </c>
      <c r="J186" s="45">
        <v>44.304699999999997</v>
      </c>
      <c r="K186" s="45">
        <v>37.893900000000002</v>
      </c>
      <c r="L186" s="45">
        <v>38.235300000000002</v>
      </c>
      <c r="M186" s="45">
        <v>34.052700000000002</v>
      </c>
      <c r="N186" s="45">
        <v>28.019300000000001</v>
      </c>
      <c r="O186" s="45">
        <v>51.105499999999999</v>
      </c>
      <c r="P186" s="45">
        <v>51.105499999999999</v>
      </c>
      <c r="Q186" s="45" t="s">
        <v>265</v>
      </c>
      <c r="R186" s="45" t="s">
        <v>265</v>
      </c>
      <c r="S186" s="45" t="s">
        <v>265</v>
      </c>
      <c r="T186" s="45" t="s">
        <v>265</v>
      </c>
      <c r="U186" s="45">
        <v>8.3759999999999994</v>
      </c>
      <c r="V186" s="45">
        <v>0</v>
      </c>
      <c r="W186" s="45">
        <v>8.3759999999999994</v>
      </c>
      <c r="X186" s="45">
        <v>0</v>
      </c>
      <c r="Y186" s="45">
        <v>0</v>
      </c>
      <c r="Z186" s="45">
        <v>8.3759999999999994</v>
      </c>
      <c r="AA186" s="45">
        <v>8.3759999999999994</v>
      </c>
      <c r="AB186" s="45">
        <v>0</v>
      </c>
      <c r="AC186" s="45">
        <v>8.3759999999999994</v>
      </c>
      <c r="AD186" s="45">
        <v>0</v>
      </c>
      <c r="AE186" s="45">
        <v>0</v>
      </c>
      <c r="AF186" s="45">
        <v>8.3759999999999994</v>
      </c>
      <c r="AG186" s="45">
        <v>0</v>
      </c>
      <c r="AH186" s="45">
        <v>0</v>
      </c>
      <c r="AI186" s="45" t="s">
        <v>265</v>
      </c>
      <c r="AJ186" s="45" t="s">
        <v>265</v>
      </c>
      <c r="AK186" s="45" t="s">
        <v>265</v>
      </c>
      <c r="AL186" s="45" t="s">
        <v>265</v>
      </c>
      <c r="AM186" s="45">
        <v>20.503599999999999</v>
      </c>
    </row>
    <row r="187" spans="1:39">
      <c r="A187" s="8">
        <v>45901</v>
      </c>
      <c r="B187" s="45">
        <v>35.989600000000003</v>
      </c>
      <c r="C187" s="45">
        <v>38.011099999999999</v>
      </c>
      <c r="D187" s="45">
        <v>44.009300000000003</v>
      </c>
      <c r="E187" s="45">
        <v>37.854199999999999</v>
      </c>
      <c r="F187" s="45">
        <v>38.103200000000001</v>
      </c>
      <c r="G187" s="45">
        <v>35.605800000000002</v>
      </c>
      <c r="H187" s="45">
        <v>29.569700000000001</v>
      </c>
      <c r="I187" s="45">
        <v>38.011000000000003</v>
      </c>
      <c r="J187" s="45">
        <v>44.031100000000002</v>
      </c>
      <c r="K187" s="45">
        <v>37.854199999999999</v>
      </c>
      <c r="L187" s="45">
        <v>38.103200000000001</v>
      </c>
      <c r="M187" s="45">
        <v>35.605800000000002</v>
      </c>
      <c r="N187" s="45">
        <v>29.569700000000001</v>
      </c>
      <c r="O187" s="45">
        <v>39.151299999999999</v>
      </c>
      <c r="P187" s="45">
        <v>39.151299999999999</v>
      </c>
      <c r="Q187" s="45" t="s">
        <v>265</v>
      </c>
      <c r="R187" s="45" t="s">
        <v>265</v>
      </c>
      <c r="S187" s="45" t="s">
        <v>265</v>
      </c>
      <c r="T187" s="45" t="s">
        <v>265</v>
      </c>
      <c r="U187" s="45">
        <v>7.7601000000000004</v>
      </c>
      <c r="V187" s="45">
        <v>0</v>
      </c>
      <c r="W187" s="45">
        <v>7.7601000000000004</v>
      </c>
      <c r="X187" s="45">
        <v>0</v>
      </c>
      <c r="Y187" s="45">
        <v>0</v>
      </c>
      <c r="Z187" s="45">
        <v>7.7601000000000004</v>
      </c>
      <c r="AA187" s="45">
        <v>7.7601000000000004</v>
      </c>
      <c r="AB187" s="45">
        <v>0</v>
      </c>
      <c r="AC187" s="45">
        <v>7.7601000000000004</v>
      </c>
      <c r="AD187" s="45">
        <v>0</v>
      </c>
      <c r="AE187" s="45">
        <v>0</v>
      </c>
      <c r="AF187" s="45">
        <v>7.7601000000000004</v>
      </c>
      <c r="AG187" s="45">
        <v>0</v>
      </c>
      <c r="AH187" s="45">
        <v>0</v>
      </c>
      <c r="AI187" s="45" t="s">
        <v>265</v>
      </c>
      <c r="AJ187" s="45" t="s">
        <v>265</v>
      </c>
      <c r="AK187" s="45" t="s">
        <v>265</v>
      </c>
      <c r="AL187" s="45" t="s">
        <v>265</v>
      </c>
      <c r="AM187" s="45">
        <v>18.932700000000001</v>
      </c>
    </row>
    <row r="188" spans="1:39">
      <c r="A188" s="8">
        <v>45931</v>
      </c>
      <c r="B188" s="45">
        <v>33.871200000000002</v>
      </c>
      <c r="C188" s="45">
        <v>38.031399999999998</v>
      </c>
      <c r="D188" s="45">
        <v>44.317399999999999</v>
      </c>
      <c r="E188" s="45">
        <v>37.865900000000003</v>
      </c>
      <c r="F188" s="45">
        <v>38.226999999999997</v>
      </c>
      <c r="G188" s="45">
        <v>34.207000000000001</v>
      </c>
      <c r="H188" s="45">
        <v>28.2743</v>
      </c>
      <c r="I188" s="45">
        <v>38.029800000000002</v>
      </c>
      <c r="J188" s="45">
        <v>44.277999999999999</v>
      </c>
      <c r="K188" s="45">
        <v>37.865900000000003</v>
      </c>
      <c r="L188" s="45">
        <v>38.226999999999997</v>
      </c>
      <c r="M188" s="45">
        <v>34.207000000000001</v>
      </c>
      <c r="N188" s="45">
        <v>28.2743</v>
      </c>
      <c r="O188" s="45">
        <v>55.379300000000001</v>
      </c>
      <c r="P188" s="45">
        <v>55.379300000000001</v>
      </c>
      <c r="Q188" s="45" t="s">
        <v>265</v>
      </c>
      <c r="R188" s="45" t="s">
        <v>265</v>
      </c>
      <c r="S188" s="45" t="s">
        <v>265</v>
      </c>
      <c r="T188" s="45" t="s">
        <v>265</v>
      </c>
      <c r="U188" s="45">
        <v>9.0968</v>
      </c>
      <c r="V188" s="45">
        <v>0</v>
      </c>
      <c r="W188" s="45">
        <v>9.0968</v>
      </c>
      <c r="X188" s="45">
        <v>0</v>
      </c>
      <c r="Y188" s="45">
        <v>24.070499999999999</v>
      </c>
      <c r="Z188" s="45">
        <v>9.0525000000000002</v>
      </c>
      <c r="AA188" s="45">
        <v>9.0968</v>
      </c>
      <c r="AB188" s="45">
        <v>0</v>
      </c>
      <c r="AC188" s="45">
        <v>9.0968</v>
      </c>
      <c r="AD188" s="45">
        <v>0</v>
      </c>
      <c r="AE188" s="45">
        <v>24.070499999999999</v>
      </c>
      <c r="AF188" s="45">
        <v>9.0525000000000002</v>
      </c>
      <c r="AG188" s="45">
        <v>0</v>
      </c>
      <c r="AH188" s="45">
        <v>0</v>
      </c>
      <c r="AI188" s="45" t="s">
        <v>265</v>
      </c>
      <c r="AJ188" s="45" t="s">
        <v>265</v>
      </c>
      <c r="AK188" s="45" t="s">
        <v>265</v>
      </c>
      <c r="AL188" s="45" t="s">
        <v>265</v>
      </c>
      <c r="AM188" s="45">
        <v>19.4238</v>
      </c>
    </row>
    <row r="189" spans="1:39">
      <c r="A189" s="8">
        <v>45962</v>
      </c>
      <c r="B189" s="45">
        <v>35.166600000000003</v>
      </c>
      <c r="C189" s="45">
        <v>37.3598</v>
      </c>
      <c r="D189" s="45">
        <v>43.764200000000002</v>
      </c>
      <c r="E189" s="45">
        <v>37.211500000000001</v>
      </c>
      <c r="F189" s="45">
        <v>37.7712</v>
      </c>
      <c r="G189" s="45">
        <v>31.209099999999999</v>
      </c>
      <c r="H189" s="45">
        <v>27.165099999999999</v>
      </c>
      <c r="I189" s="45">
        <v>37.358199999999997</v>
      </c>
      <c r="J189" s="45">
        <v>43.713000000000001</v>
      </c>
      <c r="K189" s="45">
        <v>37.211500000000001</v>
      </c>
      <c r="L189" s="45">
        <v>37.7712</v>
      </c>
      <c r="M189" s="45">
        <v>31.209099999999999</v>
      </c>
      <c r="N189" s="45">
        <v>27.165099999999999</v>
      </c>
      <c r="O189" s="45">
        <v>59.089100000000002</v>
      </c>
      <c r="P189" s="45">
        <v>59.089100000000002</v>
      </c>
      <c r="Q189" s="45" t="s">
        <v>265</v>
      </c>
      <c r="R189" s="45" t="s">
        <v>265</v>
      </c>
      <c r="S189" s="45" t="s">
        <v>265</v>
      </c>
      <c r="T189" s="45" t="s">
        <v>265</v>
      </c>
      <c r="U189" s="45">
        <v>10.8302</v>
      </c>
      <c r="V189" s="45">
        <v>0</v>
      </c>
      <c r="W189" s="45">
        <v>10.8302</v>
      </c>
      <c r="X189" s="45">
        <v>0</v>
      </c>
      <c r="Y189" s="45">
        <v>19.32</v>
      </c>
      <c r="Z189" s="45">
        <v>10.0855</v>
      </c>
      <c r="AA189" s="45">
        <v>10.8302</v>
      </c>
      <c r="AB189" s="45">
        <v>0</v>
      </c>
      <c r="AC189" s="45">
        <v>10.8302</v>
      </c>
      <c r="AD189" s="45">
        <v>0</v>
      </c>
      <c r="AE189" s="45">
        <v>19.32</v>
      </c>
      <c r="AF189" s="45">
        <v>10.0855</v>
      </c>
      <c r="AG189" s="45">
        <v>0</v>
      </c>
      <c r="AH189" s="45">
        <v>0</v>
      </c>
      <c r="AI189" s="45" t="s">
        <v>265</v>
      </c>
      <c r="AJ189" s="45" t="s">
        <v>265</v>
      </c>
      <c r="AK189" s="45" t="s">
        <v>265</v>
      </c>
      <c r="AL189" s="45" t="s">
        <v>265</v>
      </c>
      <c r="AM189" s="45">
        <v>18.9206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128</v>
      </c>
      <c r="B1" s="10"/>
    </row>
    <row r="2" spans="1:16" ht="5.25" customHeight="1"/>
    <row r="3" spans="1:16" ht="26.25" customHeight="1">
      <c r="A3" s="222" t="s">
        <v>108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</row>
    <row r="4" spans="1:16" ht="12.75" customHeight="1">
      <c r="A4" s="12" t="s">
        <v>127</v>
      </c>
    </row>
    <row r="5" spans="1:16" ht="12.75" customHeight="1">
      <c r="A5" s="13" t="s">
        <v>50</v>
      </c>
    </row>
    <row r="6" spans="1:16" s="20" customFormat="1" ht="15" customHeight="1">
      <c r="A6" s="192" t="s">
        <v>0</v>
      </c>
      <c r="B6" s="181" t="s">
        <v>14</v>
      </c>
      <c r="C6" s="200" t="s">
        <v>2</v>
      </c>
      <c r="D6" s="201"/>
      <c r="E6" s="201"/>
      <c r="F6" s="202"/>
      <c r="G6" s="197" t="s">
        <v>3</v>
      </c>
      <c r="H6" s="198"/>
      <c r="I6" s="198"/>
      <c r="J6" s="198"/>
      <c r="K6" s="198"/>
      <c r="L6" s="198"/>
      <c r="M6" s="198"/>
      <c r="N6" s="198"/>
      <c r="O6" s="198"/>
      <c r="P6" s="199"/>
    </row>
    <row r="7" spans="1:16" s="20" customFormat="1" ht="15" customHeight="1">
      <c r="A7" s="193"/>
      <c r="B7" s="181"/>
      <c r="C7" s="203"/>
      <c r="D7" s="204"/>
      <c r="E7" s="204"/>
      <c r="F7" s="205"/>
      <c r="G7" s="197" t="s">
        <v>8</v>
      </c>
      <c r="H7" s="198"/>
      <c r="I7" s="198"/>
      <c r="J7" s="198"/>
      <c r="K7" s="199"/>
      <c r="L7" s="197" t="s">
        <v>9</v>
      </c>
      <c r="M7" s="198"/>
      <c r="N7" s="198"/>
      <c r="O7" s="198"/>
      <c r="P7" s="199"/>
    </row>
    <row r="8" spans="1:16" s="20" customFormat="1" ht="64.5" customHeight="1">
      <c r="A8" s="194"/>
      <c r="B8" s="181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22"/>
      <c r="B9" s="121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7.8970000000000002</v>
      </c>
      <c r="C11" s="45">
        <v>7.3174000000000001</v>
      </c>
      <c r="D11" s="45">
        <v>8.2403999999999993</v>
      </c>
      <c r="E11" s="45">
        <v>9.4016999999999999</v>
      </c>
      <c r="F11" s="45">
        <v>12.0661</v>
      </c>
      <c r="G11" s="45">
        <v>8.0051000000000005</v>
      </c>
      <c r="H11" s="45">
        <v>7.4554999999999998</v>
      </c>
      <c r="I11" s="45">
        <v>8.3012999999999995</v>
      </c>
      <c r="J11" s="45">
        <v>9.4016999999999999</v>
      </c>
      <c r="K11" s="45">
        <v>12.0661</v>
      </c>
      <c r="L11" s="45">
        <v>2.9621</v>
      </c>
      <c r="M11" s="45">
        <v>2.6591</v>
      </c>
      <c r="N11" s="45">
        <v>4</v>
      </c>
      <c r="O11" s="45">
        <v>0</v>
      </c>
      <c r="P11" s="45">
        <v>0</v>
      </c>
    </row>
    <row r="12" spans="1:16" hidden="1" outlineLevel="1">
      <c r="A12" s="8">
        <v>40575</v>
      </c>
      <c r="B12" s="45">
        <v>7.6111000000000004</v>
      </c>
      <c r="C12" s="45">
        <v>7.0140000000000002</v>
      </c>
      <c r="D12" s="45">
        <v>8.3497000000000003</v>
      </c>
      <c r="E12" s="45">
        <v>10.635300000000001</v>
      </c>
      <c r="F12" s="45">
        <v>0</v>
      </c>
      <c r="G12" s="45">
        <v>7.7683</v>
      </c>
      <c r="H12" s="45">
        <v>7.2358000000000002</v>
      </c>
      <c r="I12" s="45">
        <v>8.3497000000000003</v>
      </c>
      <c r="J12" s="45">
        <v>10.6951</v>
      </c>
      <c r="K12" s="45">
        <v>0</v>
      </c>
      <c r="L12" s="45">
        <v>3.3052999999999999</v>
      </c>
      <c r="M12" s="45">
        <v>3.1728000000000001</v>
      </c>
      <c r="N12" s="45">
        <v>0</v>
      </c>
      <c r="O12" s="45">
        <v>8</v>
      </c>
      <c r="P12" s="45">
        <v>0</v>
      </c>
    </row>
    <row r="13" spans="1:16" hidden="1" outlineLevel="1">
      <c r="A13" s="8">
        <v>40603</v>
      </c>
      <c r="B13" s="45">
        <v>7.1817000000000002</v>
      </c>
      <c r="C13" s="45">
        <v>4.7891000000000004</v>
      </c>
      <c r="D13" s="45">
        <v>11.5025</v>
      </c>
      <c r="E13" s="45">
        <v>12.262</v>
      </c>
      <c r="F13" s="45">
        <v>0.1159</v>
      </c>
      <c r="G13" s="45">
        <v>7.2008999999999999</v>
      </c>
      <c r="H13" s="45">
        <v>4.8014999999999999</v>
      </c>
      <c r="I13" s="45">
        <v>11.5025</v>
      </c>
      <c r="J13" s="45">
        <v>12.283899999999999</v>
      </c>
      <c r="K13" s="45">
        <v>0.1159</v>
      </c>
      <c r="L13" s="45">
        <v>3.9161999999999999</v>
      </c>
      <c r="M13" s="45">
        <v>3.1404000000000001</v>
      </c>
      <c r="N13" s="45">
        <v>0</v>
      </c>
      <c r="O13" s="45">
        <v>8</v>
      </c>
      <c r="P13" s="45">
        <v>0</v>
      </c>
    </row>
    <row r="14" spans="1:16" hidden="1" outlineLevel="1">
      <c r="A14" s="8">
        <v>40634</v>
      </c>
      <c r="B14" s="45">
        <v>5.3753000000000002</v>
      </c>
      <c r="C14" s="45">
        <v>3.8485999999999998</v>
      </c>
      <c r="D14" s="45">
        <v>10.7285</v>
      </c>
      <c r="E14" s="45">
        <v>9.0493000000000006</v>
      </c>
      <c r="F14" s="45">
        <v>0</v>
      </c>
      <c r="G14" s="45">
        <v>5.3212999999999999</v>
      </c>
      <c r="H14" s="45">
        <v>3.8555999999999999</v>
      </c>
      <c r="I14" s="45">
        <v>11.2737</v>
      </c>
      <c r="J14" s="45">
        <v>9.4376999999999995</v>
      </c>
      <c r="K14" s="45">
        <v>0</v>
      </c>
      <c r="L14" s="45">
        <v>6.5370999999999997</v>
      </c>
      <c r="M14" s="45">
        <v>3.2403</v>
      </c>
      <c r="N14" s="45">
        <v>7.5</v>
      </c>
      <c r="O14" s="45">
        <v>7</v>
      </c>
      <c r="P14" s="45">
        <v>0</v>
      </c>
    </row>
    <row r="15" spans="1:16" hidden="1" outlineLevel="1">
      <c r="A15" s="8">
        <v>40664</v>
      </c>
      <c r="B15" s="45">
        <v>6.0255000000000001</v>
      </c>
      <c r="C15" s="45">
        <v>4.6077000000000004</v>
      </c>
      <c r="D15" s="45">
        <v>9.4110999999999994</v>
      </c>
      <c r="E15" s="45">
        <v>9.2789999999999999</v>
      </c>
      <c r="F15" s="45">
        <v>8.8096999999999994</v>
      </c>
      <c r="G15" s="45">
        <v>6.2854999999999999</v>
      </c>
      <c r="H15" s="45">
        <v>4.8253000000000004</v>
      </c>
      <c r="I15" s="45">
        <v>9.4110999999999994</v>
      </c>
      <c r="J15" s="45">
        <v>9.2888000000000002</v>
      </c>
      <c r="K15" s="45">
        <v>8.8096999999999994</v>
      </c>
      <c r="L15" s="45">
        <v>2.8351999999999999</v>
      </c>
      <c r="M15" s="45">
        <v>2.7877999999999998</v>
      </c>
      <c r="N15" s="45">
        <v>0</v>
      </c>
      <c r="O15" s="45">
        <v>8</v>
      </c>
      <c r="P15" s="45">
        <v>0</v>
      </c>
    </row>
    <row r="16" spans="1:16" hidden="1" outlineLevel="1">
      <c r="A16" s="8">
        <v>40695</v>
      </c>
      <c r="B16" s="45">
        <v>6.6376999999999997</v>
      </c>
      <c r="C16" s="45">
        <v>3.7448999999999999</v>
      </c>
      <c r="D16" s="45">
        <v>7.1654</v>
      </c>
      <c r="E16" s="45">
        <v>13.2881</v>
      </c>
      <c r="F16" s="45">
        <v>8.9990000000000006</v>
      </c>
      <c r="G16" s="45">
        <v>6.7394999999999996</v>
      </c>
      <c r="H16" s="45">
        <v>3.7791999999999999</v>
      </c>
      <c r="I16" s="45">
        <v>7.3888999999999996</v>
      </c>
      <c r="J16" s="45">
        <v>13.302199999999999</v>
      </c>
      <c r="K16" s="45">
        <v>8.9990000000000006</v>
      </c>
      <c r="L16" s="45">
        <v>3.3218999999999999</v>
      </c>
      <c r="M16" s="45">
        <v>2.7254</v>
      </c>
      <c r="N16" s="45">
        <v>4</v>
      </c>
      <c r="O16" s="45">
        <v>8</v>
      </c>
      <c r="P16" s="45">
        <v>0</v>
      </c>
    </row>
    <row r="17" spans="1:16" hidden="1" outlineLevel="1">
      <c r="A17" s="8">
        <v>40725</v>
      </c>
      <c r="B17" s="45">
        <v>6.5834000000000001</v>
      </c>
      <c r="C17" s="45">
        <v>3.7719999999999998</v>
      </c>
      <c r="D17" s="45">
        <v>9.4421999999999997</v>
      </c>
      <c r="E17" s="45">
        <v>11.613899999999999</v>
      </c>
      <c r="F17" s="45">
        <v>9.9176000000000002</v>
      </c>
      <c r="G17" s="45">
        <v>6.6734</v>
      </c>
      <c r="H17" s="45">
        <v>3.8155999999999999</v>
      </c>
      <c r="I17" s="45">
        <v>9.5548999999999999</v>
      </c>
      <c r="J17" s="45">
        <v>11.618499999999999</v>
      </c>
      <c r="K17" s="45">
        <v>9.9176000000000002</v>
      </c>
      <c r="L17" s="45">
        <v>2.8085</v>
      </c>
      <c r="M17" s="45">
        <v>2.5243000000000002</v>
      </c>
      <c r="N17" s="45">
        <v>4</v>
      </c>
      <c r="O17" s="45">
        <v>7.9714</v>
      </c>
      <c r="P17" s="45">
        <v>0</v>
      </c>
    </row>
    <row r="18" spans="1:16" hidden="1" outlineLevel="1">
      <c r="A18" s="8">
        <v>40756</v>
      </c>
      <c r="B18" s="45">
        <v>5.2511000000000001</v>
      </c>
      <c r="C18" s="45">
        <v>3.8847999999999998</v>
      </c>
      <c r="D18" s="45">
        <v>5.6266999999999996</v>
      </c>
      <c r="E18" s="45">
        <v>9.7893000000000008</v>
      </c>
      <c r="F18" s="45">
        <v>6.2647000000000004</v>
      </c>
      <c r="G18" s="45">
        <v>5.2603</v>
      </c>
      <c r="H18" s="45">
        <v>3.8908999999999998</v>
      </c>
      <c r="I18" s="45">
        <v>5.6266999999999996</v>
      </c>
      <c r="J18" s="45">
        <v>9.7893000000000008</v>
      </c>
      <c r="K18" s="45">
        <v>6.2647000000000004</v>
      </c>
      <c r="L18" s="45">
        <v>3.0815999999999999</v>
      </c>
      <c r="M18" s="45">
        <v>3.0815999999999999</v>
      </c>
      <c r="N18" s="45">
        <v>0</v>
      </c>
      <c r="O18" s="45">
        <v>0</v>
      </c>
      <c r="P18" s="45">
        <v>0</v>
      </c>
    </row>
    <row r="19" spans="1:16" hidden="1" outlineLevel="1">
      <c r="A19" s="8">
        <v>40787</v>
      </c>
      <c r="B19" s="45">
        <v>5.2518000000000002</v>
      </c>
      <c r="C19" s="45">
        <v>3.3247</v>
      </c>
      <c r="D19" s="45">
        <v>9.8133999999999997</v>
      </c>
      <c r="E19" s="45">
        <v>9.5660000000000007</v>
      </c>
      <c r="F19" s="45">
        <v>5.9999000000000002</v>
      </c>
      <c r="G19" s="45">
        <v>5.6093999999999999</v>
      </c>
      <c r="H19" s="45">
        <v>3.6219000000000001</v>
      </c>
      <c r="I19" s="45">
        <v>10.3497</v>
      </c>
      <c r="J19" s="45">
        <v>9.5660000000000007</v>
      </c>
      <c r="K19" s="45">
        <v>5.9999000000000002</v>
      </c>
      <c r="L19" s="45">
        <v>1.0828</v>
      </c>
      <c r="M19" s="45">
        <v>0.60219999999999996</v>
      </c>
      <c r="N19" s="45">
        <v>3.0956999999999999</v>
      </c>
      <c r="O19" s="45">
        <v>0</v>
      </c>
      <c r="P19" s="45">
        <v>0</v>
      </c>
    </row>
    <row r="20" spans="1:16" hidden="1" outlineLevel="1">
      <c r="A20" s="8">
        <v>40817</v>
      </c>
      <c r="B20" s="45">
        <v>8.5429999999999993</v>
      </c>
      <c r="C20" s="45">
        <v>4.2557999999999998</v>
      </c>
      <c r="D20" s="45">
        <v>15.178100000000001</v>
      </c>
      <c r="E20" s="45">
        <v>8.4992000000000001</v>
      </c>
      <c r="F20" s="45">
        <v>4.9706000000000001</v>
      </c>
      <c r="G20" s="45">
        <v>8.6958000000000002</v>
      </c>
      <c r="H20" s="45">
        <v>4.3758999999999997</v>
      </c>
      <c r="I20" s="45">
        <v>15.187200000000001</v>
      </c>
      <c r="J20" s="45">
        <v>8.4992000000000001</v>
      </c>
      <c r="K20" s="45">
        <v>4.9996</v>
      </c>
      <c r="L20" s="45">
        <v>0.78559999999999997</v>
      </c>
      <c r="M20" s="45">
        <v>0.63719999999999999</v>
      </c>
      <c r="N20" s="45">
        <v>3.5</v>
      </c>
      <c r="O20" s="45">
        <v>0</v>
      </c>
      <c r="P20" s="45">
        <v>4.5</v>
      </c>
    </row>
    <row r="21" spans="1:16" hidden="1" outlineLevel="1">
      <c r="A21" s="8">
        <v>40848</v>
      </c>
      <c r="B21" s="45">
        <v>9.9328000000000003</v>
      </c>
      <c r="C21" s="45">
        <v>5.532</v>
      </c>
      <c r="D21" s="45">
        <v>12.655900000000001</v>
      </c>
      <c r="E21" s="45">
        <v>6.5060000000000002</v>
      </c>
      <c r="F21" s="45">
        <v>5</v>
      </c>
      <c r="G21" s="45">
        <v>11.0504</v>
      </c>
      <c r="H21" s="45">
        <v>5.7043999999999997</v>
      </c>
      <c r="I21" s="45">
        <v>14.263199999999999</v>
      </c>
      <c r="J21" s="45">
        <v>9.7455999999999996</v>
      </c>
      <c r="K21" s="45">
        <v>5</v>
      </c>
      <c r="L21" s="45">
        <v>4.1988000000000003</v>
      </c>
      <c r="M21" s="45">
        <v>2.4380999999999999</v>
      </c>
      <c r="N21" s="45">
        <v>4.7380000000000004</v>
      </c>
      <c r="O21" s="45">
        <v>3.6</v>
      </c>
      <c r="P21" s="45">
        <v>0</v>
      </c>
    </row>
    <row r="22" spans="1:16" hidden="1" outlineLevel="1">
      <c r="A22" s="8">
        <v>40878</v>
      </c>
      <c r="B22" s="45">
        <v>9.9596999999999998</v>
      </c>
      <c r="C22" s="45">
        <v>7.6115000000000004</v>
      </c>
      <c r="D22" s="45">
        <v>12.292999999999999</v>
      </c>
      <c r="E22" s="45">
        <v>8.4663000000000004</v>
      </c>
      <c r="F22" s="45">
        <v>5</v>
      </c>
      <c r="G22" s="45">
        <v>11.1412</v>
      </c>
      <c r="H22" s="45">
        <v>7.6135999999999999</v>
      </c>
      <c r="I22" s="45">
        <v>16.2807</v>
      </c>
      <c r="J22" s="45">
        <v>8.4663000000000004</v>
      </c>
      <c r="K22" s="45">
        <v>5</v>
      </c>
      <c r="L22" s="45">
        <v>3.8616999999999999</v>
      </c>
      <c r="M22" s="45">
        <v>1.5318000000000001</v>
      </c>
      <c r="N22" s="45">
        <v>3.8641000000000001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10.7013</v>
      </c>
      <c r="C23" s="45">
        <v>8.2630999999999997</v>
      </c>
      <c r="D23" s="45">
        <v>13.347</v>
      </c>
      <c r="E23" s="45">
        <v>10</v>
      </c>
      <c r="F23" s="45">
        <v>0</v>
      </c>
      <c r="G23" s="45">
        <v>10.711499999999999</v>
      </c>
      <c r="H23" s="45">
        <v>8.2776999999999994</v>
      </c>
      <c r="I23" s="45">
        <v>13.347</v>
      </c>
      <c r="J23" s="45">
        <v>10</v>
      </c>
      <c r="K23" s="45">
        <v>0</v>
      </c>
      <c r="L23" s="45">
        <v>1</v>
      </c>
      <c r="M23" s="45">
        <v>1</v>
      </c>
      <c r="N23" s="45">
        <v>0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9.3042999999999996</v>
      </c>
      <c r="C24" s="45">
        <v>7.4814999999999996</v>
      </c>
      <c r="D24" s="45">
        <v>12.3431</v>
      </c>
      <c r="E24" s="45">
        <v>5.4481999999999999</v>
      </c>
      <c r="F24" s="45">
        <v>0</v>
      </c>
      <c r="G24" s="45">
        <v>9.3707999999999991</v>
      </c>
      <c r="H24" s="45">
        <v>7.4847999999999999</v>
      </c>
      <c r="I24" s="45">
        <v>12.7559</v>
      </c>
      <c r="J24" s="45">
        <v>5.4481999999999999</v>
      </c>
      <c r="K24" s="45">
        <v>0</v>
      </c>
      <c r="L24" s="45">
        <v>7.0038</v>
      </c>
      <c r="M24" s="45">
        <v>1</v>
      </c>
      <c r="N24" s="45">
        <v>7.07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8.7264999999999997</v>
      </c>
      <c r="C25" s="45">
        <v>7.1932999999999998</v>
      </c>
      <c r="D25" s="45">
        <v>12.446999999999999</v>
      </c>
      <c r="E25" s="45">
        <v>11.109299999999999</v>
      </c>
      <c r="F25" s="45">
        <v>0</v>
      </c>
      <c r="G25" s="45">
        <v>8.8529999999999998</v>
      </c>
      <c r="H25" s="45">
        <v>7.2179000000000002</v>
      </c>
      <c r="I25" s="45">
        <v>13.459300000000001</v>
      </c>
      <c r="J25" s="45">
        <v>11.109299999999999</v>
      </c>
      <c r="K25" s="45">
        <v>0</v>
      </c>
      <c r="L25" s="45">
        <v>5.9824000000000002</v>
      </c>
      <c r="M25" s="45">
        <v>1</v>
      </c>
      <c r="N25" s="45">
        <v>6.3205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9.0046999999999997</v>
      </c>
      <c r="C26" s="45">
        <v>7.1748000000000003</v>
      </c>
      <c r="D26" s="45">
        <v>11.973699999999999</v>
      </c>
      <c r="E26" s="45">
        <v>10.558199999999999</v>
      </c>
      <c r="F26" s="45">
        <v>5</v>
      </c>
      <c r="G26" s="45">
        <v>9.4657</v>
      </c>
      <c r="H26" s="45">
        <v>7.1786000000000003</v>
      </c>
      <c r="I26" s="45">
        <v>14.042400000000001</v>
      </c>
      <c r="J26" s="45">
        <v>14.4655</v>
      </c>
      <c r="K26" s="45">
        <v>5</v>
      </c>
      <c r="L26" s="45">
        <v>3.8130999999999999</v>
      </c>
      <c r="M26" s="45">
        <v>1</v>
      </c>
      <c r="N26" s="45">
        <v>3.3761999999999999</v>
      </c>
      <c r="O26" s="45">
        <v>8</v>
      </c>
      <c r="P26" s="45">
        <v>0</v>
      </c>
    </row>
    <row r="27" spans="1:16" hidden="1" outlineLevel="1">
      <c r="A27" s="8">
        <v>41030</v>
      </c>
      <c r="B27" s="45">
        <v>8.5696999999999992</v>
      </c>
      <c r="C27" s="45">
        <v>6.9664999999999999</v>
      </c>
      <c r="D27" s="45">
        <v>13.202299999999999</v>
      </c>
      <c r="E27" s="45">
        <v>14.9284</v>
      </c>
      <c r="F27" s="45">
        <v>0</v>
      </c>
      <c r="G27" s="45">
        <v>8.6224000000000007</v>
      </c>
      <c r="H27" s="45">
        <v>6.9745999999999997</v>
      </c>
      <c r="I27" s="45">
        <v>13.754899999999999</v>
      </c>
      <c r="J27" s="45">
        <v>14.9284</v>
      </c>
      <c r="K27" s="45">
        <v>0</v>
      </c>
      <c r="L27" s="45">
        <v>5.6938000000000004</v>
      </c>
      <c r="M27" s="45">
        <v>1</v>
      </c>
      <c r="N27" s="45">
        <v>5.9748000000000001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9.6824999999999992</v>
      </c>
      <c r="C28" s="45">
        <v>6.8840000000000003</v>
      </c>
      <c r="D28" s="45">
        <v>13.7285</v>
      </c>
      <c r="E28" s="45">
        <v>16.466100000000001</v>
      </c>
      <c r="F28" s="45">
        <v>3.6667000000000001</v>
      </c>
      <c r="G28" s="45">
        <v>10.206300000000001</v>
      </c>
      <c r="H28" s="45">
        <v>6.9358000000000004</v>
      </c>
      <c r="I28" s="45">
        <v>16.000299999999999</v>
      </c>
      <c r="J28" s="45">
        <v>16.466100000000001</v>
      </c>
      <c r="K28" s="45">
        <v>3.6667000000000001</v>
      </c>
      <c r="L28" s="45">
        <v>4.0570000000000004</v>
      </c>
      <c r="M28" s="45">
        <v>2.2538999999999998</v>
      </c>
      <c r="N28" s="45">
        <v>4.2069000000000001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11.557</v>
      </c>
      <c r="C29" s="45">
        <v>7.8160999999999996</v>
      </c>
      <c r="D29" s="45">
        <v>15.1144</v>
      </c>
      <c r="E29" s="45">
        <v>9.9405000000000001</v>
      </c>
      <c r="F29" s="45">
        <v>16.331499999999998</v>
      </c>
      <c r="G29" s="45">
        <v>11.9962</v>
      </c>
      <c r="H29" s="45">
        <v>7.8715999999999999</v>
      </c>
      <c r="I29" s="45">
        <v>16.598299999999998</v>
      </c>
      <c r="J29" s="45">
        <v>11.6166</v>
      </c>
      <c r="K29" s="45">
        <v>16.331499999999998</v>
      </c>
      <c r="L29" s="45">
        <v>7.5922000000000001</v>
      </c>
      <c r="M29" s="45">
        <v>1.1937</v>
      </c>
      <c r="N29" s="45">
        <v>7.4806999999999997</v>
      </c>
      <c r="O29" s="45">
        <v>8.4649999999999999</v>
      </c>
      <c r="P29" s="45">
        <v>0</v>
      </c>
    </row>
    <row r="30" spans="1:16" hidden="1" outlineLevel="1">
      <c r="A30" s="8">
        <v>41122</v>
      </c>
      <c r="B30" s="45">
        <v>12.8788</v>
      </c>
      <c r="C30" s="45">
        <v>8.7120999999999995</v>
      </c>
      <c r="D30" s="45">
        <v>19.5321</v>
      </c>
      <c r="E30" s="45">
        <v>15.9312</v>
      </c>
      <c r="F30" s="45">
        <v>0</v>
      </c>
      <c r="G30" s="45">
        <v>13.037599999999999</v>
      </c>
      <c r="H30" s="45">
        <v>8.7863000000000007</v>
      </c>
      <c r="I30" s="45">
        <v>19.970199999999998</v>
      </c>
      <c r="J30" s="45">
        <v>15.9312</v>
      </c>
      <c r="K30" s="45">
        <v>0</v>
      </c>
      <c r="L30" s="45">
        <v>4.0338000000000003</v>
      </c>
      <c r="M30" s="45">
        <v>1.1923999999999999</v>
      </c>
      <c r="N30" s="45">
        <v>5.5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12.9819</v>
      </c>
      <c r="C31" s="45">
        <v>9.1890999999999998</v>
      </c>
      <c r="D31" s="45">
        <v>18.408899999999999</v>
      </c>
      <c r="E31" s="45">
        <v>16.5246</v>
      </c>
      <c r="F31" s="45">
        <v>0</v>
      </c>
      <c r="G31" s="45">
        <v>13.307399999999999</v>
      </c>
      <c r="H31" s="45">
        <v>9.2306000000000008</v>
      </c>
      <c r="I31" s="45">
        <v>19.582699999999999</v>
      </c>
      <c r="J31" s="45">
        <v>21.850300000000001</v>
      </c>
      <c r="K31" s="45">
        <v>0</v>
      </c>
      <c r="L31" s="45">
        <v>4.2713000000000001</v>
      </c>
      <c r="M31" s="45">
        <v>1.1748000000000001</v>
      </c>
      <c r="N31" s="45">
        <v>4.3376000000000001</v>
      </c>
      <c r="O31" s="45">
        <v>9</v>
      </c>
      <c r="P31" s="45">
        <v>0</v>
      </c>
    </row>
    <row r="32" spans="1:16" hidden="1" outlineLevel="1">
      <c r="A32" s="8">
        <v>41183</v>
      </c>
      <c r="B32" s="45">
        <v>15.7295</v>
      </c>
      <c r="C32" s="45">
        <v>10.1706</v>
      </c>
      <c r="D32" s="45">
        <v>20.511700000000001</v>
      </c>
      <c r="E32" s="45">
        <v>8.1470000000000002</v>
      </c>
      <c r="F32" s="45">
        <v>5</v>
      </c>
      <c r="G32" s="45">
        <v>16.076599999999999</v>
      </c>
      <c r="H32" s="45">
        <v>10.2264</v>
      </c>
      <c r="I32" s="45">
        <v>21.289899999999999</v>
      </c>
      <c r="J32" s="45">
        <v>8.1470000000000002</v>
      </c>
      <c r="K32" s="45">
        <v>5</v>
      </c>
      <c r="L32" s="45">
        <v>2.0701999999999998</v>
      </c>
      <c r="M32" s="45">
        <v>1.1968000000000001</v>
      </c>
      <c r="N32" s="45">
        <v>2.1821999999999999</v>
      </c>
      <c r="O32" s="45">
        <v>0</v>
      </c>
      <c r="P32" s="45">
        <v>0</v>
      </c>
    </row>
    <row r="33" spans="1:16" hidden="1" outlineLevel="1">
      <c r="A33" s="8">
        <v>41214</v>
      </c>
      <c r="B33" s="45">
        <v>18.915700000000001</v>
      </c>
      <c r="C33" s="45">
        <v>10.4876</v>
      </c>
      <c r="D33" s="45">
        <v>24.645499999999998</v>
      </c>
      <c r="E33" s="45">
        <v>18.124199999999998</v>
      </c>
      <c r="F33" s="45">
        <v>0</v>
      </c>
      <c r="G33" s="45">
        <v>19.1295</v>
      </c>
      <c r="H33" s="45">
        <v>10.5533</v>
      </c>
      <c r="I33" s="45">
        <v>25.000599999999999</v>
      </c>
      <c r="J33" s="45">
        <v>18.124199999999998</v>
      </c>
      <c r="K33" s="45">
        <v>0</v>
      </c>
      <c r="L33" s="45">
        <v>1.0649</v>
      </c>
      <c r="M33" s="45">
        <v>2.1019999999999999</v>
      </c>
      <c r="N33" s="45">
        <v>0.68979999999999997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12.8758</v>
      </c>
      <c r="C34" s="45">
        <v>8.5114999999999998</v>
      </c>
      <c r="D34" s="45">
        <v>16.588799999999999</v>
      </c>
      <c r="E34" s="45">
        <v>17.552199999999999</v>
      </c>
      <c r="F34" s="45">
        <v>5</v>
      </c>
      <c r="G34" s="45">
        <v>15.5115</v>
      </c>
      <c r="H34" s="45">
        <v>10.7019</v>
      </c>
      <c r="I34" s="45">
        <v>18.679300000000001</v>
      </c>
      <c r="J34" s="45">
        <v>17.5654</v>
      </c>
      <c r="K34" s="45">
        <v>0</v>
      </c>
      <c r="L34" s="45">
        <v>3.9462000000000002</v>
      </c>
      <c r="M34" s="45">
        <v>3.1861999999999999</v>
      </c>
      <c r="N34" s="45">
        <v>4.8613</v>
      </c>
      <c r="O34" s="45">
        <v>3</v>
      </c>
      <c r="P34" s="45">
        <v>5</v>
      </c>
    </row>
    <row r="35" spans="1:16" hidden="1" outlineLevel="1">
      <c r="A35" s="8">
        <v>41275</v>
      </c>
      <c r="B35" s="45">
        <v>12.131500000000001</v>
      </c>
      <c r="C35" s="45">
        <v>11.3527</v>
      </c>
      <c r="D35" s="45">
        <v>12.7112</v>
      </c>
      <c r="E35" s="45">
        <v>10</v>
      </c>
      <c r="F35" s="45">
        <v>5</v>
      </c>
      <c r="G35" s="45">
        <v>13.0966</v>
      </c>
      <c r="H35" s="45">
        <v>11.8162</v>
      </c>
      <c r="I35" s="45">
        <v>14.114100000000001</v>
      </c>
      <c r="J35" s="45">
        <v>10</v>
      </c>
      <c r="K35" s="45">
        <v>5</v>
      </c>
      <c r="L35" s="45">
        <v>3.0323000000000002</v>
      </c>
      <c r="M35" s="45">
        <v>3.9537</v>
      </c>
      <c r="N35" s="45">
        <v>2.7136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12.214600000000001</v>
      </c>
      <c r="C36" s="45">
        <v>10.126799999999999</v>
      </c>
      <c r="D36" s="45">
        <v>15.2767</v>
      </c>
      <c r="E36" s="45">
        <v>10.210699999999999</v>
      </c>
      <c r="F36" s="45">
        <v>0</v>
      </c>
      <c r="G36" s="45">
        <v>12.3552</v>
      </c>
      <c r="H36" s="45">
        <v>10.196400000000001</v>
      </c>
      <c r="I36" s="45">
        <v>15.6602</v>
      </c>
      <c r="J36" s="45">
        <v>10.210699999999999</v>
      </c>
      <c r="K36" s="45">
        <v>0</v>
      </c>
      <c r="L36" s="45">
        <v>6.4905999999999997</v>
      </c>
      <c r="M36" s="45">
        <v>1.1939</v>
      </c>
      <c r="N36" s="45">
        <v>7.7000999999999999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11.7394</v>
      </c>
      <c r="C37" s="45">
        <v>9.7919</v>
      </c>
      <c r="D37" s="45">
        <v>13.8827</v>
      </c>
      <c r="E37" s="45">
        <v>17.742699999999999</v>
      </c>
      <c r="F37" s="45">
        <v>0</v>
      </c>
      <c r="G37" s="45">
        <v>12.031000000000001</v>
      </c>
      <c r="H37" s="45">
        <v>9.7958999999999996</v>
      </c>
      <c r="I37" s="45">
        <v>14.7073</v>
      </c>
      <c r="J37" s="45">
        <v>17.742699999999999</v>
      </c>
      <c r="K37" s="45">
        <v>0</v>
      </c>
      <c r="L37" s="45">
        <v>4.3129999999999997</v>
      </c>
      <c r="M37" s="45">
        <v>1</v>
      </c>
      <c r="N37" s="45">
        <v>4.3345000000000002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11.266</v>
      </c>
      <c r="C38" s="45">
        <v>9.4319000000000006</v>
      </c>
      <c r="D38" s="45">
        <v>13.2028</v>
      </c>
      <c r="E38" s="45">
        <v>14.9</v>
      </c>
      <c r="F38" s="45">
        <v>0</v>
      </c>
      <c r="G38" s="45">
        <v>11.696999999999999</v>
      </c>
      <c r="H38" s="45">
        <v>9.4367000000000001</v>
      </c>
      <c r="I38" s="45">
        <v>14.3156</v>
      </c>
      <c r="J38" s="45">
        <v>19.495999999999999</v>
      </c>
      <c r="K38" s="45">
        <v>0</v>
      </c>
      <c r="L38" s="45">
        <v>2.8727999999999998</v>
      </c>
      <c r="M38" s="45">
        <v>1</v>
      </c>
      <c r="N38" s="45">
        <v>2.3298999999999999</v>
      </c>
      <c r="O38" s="45">
        <v>7.5</v>
      </c>
      <c r="P38" s="45">
        <v>0</v>
      </c>
    </row>
    <row r="39" spans="1:16" hidden="1" outlineLevel="1">
      <c r="A39" s="8">
        <v>41395</v>
      </c>
      <c r="B39" s="45">
        <v>10.154400000000001</v>
      </c>
      <c r="C39" s="45">
        <v>9.3077000000000005</v>
      </c>
      <c r="D39" s="45">
        <v>12.677</v>
      </c>
      <c r="E39" s="45">
        <v>16.100000000000001</v>
      </c>
      <c r="F39" s="45">
        <v>0</v>
      </c>
      <c r="G39" s="45">
        <v>10.156000000000001</v>
      </c>
      <c r="H39" s="45">
        <v>9.3096999999999994</v>
      </c>
      <c r="I39" s="45">
        <v>12.677</v>
      </c>
      <c r="J39" s="45">
        <v>16.100000000000001</v>
      </c>
      <c r="K39" s="45">
        <v>0</v>
      </c>
      <c r="L39" s="45">
        <v>1</v>
      </c>
      <c r="M39" s="45">
        <v>1</v>
      </c>
      <c r="N39" s="45">
        <v>0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10.4772</v>
      </c>
      <c r="C40" s="45">
        <v>10.4794</v>
      </c>
      <c r="D40" s="45">
        <v>9.9952000000000005</v>
      </c>
      <c r="E40" s="45">
        <v>15.027900000000001</v>
      </c>
      <c r="F40" s="45">
        <v>0</v>
      </c>
      <c r="G40" s="45">
        <v>10.6579</v>
      </c>
      <c r="H40" s="45">
        <v>10.4794</v>
      </c>
      <c r="I40" s="45">
        <v>10.913</v>
      </c>
      <c r="J40" s="45">
        <v>15.027900000000001</v>
      </c>
      <c r="K40" s="45">
        <v>0</v>
      </c>
      <c r="L40" s="45">
        <v>5.2678000000000003</v>
      </c>
      <c r="M40" s="45">
        <v>0</v>
      </c>
      <c r="N40" s="45">
        <v>5.2678000000000003</v>
      </c>
      <c r="O40" s="45">
        <v>0</v>
      </c>
      <c r="P40" s="45">
        <v>0</v>
      </c>
    </row>
    <row r="41" spans="1:16" hidden="1" outlineLevel="1">
      <c r="A41" s="8">
        <v>41456</v>
      </c>
      <c r="B41" s="45">
        <v>8.6667000000000005</v>
      </c>
      <c r="C41" s="45">
        <v>8.1321999999999992</v>
      </c>
      <c r="D41" s="45">
        <v>10.456799999999999</v>
      </c>
      <c r="E41" s="45">
        <v>12.965400000000001</v>
      </c>
      <c r="F41" s="45">
        <v>16.600000000000001</v>
      </c>
      <c r="G41" s="45">
        <v>8.9329999999999998</v>
      </c>
      <c r="H41" s="45">
        <v>8.2934999999999999</v>
      </c>
      <c r="I41" s="45">
        <v>11.329499999999999</v>
      </c>
      <c r="J41" s="45">
        <v>12.965400000000001</v>
      </c>
      <c r="K41" s="45">
        <v>16.600000000000001</v>
      </c>
      <c r="L41" s="45">
        <v>4.056</v>
      </c>
      <c r="M41" s="45">
        <v>3.9205999999999999</v>
      </c>
      <c r="N41" s="45">
        <v>4.2089999999999996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9.3863000000000003</v>
      </c>
      <c r="C42" s="45">
        <v>8.8910999999999998</v>
      </c>
      <c r="D42" s="45">
        <v>10.581300000000001</v>
      </c>
      <c r="E42" s="45">
        <v>18</v>
      </c>
      <c r="F42" s="45">
        <v>0</v>
      </c>
      <c r="G42" s="45">
        <v>9.8399000000000001</v>
      </c>
      <c r="H42" s="45">
        <v>8.9217999999999993</v>
      </c>
      <c r="I42" s="45">
        <v>12.5463</v>
      </c>
      <c r="J42" s="45">
        <v>18</v>
      </c>
      <c r="K42" s="45">
        <v>0</v>
      </c>
      <c r="L42" s="45">
        <v>1.9811000000000001</v>
      </c>
      <c r="M42" s="45">
        <v>3.7606000000000002</v>
      </c>
      <c r="N42" s="45">
        <v>1.8414999999999999</v>
      </c>
      <c r="O42" s="45">
        <v>0</v>
      </c>
      <c r="P42" s="45">
        <v>0</v>
      </c>
    </row>
    <row r="43" spans="1:16" hidden="1" outlineLevel="1">
      <c r="A43" s="8">
        <v>41518</v>
      </c>
      <c r="B43" s="45">
        <v>9.4146000000000001</v>
      </c>
      <c r="C43" s="45">
        <v>8.8496000000000006</v>
      </c>
      <c r="D43" s="45">
        <v>9.4883000000000006</v>
      </c>
      <c r="E43" s="45">
        <v>16.2224</v>
      </c>
      <c r="F43" s="45">
        <v>0</v>
      </c>
      <c r="G43" s="45">
        <v>10.102399999999999</v>
      </c>
      <c r="H43" s="45">
        <v>8.9450000000000003</v>
      </c>
      <c r="I43" s="45">
        <v>13.792199999999999</v>
      </c>
      <c r="J43" s="45">
        <v>16.478100000000001</v>
      </c>
      <c r="K43" s="45">
        <v>0</v>
      </c>
      <c r="L43" s="45">
        <v>3.2566999999999999</v>
      </c>
      <c r="M43" s="45">
        <v>3.9416000000000002</v>
      </c>
      <c r="N43" s="45">
        <v>3.0459000000000001</v>
      </c>
      <c r="O43" s="45">
        <v>8</v>
      </c>
      <c r="P43" s="45">
        <v>0</v>
      </c>
    </row>
    <row r="44" spans="1:16" hidden="1" outlineLevel="1">
      <c r="A44" s="8">
        <v>41548</v>
      </c>
      <c r="B44" s="45">
        <v>9.0065000000000008</v>
      </c>
      <c r="C44" s="45">
        <v>7.9179000000000004</v>
      </c>
      <c r="D44" s="45">
        <v>12.9346</v>
      </c>
      <c r="E44" s="45">
        <v>17.745699999999999</v>
      </c>
      <c r="F44" s="45">
        <v>0</v>
      </c>
      <c r="G44" s="45">
        <v>9.2797999999999998</v>
      </c>
      <c r="H44" s="45">
        <v>8.1834000000000007</v>
      </c>
      <c r="I44" s="45">
        <v>13.1715</v>
      </c>
      <c r="J44" s="45">
        <v>17.745699999999999</v>
      </c>
      <c r="K44" s="45">
        <v>0</v>
      </c>
      <c r="L44" s="45">
        <v>3.9116</v>
      </c>
      <c r="M44" s="45">
        <v>3.2919</v>
      </c>
      <c r="N44" s="45">
        <v>7.1254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8.6285000000000007</v>
      </c>
      <c r="C45" s="45">
        <v>7.8846999999999996</v>
      </c>
      <c r="D45" s="45">
        <v>10.5382</v>
      </c>
      <c r="E45" s="45">
        <v>7.5167000000000002</v>
      </c>
      <c r="F45" s="45">
        <v>0</v>
      </c>
      <c r="G45" s="45">
        <v>9.2184000000000008</v>
      </c>
      <c r="H45" s="45">
        <v>7.9001999999999999</v>
      </c>
      <c r="I45" s="45">
        <v>13.566599999999999</v>
      </c>
      <c r="J45" s="45">
        <v>16.995200000000001</v>
      </c>
      <c r="K45" s="45">
        <v>0</v>
      </c>
      <c r="L45" s="45">
        <v>3.3435999999999999</v>
      </c>
      <c r="M45" s="45">
        <v>1.1641999999999999</v>
      </c>
      <c r="N45" s="45">
        <v>2.9807000000000001</v>
      </c>
      <c r="O45" s="45">
        <v>5.2</v>
      </c>
      <c r="P45" s="45">
        <v>0</v>
      </c>
    </row>
    <row r="46" spans="1:16" hidden="1" outlineLevel="1">
      <c r="A46" s="8">
        <v>41609</v>
      </c>
      <c r="B46" s="45">
        <v>12.6592</v>
      </c>
      <c r="C46" s="45">
        <v>7.4607000000000001</v>
      </c>
      <c r="D46" s="45">
        <v>16.451000000000001</v>
      </c>
      <c r="E46" s="45">
        <v>20.328900000000001</v>
      </c>
      <c r="F46" s="45">
        <v>0</v>
      </c>
      <c r="G46" s="45">
        <v>13.2066</v>
      </c>
      <c r="H46" s="45">
        <v>7.4954000000000001</v>
      </c>
      <c r="I46" s="45">
        <v>17.917100000000001</v>
      </c>
      <c r="J46" s="45">
        <v>20.328900000000001</v>
      </c>
      <c r="K46" s="45">
        <v>0</v>
      </c>
      <c r="L46" s="45">
        <v>5.8951000000000002</v>
      </c>
      <c r="M46" s="45">
        <v>3.8065000000000002</v>
      </c>
      <c r="N46" s="45">
        <v>6.0122</v>
      </c>
      <c r="O46" s="45">
        <v>0</v>
      </c>
      <c r="P46" s="45">
        <v>0</v>
      </c>
    </row>
    <row r="47" spans="1:16" hidden="1" outlineLevel="1">
      <c r="A47" s="8">
        <v>41640</v>
      </c>
      <c r="B47" s="45">
        <v>9.3721999999999994</v>
      </c>
      <c r="C47" s="45">
        <v>7.8513999999999999</v>
      </c>
      <c r="D47" s="45">
        <v>12.310499999999999</v>
      </c>
      <c r="E47" s="45">
        <v>21.410499999999999</v>
      </c>
      <c r="F47" s="45">
        <v>0</v>
      </c>
      <c r="G47" s="45">
        <v>9.9369999999999994</v>
      </c>
      <c r="H47" s="45">
        <v>7.9757999999999996</v>
      </c>
      <c r="I47" s="45">
        <v>14.5405</v>
      </c>
      <c r="J47" s="45">
        <v>21.410499999999999</v>
      </c>
      <c r="K47" s="45">
        <v>0</v>
      </c>
      <c r="L47" s="45">
        <v>3.5142000000000002</v>
      </c>
      <c r="M47" s="45">
        <v>3.923</v>
      </c>
      <c r="N47" s="45">
        <v>3.3917000000000002</v>
      </c>
      <c r="O47" s="45">
        <v>0</v>
      </c>
      <c r="P47" s="45">
        <v>0</v>
      </c>
    </row>
    <row r="48" spans="1:16" hidden="1" outlineLevel="1">
      <c r="A48" s="8">
        <v>41671</v>
      </c>
      <c r="B48" s="45">
        <v>10.6114</v>
      </c>
      <c r="C48" s="45">
        <v>7.0289000000000001</v>
      </c>
      <c r="D48" s="45">
        <v>13.176600000000001</v>
      </c>
      <c r="E48" s="45">
        <v>7.8292000000000002</v>
      </c>
      <c r="F48" s="45">
        <v>0</v>
      </c>
      <c r="G48" s="45">
        <v>11.6021</v>
      </c>
      <c r="H48" s="45">
        <v>7.0791000000000004</v>
      </c>
      <c r="I48" s="45">
        <v>14.737500000000001</v>
      </c>
      <c r="J48" s="45">
        <v>20</v>
      </c>
      <c r="K48" s="45">
        <v>0</v>
      </c>
      <c r="L48" s="45">
        <v>6.3986000000000001</v>
      </c>
      <c r="M48" s="45">
        <v>3.4176000000000002</v>
      </c>
      <c r="N48" s="45">
        <v>5.1440999999999999</v>
      </c>
      <c r="O48" s="45">
        <v>7.8</v>
      </c>
      <c r="P48" s="45">
        <v>0</v>
      </c>
    </row>
    <row r="49" spans="1:16" hidden="1" outlineLevel="1">
      <c r="A49" s="8">
        <v>41699</v>
      </c>
      <c r="B49" s="45">
        <v>8.7667000000000002</v>
      </c>
      <c r="C49" s="45">
        <v>6.8849</v>
      </c>
      <c r="D49" s="45">
        <v>13.886799999999999</v>
      </c>
      <c r="E49" s="45">
        <v>16.096800000000002</v>
      </c>
      <c r="F49" s="45">
        <v>0</v>
      </c>
      <c r="G49" s="45">
        <v>8.8185000000000002</v>
      </c>
      <c r="H49" s="45">
        <v>6.8868999999999998</v>
      </c>
      <c r="I49" s="45">
        <v>14.4307</v>
      </c>
      <c r="J49" s="45">
        <v>16.096800000000002</v>
      </c>
      <c r="K49" s="45">
        <v>0</v>
      </c>
      <c r="L49" s="45">
        <v>5.5251000000000001</v>
      </c>
      <c r="M49" s="45">
        <v>0.5</v>
      </c>
      <c r="N49" s="45">
        <v>5.6014999999999997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10.860300000000001</v>
      </c>
      <c r="C50" s="45">
        <v>8.7095000000000002</v>
      </c>
      <c r="D50" s="45">
        <v>14.615600000000001</v>
      </c>
      <c r="E50" s="45">
        <v>8.7228999999999992</v>
      </c>
      <c r="F50" s="45">
        <v>0</v>
      </c>
      <c r="G50" s="45">
        <v>11.2111</v>
      </c>
      <c r="H50" s="45">
        <v>8.7144999999999992</v>
      </c>
      <c r="I50" s="45">
        <v>16.3169</v>
      </c>
      <c r="J50" s="45">
        <v>8.7228999999999992</v>
      </c>
      <c r="K50" s="45">
        <v>0</v>
      </c>
      <c r="L50" s="45">
        <v>4.6874000000000002</v>
      </c>
      <c r="M50" s="45">
        <v>0.5</v>
      </c>
      <c r="N50" s="45">
        <v>4.7165999999999997</v>
      </c>
      <c r="O50" s="45">
        <v>0</v>
      </c>
      <c r="P50" s="45">
        <v>0</v>
      </c>
    </row>
    <row r="51" spans="1:16" hidden="1" outlineLevel="1">
      <c r="A51" s="8">
        <v>41760</v>
      </c>
      <c r="B51" s="45">
        <v>15.7872</v>
      </c>
      <c r="C51" s="45">
        <v>7.4004000000000003</v>
      </c>
      <c r="D51" s="45">
        <v>15.859400000000001</v>
      </c>
      <c r="E51" s="45">
        <v>18.47</v>
      </c>
      <c r="F51" s="45">
        <v>0</v>
      </c>
      <c r="G51" s="45">
        <v>16.1844</v>
      </c>
      <c r="H51" s="45">
        <v>7.4065000000000003</v>
      </c>
      <c r="I51" s="45">
        <v>16.6632</v>
      </c>
      <c r="J51" s="45">
        <v>18.828199999999999</v>
      </c>
      <c r="K51" s="45">
        <v>0</v>
      </c>
      <c r="L51" s="45">
        <v>6.1402000000000001</v>
      </c>
      <c r="M51" s="45">
        <v>0.5</v>
      </c>
      <c r="N51" s="45">
        <v>5.1044999999999998</v>
      </c>
      <c r="O51" s="45">
        <v>7.6832000000000003</v>
      </c>
      <c r="P51" s="45">
        <v>0</v>
      </c>
    </row>
    <row r="52" spans="1:16" hidden="1" outlineLevel="1">
      <c r="A52" s="8">
        <v>41791</v>
      </c>
      <c r="B52" s="45">
        <v>10.784599999999999</v>
      </c>
      <c r="C52" s="45">
        <v>7.1519000000000004</v>
      </c>
      <c r="D52" s="45">
        <v>13.744199999999999</v>
      </c>
      <c r="E52" s="45">
        <v>7.8963000000000001</v>
      </c>
      <c r="F52" s="45">
        <v>12</v>
      </c>
      <c r="G52" s="45">
        <v>11.2799</v>
      </c>
      <c r="H52" s="45">
        <v>7.1867000000000001</v>
      </c>
      <c r="I52" s="45">
        <v>15.1732</v>
      </c>
      <c r="J52" s="45">
        <v>7.8963000000000001</v>
      </c>
      <c r="K52" s="45">
        <v>12</v>
      </c>
      <c r="L52" s="45">
        <v>5.2460000000000004</v>
      </c>
      <c r="M52" s="45">
        <v>1.75</v>
      </c>
      <c r="N52" s="45">
        <v>5.3657000000000004</v>
      </c>
      <c r="O52" s="45">
        <v>0</v>
      </c>
      <c r="P52" s="45">
        <v>0</v>
      </c>
    </row>
    <row r="53" spans="1:16" hidden="1" outlineLevel="1">
      <c r="A53" s="8">
        <v>41821</v>
      </c>
      <c r="B53" s="45">
        <v>9.7650000000000006</v>
      </c>
      <c r="C53" s="45">
        <v>7.2781000000000002</v>
      </c>
      <c r="D53" s="45">
        <v>11.392200000000001</v>
      </c>
      <c r="E53" s="45">
        <v>9.3798999999999992</v>
      </c>
      <c r="F53" s="45">
        <v>0</v>
      </c>
      <c r="G53" s="45">
        <v>10.341100000000001</v>
      </c>
      <c r="H53" s="45">
        <v>7.2901999999999996</v>
      </c>
      <c r="I53" s="45">
        <v>12.631500000000001</v>
      </c>
      <c r="J53" s="45">
        <v>9.3798999999999992</v>
      </c>
      <c r="K53" s="45">
        <v>0</v>
      </c>
      <c r="L53" s="45">
        <v>2.2968999999999999</v>
      </c>
      <c r="M53" s="45">
        <v>1.2877000000000001</v>
      </c>
      <c r="N53" s="45">
        <v>2.3079000000000001</v>
      </c>
      <c r="O53" s="45">
        <v>0</v>
      </c>
      <c r="P53" s="45">
        <v>0</v>
      </c>
    </row>
    <row r="54" spans="1:16" hidden="1" outlineLevel="1" collapsed="1">
      <c r="A54" s="8">
        <v>41852</v>
      </c>
      <c r="B54" s="45">
        <v>9.5373000000000001</v>
      </c>
      <c r="C54" s="45">
        <v>6.4730999999999996</v>
      </c>
      <c r="D54" s="45">
        <v>12.1008</v>
      </c>
      <c r="E54" s="45">
        <v>6.1891999999999996</v>
      </c>
      <c r="F54" s="45">
        <v>0</v>
      </c>
      <c r="G54" s="45">
        <v>9.8755000000000006</v>
      </c>
      <c r="H54" s="45">
        <v>6.4816000000000003</v>
      </c>
      <c r="I54" s="45">
        <v>13.2281</v>
      </c>
      <c r="J54" s="45">
        <v>6.1891999999999996</v>
      </c>
      <c r="K54" s="45">
        <v>0</v>
      </c>
      <c r="L54" s="45">
        <v>5.9042000000000003</v>
      </c>
      <c r="M54" s="45">
        <v>1.7205999999999999</v>
      </c>
      <c r="N54" s="45">
        <v>5.9424999999999999</v>
      </c>
      <c r="O54" s="45">
        <v>0</v>
      </c>
      <c r="P54" s="45">
        <v>0</v>
      </c>
    </row>
    <row r="55" spans="1:16" hidden="1" outlineLevel="1" collapsed="1">
      <c r="A55" s="8">
        <v>41883</v>
      </c>
      <c r="B55" s="45">
        <v>9.5074000000000005</v>
      </c>
      <c r="C55" s="45">
        <v>7.3986999999999998</v>
      </c>
      <c r="D55" s="45">
        <v>11.7285</v>
      </c>
      <c r="E55" s="45">
        <v>6.0830000000000002</v>
      </c>
      <c r="F55" s="45">
        <v>0</v>
      </c>
      <c r="G55" s="45">
        <v>9.7317999999999998</v>
      </c>
      <c r="H55" s="45">
        <v>7.3997999999999999</v>
      </c>
      <c r="I55" s="45">
        <v>12.645</v>
      </c>
      <c r="J55" s="45">
        <v>5.9185999999999996</v>
      </c>
      <c r="K55" s="45">
        <v>0</v>
      </c>
      <c r="L55" s="45">
        <v>6.9709000000000003</v>
      </c>
      <c r="M55" s="45">
        <v>1.75</v>
      </c>
      <c r="N55" s="45">
        <v>6.9824000000000002</v>
      </c>
      <c r="O55" s="45">
        <v>6.7525000000000004</v>
      </c>
      <c r="P55" s="45">
        <v>0</v>
      </c>
    </row>
    <row r="56" spans="1:16" hidden="1" outlineLevel="1" collapsed="1">
      <c r="A56" s="8">
        <v>41913</v>
      </c>
      <c r="B56" s="45">
        <v>9.9931999999999999</v>
      </c>
      <c r="C56" s="45">
        <v>9.4600000000000009</v>
      </c>
      <c r="D56" s="45">
        <v>11.586600000000001</v>
      </c>
      <c r="E56" s="45">
        <v>5.9522000000000004</v>
      </c>
      <c r="F56" s="45">
        <v>0</v>
      </c>
      <c r="G56" s="45">
        <v>10.145300000000001</v>
      </c>
      <c r="H56" s="45">
        <v>9.4626999999999999</v>
      </c>
      <c r="I56" s="45">
        <v>12.228400000000001</v>
      </c>
      <c r="J56" s="45">
        <v>5.5826000000000002</v>
      </c>
      <c r="K56" s="45">
        <v>0</v>
      </c>
      <c r="L56" s="45">
        <v>7.2404999999999999</v>
      </c>
      <c r="M56" s="45">
        <v>1.75</v>
      </c>
      <c r="N56" s="45">
        <v>7.3307000000000002</v>
      </c>
      <c r="O56" s="45">
        <v>7</v>
      </c>
      <c r="P56" s="45">
        <v>0</v>
      </c>
    </row>
    <row r="57" spans="1:16" hidden="1" outlineLevel="1" collapsed="1">
      <c r="A57" s="8">
        <v>41944</v>
      </c>
      <c r="B57" s="45">
        <v>9.6176999999999992</v>
      </c>
      <c r="C57" s="45">
        <v>6.8133999999999997</v>
      </c>
      <c r="D57" s="45">
        <v>14.152200000000001</v>
      </c>
      <c r="E57" s="45">
        <v>11.136200000000001</v>
      </c>
      <c r="F57" s="45">
        <v>0</v>
      </c>
      <c r="G57" s="45">
        <v>9.7802000000000007</v>
      </c>
      <c r="H57" s="45">
        <v>6.8135000000000003</v>
      </c>
      <c r="I57" s="45">
        <v>16.311199999999999</v>
      </c>
      <c r="J57" s="45">
        <v>11.289199999999999</v>
      </c>
      <c r="K57" s="45">
        <v>0</v>
      </c>
      <c r="L57" s="45">
        <v>7.82</v>
      </c>
      <c r="M57" s="45">
        <v>1.75</v>
      </c>
      <c r="N57" s="45">
        <v>7.8574000000000002</v>
      </c>
      <c r="O57" s="45">
        <v>7.25</v>
      </c>
      <c r="P57" s="45">
        <v>0</v>
      </c>
    </row>
    <row r="58" spans="1:16" hidden="1" outlineLevel="1" collapsed="1">
      <c r="A58" s="8">
        <v>41974</v>
      </c>
      <c r="B58" s="45">
        <v>10.0342</v>
      </c>
      <c r="C58" s="45">
        <v>8.4149999999999991</v>
      </c>
      <c r="D58" s="45">
        <v>12.535600000000001</v>
      </c>
      <c r="E58" s="45">
        <v>9.5810999999999993</v>
      </c>
      <c r="F58" s="45">
        <v>0</v>
      </c>
      <c r="G58" s="45">
        <v>10.6182</v>
      </c>
      <c r="H58" s="45">
        <v>8.4280000000000008</v>
      </c>
      <c r="I58" s="45">
        <v>15.924200000000001</v>
      </c>
      <c r="J58" s="45">
        <v>9.5810999999999993</v>
      </c>
      <c r="K58" s="45">
        <v>0</v>
      </c>
      <c r="L58" s="45">
        <v>6.3586999999999998</v>
      </c>
      <c r="M58" s="45">
        <v>1.5058</v>
      </c>
      <c r="N58" s="45">
        <v>6.3973000000000004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10.933199999999999</v>
      </c>
      <c r="C59" s="45">
        <v>8.5001999999999995</v>
      </c>
      <c r="D59" s="45">
        <v>13.984299999999999</v>
      </c>
      <c r="E59" s="45">
        <v>7.4382000000000001</v>
      </c>
      <c r="F59" s="45">
        <v>0</v>
      </c>
      <c r="G59" s="45">
        <v>11.427899999999999</v>
      </c>
      <c r="H59" s="45">
        <v>8.5039999999999996</v>
      </c>
      <c r="I59" s="45">
        <v>16.6828</v>
      </c>
      <c r="J59" s="45">
        <v>7.4382000000000001</v>
      </c>
      <c r="K59" s="45">
        <v>0</v>
      </c>
      <c r="L59" s="45">
        <v>7.7906000000000004</v>
      </c>
      <c r="M59" s="45">
        <v>1.0563</v>
      </c>
      <c r="N59" s="45">
        <v>7.8041999999999998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11.172599999999999</v>
      </c>
      <c r="C60" s="45">
        <v>8.9186999999999994</v>
      </c>
      <c r="D60" s="45">
        <v>13.943099999999999</v>
      </c>
      <c r="E60" s="45">
        <v>7.1844999999999999</v>
      </c>
      <c r="F60" s="45">
        <v>0</v>
      </c>
      <c r="G60" s="45">
        <v>11.6739</v>
      </c>
      <c r="H60" s="45">
        <v>8.9190000000000005</v>
      </c>
      <c r="I60" s="45">
        <v>15.824199999999999</v>
      </c>
      <c r="J60" s="45">
        <v>7.3106999999999998</v>
      </c>
      <c r="K60" s="45">
        <v>0</v>
      </c>
      <c r="L60" s="45">
        <v>7.0747</v>
      </c>
      <c r="M60" s="45">
        <v>1.7448999999999999</v>
      </c>
      <c r="N60" s="45">
        <v>7.0837000000000003</v>
      </c>
      <c r="O60" s="45">
        <v>7</v>
      </c>
      <c r="P60" s="45">
        <v>0</v>
      </c>
    </row>
    <row r="61" spans="1:16" hidden="1" outlineLevel="1" collapsed="1">
      <c r="A61" s="8">
        <v>42064</v>
      </c>
      <c r="B61" s="45">
        <v>13.3812</v>
      </c>
      <c r="C61" s="45">
        <v>10.3241</v>
      </c>
      <c r="D61" s="45">
        <v>16.8017</v>
      </c>
      <c r="E61" s="45">
        <v>9</v>
      </c>
      <c r="F61" s="45">
        <v>0</v>
      </c>
      <c r="G61" s="45">
        <v>13.963200000000001</v>
      </c>
      <c r="H61" s="45">
        <v>10.3467</v>
      </c>
      <c r="I61" s="45">
        <v>18.818300000000001</v>
      </c>
      <c r="J61" s="45">
        <v>9</v>
      </c>
      <c r="K61" s="45">
        <v>0</v>
      </c>
      <c r="L61" s="45">
        <v>6.8491999999999997</v>
      </c>
      <c r="M61" s="45">
        <v>1.75</v>
      </c>
      <c r="N61" s="45">
        <v>6.9348000000000001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14.589499999999999</v>
      </c>
      <c r="C62" s="45">
        <v>12.0814</v>
      </c>
      <c r="D62" s="45">
        <v>17.2653</v>
      </c>
      <c r="E62" s="45">
        <v>11.865399999999999</v>
      </c>
      <c r="F62" s="45">
        <v>0</v>
      </c>
      <c r="G62" s="45">
        <v>15.422000000000001</v>
      </c>
      <c r="H62" s="45">
        <v>12.0814</v>
      </c>
      <c r="I62" s="45">
        <v>18.387</v>
      </c>
      <c r="J62" s="45">
        <v>22.083300000000001</v>
      </c>
      <c r="K62" s="45">
        <v>0</v>
      </c>
      <c r="L62" s="45">
        <v>7.9840999999999998</v>
      </c>
      <c r="M62" s="45">
        <v>1.75</v>
      </c>
      <c r="N62" s="45">
        <v>7.4706000000000001</v>
      </c>
      <c r="O62" s="45">
        <v>8.4</v>
      </c>
      <c r="P62" s="45">
        <v>0</v>
      </c>
    </row>
    <row r="63" spans="1:16" hidden="1" outlineLevel="1" collapsed="1">
      <c r="A63" s="8">
        <v>42125</v>
      </c>
      <c r="B63" s="45">
        <v>14.8576</v>
      </c>
      <c r="C63" s="45">
        <v>12.611499999999999</v>
      </c>
      <c r="D63" s="45">
        <v>16.590800000000002</v>
      </c>
      <c r="E63" s="45">
        <v>8.3695000000000004</v>
      </c>
      <c r="F63" s="45">
        <v>0</v>
      </c>
      <c r="G63" s="45">
        <v>15.6533</v>
      </c>
      <c r="H63" s="45">
        <v>12.611499999999999</v>
      </c>
      <c r="I63" s="45">
        <v>17.426400000000001</v>
      </c>
      <c r="J63" s="45">
        <v>5.5</v>
      </c>
      <c r="K63" s="45">
        <v>0</v>
      </c>
      <c r="L63" s="45">
        <v>8.0556000000000001</v>
      </c>
      <c r="M63" s="45">
        <v>0</v>
      </c>
      <c r="N63" s="45">
        <v>7.7243000000000004</v>
      </c>
      <c r="O63" s="45">
        <v>8.4</v>
      </c>
      <c r="P63" s="45">
        <v>0</v>
      </c>
    </row>
    <row r="64" spans="1:16" hidden="1" outlineLevel="1" collapsed="1">
      <c r="A64" s="8">
        <v>42156</v>
      </c>
      <c r="B64" s="45">
        <v>15.261900000000001</v>
      </c>
      <c r="C64" s="45">
        <v>12.351800000000001</v>
      </c>
      <c r="D64" s="45">
        <v>16.607199999999999</v>
      </c>
      <c r="E64" s="45">
        <v>9.0385000000000009</v>
      </c>
      <c r="F64" s="45">
        <v>0</v>
      </c>
      <c r="G64" s="45">
        <v>16.2941</v>
      </c>
      <c r="H64" s="45">
        <v>12.352</v>
      </c>
      <c r="I64" s="45">
        <v>18.2651</v>
      </c>
      <c r="J64" s="45">
        <v>4.8761000000000001</v>
      </c>
      <c r="K64" s="45">
        <v>0</v>
      </c>
      <c r="L64" s="45">
        <v>3.8553000000000002</v>
      </c>
      <c r="M64" s="45">
        <v>1.75</v>
      </c>
      <c r="N64" s="45">
        <v>3.2227999999999999</v>
      </c>
      <c r="O64" s="45">
        <v>11</v>
      </c>
      <c r="P64" s="45">
        <v>0</v>
      </c>
    </row>
    <row r="65" spans="1:16" hidden="1" outlineLevel="1" collapsed="1">
      <c r="A65" s="8">
        <v>42186</v>
      </c>
      <c r="B65" s="45">
        <v>14.6798</v>
      </c>
      <c r="C65" s="45">
        <v>12.732799999999999</v>
      </c>
      <c r="D65" s="45">
        <v>16.384699999999999</v>
      </c>
      <c r="E65" s="45">
        <v>9.2073999999999998</v>
      </c>
      <c r="F65" s="45">
        <v>0</v>
      </c>
      <c r="G65" s="45">
        <v>15.854699999999999</v>
      </c>
      <c r="H65" s="45">
        <v>12.772600000000001</v>
      </c>
      <c r="I65" s="45">
        <v>19.128</v>
      </c>
      <c r="J65" s="45">
        <v>9.2073999999999998</v>
      </c>
      <c r="K65" s="45">
        <v>0</v>
      </c>
      <c r="L65" s="45">
        <v>3.9561999999999999</v>
      </c>
      <c r="M65" s="45">
        <v>1.75</v>
      </c>
      <c r="N65" s="45">
        <v>3.9942000000000002</v>
      </c>
      <c r="O65" s="45">
        <v>0</v>
      </c>
      <c r="P65" s="45">
        <v>0</v>
      </c>
    </row>
    <row r="66" spans="1:16" hidden="1" outlineLevel="1" collapsed="1">
      <c r="A66" s="8">
        <v>42217</v>
      </c>
      <c r="B66" s="45">
        <v>13.2883</v>
      </c>
      <c r="C66" s="45">
        <v>11.8956</v>
      </c>
      <c r="D66" s="45">
        <v>14.394500000000001</v>
      </c>
      <c r="E66" s="45">
        <v>17.636399999999998</v>
      </c>
      <c r="F66" s="45">
        <v>12.5</v>
      </c>
      <c r="G66" s="45">
        <v>14.917199999999999</v>
      </c>
      <c r="H66" s="45">
        <v>11.8957</v>
      </c>
      <c r="I66" s="45">
        <v>18.4786</v>
      </c>
      <c r="J66" s="45">
        <v>17.636399999999998</v>
      </c>
      <c r="K66" s="45">
        <v>12.5</v>
      </c>
      <c r="L66" s="45">
        <v>5.0301</v>
      </c>
      <c r="M66" s="45">
        <v>1.75</v>
      </c>
      <c r="N66" s="45">
        <v>5.0301999999999998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14.2287</v>
      </c>
      <c r="C67" s="45">
        <v>12.189</v>
      </c>
      <c r="D67" s="45">
        <v>15.7234</v>
      </c>
      <c r="E67" s="45">
        <v>5.8343999999999996</v>
      </c>
      <c r="F67" s="45">
        <v>0</v>
      </c>
      <c r="G67" s="45">
        <v>14.521100000000001</v>
      </c>
      <c r="H67" s="45">
        <v>12.1892</v>
      </c>
      <c r="I67" s="45">
        <v>16.360499999999998</v>
      </c>
      <c r="J67" s="45">
        <v>5.8343999999999996</v>
      </c>
      <c r="K67" s="45">
        <v>0</v>
      </c>
      <c r="L67" s="45">
        <v>8.3135999999999992</v>
      </c>
      <c r="M67" s="45">
        <v>1.75</v>
      </c>
      <c r="N67" s="45">
        <v>8.3142999999999994</v>
      </c>
      <c r="O67" s="45">
        <v>0</v>
      </c>
      <c r="P67" s="45">
        <v>0</v>
      </c>
    </row>
    <row r="68" spans="1:16" hidden="1" outlineLevel="1" collapsed="1">
      <c r="A68" s="8">
        <v>42278</v>
      </c>
      <c r="B68" s="45">
        <v>13.6281</v>
      </c>
      <c r="C68" s="45">
        <v>11.7218</v>
      </c>
      <c r="D68" s="45">
        <v>15.4404</v>
      </c>
      <c r="E68" s="45">
        <v>6.2356999999999996</v>
      </c>
      <c r="F68" s="45">
        <v>0</v>
      </c>
      <c r="G68" s="45">
        <v>13.944699999999999</v>
      </c>
      <c r="H68" s="45">
        <v>11.734999999999999</v>
      </c>
      <c r="I68" s="45">
        <v>16.242799999999999</v>
      </c>
      <c r="J68" s="45">
        <v>6.2356999999999996</v>
      </c>
      <c r="K68" s="45">
        <v>0</v>
      </c>
      <c r="L68" s="45">
        <v>7.0438999999999998</v>
      </c>
      <c r="M68" s="45">
        <v>1.75</v>
      </c>
      <c r="N68" s="45">
        <v>7.1192000000000002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13.213200000000001</v>
      </c>
      <c r="C69" s="45">
        <v>11.2843</v>
      </c>
      <c r="D69" s="45">
        <v>14.391</v>
      </c>
      <c r="E69" s="45">
        <v>8.7566000000000006</v>
      </c>
      <c r="F69" s="45">
        <v>0</v>
      </c>
      <c r="G69" s="45">
        <v>13.9581</v>
      </c>
      <c r="H69" s="45">
        <v>11.2883</v>
      </c>
      <c r="I69" s="45">
        <v>15.785600000000001</v>
      </c>
      <c r="J69" s="45">
        <v>4</v>
      </c>
      <c r="K69" s="45">
        <v>0</v>
      </c>
      <c r="L69" s="45">
        <v>4.7671999999999999</v>
      </c>
      <c r="M69" s="45">
        <v>4.9599999999999998E-2</v>
      </c>
      <c r="N69" s="45">
        <v>4.5983000000000001</v>
      </c>
      <c r="O69" s="45">
        <v>9.1</v>
      </c>
      <c r="P69" s="45">
        <v>0</v>
      </c>
    </row>
    <row r="70" spans="1:16" hidden="1" outlineLevel="1" collapsed="1">
      <c r="A70" s="8">
        <v>42339</v>
      </c>
      <c r="B70" s="45">
        <v>13.960699999999999</v>
      </c>
      <c r="C70" s="45">
        <v>12.3901</v>
      </c>
      <c r="D70" s="45">
        <v>15.127000000000001</v>
      </c>
      <c r="E70" s="45">
        <v>22</v>
      </c>
      <c r="F70" s="45">
        <v>0</v>
      </c>
      <c r="G70" s="45">
        <v>14.281700000000001</v>
      </c>
      <c r="H70" s="45">
        <v>12.404199999999999</v>
      </c>
      <c r="I70" s="45">
        <v>15.7631</v>
      </c>
      <c r="J70" s="45">
        <v>22</v>
      </c>
      <c r="K70" s="45">
        <v>0</v>
      </c>
      <c r="L70" s="45">
        <v>4.8609999999999998</v>
      </c>
      <c r="M70" s="45">
        <v>1E-4</v>
      </c>
      <c r="N70" s="45">
        <v>4.9313000000000002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14.005000000000001</v>
      </c>
      <c r="C71" s="45">
        <v>12.224399999999999</v>
      </c>
      <c r="D71" s="45">
        <v>15.43</v>
      </c>
      <c r="E71" s="45">
        <v>4</v>
      </c>
      <c r="F71" s="45">
        <v>0</v>
      </c>
      <c r="G71" s="45">
        <v>14.3803</v>
      </c>
      <c r="H71" s="45">
        <v>12.3035</v>
      </c>
      <c r="I71" s="45">
        <v>16.143999999999998</v>
      </c>
      <c r="J71" s="45">
        <v>4</v>
      </c>
      <c r="K71" s="45">
        <v>0</v>
      </c>
      <c r="L71" s="45">
        <v>4.7114000000000003</v>
      </c>
      <c r="M71" s="45">
        <v>0.60529999999999995</v>
      </c>
      <c r="N71" s="45">
        <v>5.0552000000000001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11.9626</v>
      </c>
      <c r="C72" s="45">
        <v>11.3866</v>
      </c>
      <c r="D72" s="45">
        <v>12.4521</v>
      </c>
      <c r="E72" s="45">
        <v>22</v>
      </c>
      <c r="F72" s="45">
        <v>0</v>
      </c>
      <c r="G72" s="45">
        <v>13.3506</v>
      </c>
      <c r="H72" s="45">
        <v>11.5953</v>
      </c>
      <c r="I72" s="45">
        <v>15.3195</v>
      </c>
      <c r="J72" s="45">
        <v>22</v>
      </c>
      <c r="K72" s="45">
        <v>0</v>
      </c>
      <c r="L72" s="45">
        <v>3.8576999999999999</v>
      </c>
      <c r="M72" s="45">
        <v>0.45</v>
      </c>
      <c r="N72" s="45">
        <v>4.0711000000000004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13.0138</v>
      </c>
      <c r="C73" s="45">
        <v>11.2721</v>
      </c>
      <c r="D73" s="45">
        <v>15.1259</v>
      </c>
      <c r="E73" s="45">
        <v>6.4154</v>
      </c>
      <c r="F73" s="45">
        <v>0</v>
      </c>
      <c r="G73" s="45">
        <v>13.9415</v>
      </c>
      <c r="H73" s="45">
        <v>11.2805</v>
      </c>
      <c r="I73" s="45">
        <v>16.190999999999999</v>
      </c>
      <c r="J73" s="45">
        <v>4.6592000000000002</v>
      </c>
      <c r="K73" s="45">
        <v>0</v>
      </c>
      <c r="L73" s="45">
        <v>5.4503000000000004</v>
      </c>
      <c r="M73" s="45">
        <v>0.45100000000000001</v>
      </c>
      <c r="N73" s="45">
        <v>3.9609999999999999</v>
      </c>
      <c r="O73" s="45">
        <v>6.6</v>
      </c>
      <c r="P73" s="45">
        <v>0</v>
      </c>
    </row>
    <row r="74" spans="1:16" hidden="1" outlineLevel="1" collapsed="1">
      <c r="A74" s="8">
        <v>42461</v>
      </c>
      <c r="B74" s="45">
        <v>12.3843</v>
      </c>
      <c r="C74" s="45">
        <v>11.5174</v>
      </c>
      <c r="D74" s="45">
        <v>13.462899999999999</v>
      </c>
      <c r="E74" s="45">
        <v>6.5048000000000004</v>
      </c>
      <c r="F74" s="45">
        <v>0</v>
      </c>
      <c r="G74" s="45">
        <v>13.9833</v>
      </c>
      <c r="H74" s="45">
        <v>11.5372</v>
      </c>
      <c r="I74" s="45">
        <v>16.361000000000001</v>
      </c>
      <c r="J74" s="45">
        <v>4.2159000000000004</v>
      </c>
      <c r="K74" s="45">
        <v>0</v>
      </c>
      <c r="L74" s="45">
        <v>3.8140999999999998</v>
      </c>
      <c r="M74" s="45">
        <v>1.6188</v>
      </c>
      <c r="N74" s="45">
        <v>2.9304999999999999</v>
      </c>
      <c r="O74" s="45">
        <v>6.6</v>
      </c>
      <c r="P74" s="45">
        <v>0</v>
      </c>
    </row>
    <row r="75" spans="1:16" hidden="1" outlineLevel="1" collapsed="1">
      <c r="A75" s="8">
        <v>42491</v>
      </c>
      <c r="B75" s="45">
        <v>13.572699999999999</v>
      </c>
      <c r="C75" s="45">
        <v>11.7531</v>
      </c>
      <c r="D75" s="45">
        <v>16.497</v>
      </c>
      <c r="E75" s="45">
        <v>13.8049</v>
      </c>
      <c r="F75" s="45">
        <v>0</v>
      </c>
      <c r="G75" s="45">
        <v>13.6854</v>
      </c>
      <c r="H75" s="45">
        <v>11.7583</v>
      </c>
      <c r="I75" s="45">
        <v>16.871700000000001</v>
      </c>
      <c r="J75" s="45">
        <v>13.8049</v>
      </c>
      <c r="K75" s="45">
        <v>0</v>
      </c>
      <c r="L75" s="45">
        <v>3.5954999999999999</v>
      </c>
      <c r="M75" s="45">
        <v>0.45150000000000001</v>
      </c>
      <c r="N75" s="45">
        <v>3.6772999999999998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13.322800000000001</v>
      </c>
      <c r="C76" s="45">
        <v>11.754200000000001</v>
      </c>
      <c r="D76" s="45">
        <v>13.859400000000001</v>
      </c>
      <c r="E76" s="45">
        <v>8.1263000000000005</v>
      </c>
      <c r="F76" s="45">
        <v>0</v>
      </c>
      <c r="G76" s="45">
        <v>13.6128</v>
      </c>
      <c r="H76" s="45">
        <v>11.771000000000001</v>
      </c>
      <c r="I76" s="45">
        <v>14.2384</v>
      </c>
      <c r="J76" s="45">
        <v>1.0331999999999999</v>
      </c>
      <c r="K76" s="45">
        <v>0</v>
      </c>
      <c r="L76" s="45">
        <v>4.8174999999999999</v>
      </c>
      <c r="M76" s="45">
        <v>0.4541</v>
      </c>
      <c r="N76" s="45">
        <v>4.0209000000000001</v>
      </c>
      <c r="O76" s="45">
        <v>10</v>
      </c>
      <c r="P76" s="45">
        <v>0</v>
      </c>
    </row>
    <row r="77" spans="1:16" hidden="1" outlineLevel="1" collapsed="1">
      <c r="A77" s="8">
        <v>42552</v>
      </c>
      <c r="B77" s="45">
        <v>13.3856</v>
      </c>
      <c r="C77" s="45">
        <v>11.7529</v>
      </c>
      <c r="D77" s="45">
        <v>14.2461</v>
      </c>
      <c r="E77" s="45">
        <v>16.354800000000001</v>
      </c>
      <c r="F77" s="45">
        <v>0</v>
      </c>
      <c r="G77" s="45">
        <v>13.480700000000001</v>
      </c>
      <c r="H77" s="45">
        <v>11.777799999999999</v>
      </c>
      <c r="I77" s="45">
        <v>14.3932</v>
      </c>
      <c r="J77" s="45">
        <v>16.354800000000001</v>
      </c>
      <c r="K77" s="45">
        <v>0</v>
      </c>
      <c r="L77" s="45">
        <v>4.3916000000000004</v>
      </c>
      <c r="M77" s="45">
        <v>0.53400000000000003</v>
      </c>
      <c r="N77" s="45">
        <v>4.7019000000000002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11.2921</v>
      </c>
      <c r="C78" s="45">
        <v>11.203900000000001</v>
      </c>
      <c r="D78" s="45">
        <v>11.3973</v>
      </c>
      <c r="E78" s="45">
        <v>8.5</v>
      </c>
      <c r="F78" s="45">
        <v>0</v>
      </c>
      <c r="G78" s="45">
        <v>12.6389</v>
      </c>
      <c r="H78" s="45">
        <v>11.2254</v>
      </c>
      <c r="I78" s="45">
        <v>14.949400000000001</v>
      </c>
      <c r="J78" s="45">
        <v>8.5</v>
      </c>
      <c r="K78" s="45">
        <v>0</v>
      </c>
      <c r="L78" s="45">
        <v>2.1139999999999999</v>
      </c>
      <c r="M78" s="45">
        <v>1.7579</v>
      </c>
      <c r="N78" s="45">
        <v>2.1173999999999999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10.1355</v>
      </c>
      <c r="C79" s="45">
        <v>10.530900000000001</v>
      </c>
      <c r="D79" s="45">
        <v>9.5068000000000001</v>
      </c>
      <c r="E79" s="45">
        <v>20</v>
      </c>
      <c r="F79" s="45">
        <v>0</v>
      </c>
      <c r="G79" s="45">
        <v>11.5763</v>
      </c>
      <c r="H79" s="45">
        <v>10.536899999999999</v>
      </c>
      <c r="I79" s="45">
        <v>14.1313</v>
      </c>
      <c r="J79" s="45">
        <v>20</v>
      </c>
      <c r="K79" s="45">
        <v>0</v>
      </c>
      <c r="L79" s="45">
        <v>1.5995999999999999</v>
      </c>
      <c r="M79" s="45">
        <v>0.71870000000000001</v>
      </c>
      <c r="N79" s="45">
        <v>1.6019000000000001</v>
      </c>
      <c r="O79" s="45">
        <v>0</v>
      </c>
      <c r="P79" s="45">
        <v>0</v>
      </c>
    </row>
    <row r="80" spans="1:16" hidden="1" outlineLevel="1" collapsed="1">
      <c r="A80" s="8">
        <v>42644</v>
      </c>
      <c r="B80" s="45">
        <v>11.164199999999999</v>
      </c>
      <c r="C80" s="45">
        <v>11.3665</v>
      </c>
      <c r="D80" s="45">
        <v>11.162699999999999</v>
      </c>
      <c r="E80" s="45">
        <v>5.8197999999999999</v>
      </c>
      <c r="F80" s="45">
        <v>0</v>
      </c>
      <c r="G80" s="45">
        <v>11.849500000000001</v>
      </c>
      <c r="H80" s="45">
        <v>11.3667</v>
      </c>
      <c r="I80" s="45">
        <v>12.3795</v>
      </c>
      <c r="J80" s="45">
        <v>5.8197999999999999</v>
      </c>
      <c r="K80" s="45">
        <v>0</v>
      </c>
      <c r="L80" s="45">
        <v>3.5789</v>
      </c>
      <c r="M80" s="45">
        <v>2.3285</v>
      </c>
      <c r="N80" s="45">
        <v>3.5790999999999999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12.0319</v>
      </c>
      <c r="C81" s="45">
        <v>11.5992</v>
      </c>
      <c r="D81" s="45">
        <v>12.6585</v>
      </c>
      <c r="E81" s="45">
        <v>8.9141999999999992</v>
      </c>
      <c r="F81" s="45">
        <v>0</v>
      </c>
      <c r="G81" s="45">
        <v>12.667299999999999</v>
      </c>
      <c r="H81" s="45">
        <v>11.671900000000001</v>
      </c>
      <c r="I81" s="45">
        <v>14.2133</v>
      </c>
      <c r="J81" s="45">
        <v>8.5</v>
      </c>
      <c r="K81" s="45">
        <v>0</v>
      </c>
      <c r="L81" s="45">
        <v>2.7921</v>
      </c>
      <c r="M81" s="45">
        <v>1.8391999999999999</v>
      </c>
      <c r="N81" s="45">
        <v>2.4603999999999999</v>
      </c>
      <c r="O81" s="45">
        <v>9.5</v>
      </c>
      <c r="P81" s="45">
        <v>0</v>
      </c>
    </row>
    <row r="82" spans="1:16" hidden="1" outlineLevel="1" collapsed="1">
      <c r="A82" s="8">
        <v>42705</v>
      </c>
      <c r="B82" s="45">
        <v>10.031700000000001</v>
      </c>
      <c r="C82" s="45">
        <v>8.9873999999999992</v>
      </c>
      <c r="D82" s="45">
        <v>11.564</v>
      </c>
      <c r="E82" s="45">
        <v>5.3285</v>
      </c>
      <c r="F82" s="45">
        <v>0</v>
      </c>
      <c r="G82" s="45">
        <v>10.980600000000001</v>
      </c>
      <c r="H82" s="45">
        <v>8.9905000000000008</v>
      </c>
      <c r="I82" s="45">
        <v>14.792199999999999</v>
      </c>
      <c r="J82" s="45">
        <v>4</v>
      </c>
      <c r="K82" s="45">
        <v>0</v>
      </c>
      <c r="L82" s="45">
        <v>2.9554999999999998</v>
      </c>
      <c r="M82" s="45">
        <v>7.6300000000000007E-2</v>
      </c>
      <c r="N82" s="45">
        <v>2.8163</v>
      </c>
      <c r="O82" s="45">
        <v>5.7</v>
      </c>
      <c r="P82" s="45">
        <v>0</v>
      </c>
    </row>
    <row r="83" spans="1:16" hidden="1" outlineLevel="1" collapsed="1">
      <c r="A83" s="8">
        <v>42736</v>
      </c>
      <c r="B83" s="45">
        <v>11.3698</v>
      </c>
      <c r="C83" s="45">
        <v>10.3325</v>
      </c>
      <c r="D83" s="45">
        <v>13.291600000000001</v>
      </c>
      <c r="E83" s="45">
        <v>5.0999999999999996</v>
      </c>
      <c r="F83" s="45">
        <v>0</v>
      </c>
      <c r="G83" s="45">
        <v>11.932</v>
      </c>
      <c r="H83" s="45">
        <v>10.3329</v>
      </c>
      <c r="I83" s="45">
        <v>13.5547</v>
      </c>
      <c r="J83" s="45">
        <v>0</v>
      </c>
      <c r="K83" s="45">
        <v>0</v>
      </c>
      <c r="L83" s="45">
        <v>4.8689</v>
      </c>
      <c r="M83" s="45">
        <v>1.5337000000000001</v>
      </c>
      <c r="N83" s="45">
        <v>3.6269</v>
      </c>
      <c r="O83" s="45">
        <v>5.0999999999999996</v>
      </c>
      <c r="P83" s="45">
        <v>0</v>
      </c>
    </row>
    <row r="84" spans="1:16" hidden="1" outlineLevel="1" collapsed="1">
      <c r="A84" s="8">
        <v>42767</v>
      </c>
      <c r="B84" s="45">
        <v>11.336600000000001</v>
      </c>
      <c r="C84" s="45">
        <v>10.323499999999999</v>
      </c>
      <c r="D84" s="45">
        <v>12.7072</v>
      </c>
      <c r="E84" s="45">
        <v>13.5</v>
      </c>
      <c r="F84" s="45">
        <v>0</v>
      </c>
      <c r="G84" s="45">
        <v>11.4129</v>
      </c>
      <c r="H84" s="45">
        <v>10.323499999999999</v>
      </c>
      <c r="I84" s="45">
        <v>12.9223</v>
      </c>
      <c r="J84" s="45">
        <v>13.5</v>
      </c>
      <c r="K84" s="45">
        <v>0</v>
      </c>
      <c r="L84" s="45">
        <v>3.6095000000000002</v>
      </c>
      <c r="M84" s="45">
        <v>0.71250000000000002</v>
      </c>
      <c r="N84" s="45">
        <v>3.6095000000000002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11.405799999999999</v>
      </c>
      <c r="C85" s="45">
        <v>9.6003000000000007</v>
      </c>
      <c r="D85" s="45">
        <v>12.7935</v>
      </c>
      <c r="E85" s="45">
        <v>7.4076000000000004</v>
      </c>
      <c r="F85" s="45">
        <v>0</v>
      </c>
      <c r="G85" s="45">
        <v>11.737500000000001</v>
      </c>
      <c r="H85" s="45">
        <v>9.6153999999999993</v>
      </c>
      <c r="I85" s="45">
        <v>13.2875</v>
      </c>
      <c r="J85" s="45">
        <v>15.915900000000001</v>
      </c>
      <c r="K85" s="45">
        <v>0</v>
      </c>
      <c r="L85" s="45">
        <v>2.1556000000000002</v>
      </c>
      <c r="M85" s="45">
        <v>0.29220000000000002</v>
      </c>
      <c r="N85" s="45">
        <v>1.9000999999999999</v>
      </c>
      <c r="O85" s="45">
        <v>3</v>
      </c>
      <c r="P85" s="45">
        <v>0</v>
      </c>
    </row>
    <row r="86" spans="1:16" hidden="1" outlineLevel="1" collapsed="1">
      <c r="A86" s="8">
        <v>42826</v>
      </c>
      <c r="B86" s="45">
        <v>9.1019000000000005</v>
      </c>
      <c r="C86" s="45">
        <v>8.9061000000000003</v>
      </c>
      <c r="D86" s="45">
        <v>9.6060999999999996</v>
      </c>
      <c r="E86" s="45">
        <v>5.0999999999999996</v>
      </c>
      <c r="F86" s="45">
        <v>0</v>
      </c>
      <c r="G86" s="45">
        <v>10.806900000000001</v>
      </c>
      <c r="H86" s="45">
        <v>8.92</v>
      </c>
      <c r="I86" s="45">
        <v>12.9147</v>
      </c>
      <c r="J86" s="45">
        <v>0</v>
      </c>
      <c r="K86" s="45">
        <v>0</v>
      </c>
      <c r="L86" s="45">
        <v>2.9213</v>
      </c>
      <c r="M86" s="45">
        <v>1.01E-2</v>
      </c>
      <c r="N86" s="45">
        <v>2.3159999999999998</v>
      </c>
      <c r="O86" s="45">
        <v>5.0999999999999996</v>
      </c>
      <c r="P86" s="45">
        <v>0</v>
      </c>
    </row>
    <row r="87" spans="1:16" hidden="1" outlineLevel="1" collapsed="1">
      <c r="A87" s="8">
        <v>42856</v>
      </c>
      <c r="B87" s="45">
        <v>9.6333000000000002</v>
      </c>
      <c r="C87" s="45">
        <v>7.7125000000000004</v>
      </c>
      <c r="D87" s="45">
        <v>11.121600000000001</v>
      </c>
      <c r="E87" s="45">
        <v>5.7576999999999998</v>
      </c>
      <c r="F87" s="45">
        <v>0</v>
      </c>
      <c r="G87" s="45">
        <v>9.8879000000000001</v>
      </c>
      <c r="H87" s="45">
        <v>7.7222999999999997</v>
      </c>
      <c r="I87" s="45">
        <v>11.585900000000001</v>
      </c>
      <c r="J87" s="45">
        <v>15.5</v>
      </c>
      <c r="K87" s="45">
        <v>0</v>
      </c>
      <c r="L87" s="45">
        <v>3.6456</v>
      </c>
      <c r="M87" s="45">
        <v>1.4999</v>
      </c>
      <c r="N87" s="45">
        <v>3.0718999999999999</v>
      </c>
      <c r="O87" s="45">
        <v>5.75</v>
      </c>
      <c r="P87" s="45">
        <v>0</v>
      </c>
    </row>
    <row r="88" spans="1:16" hidden="1" outlineLevel="1" collapsed="1">
      <c r="A88" s="8">
        <v>42887</v>
      </c>
      <c r="B88" s="45">
        <v>8.7287999999999997</v>
      </c>
      <c r="C88" s="45">
        <v>7.2876000000000003</v>
      </c>
      <c r="D88" s="45">
        <v>10.114100000000001</v>
      </c>
      <c r="E88" s="45">
        <v>15.208299999999999</v>
      </c>
      <c r="F88" s="45">
        <v>0</v>
      </c>
      <c r="G88" s="45">
        <v>9.1519999999999992</v>
      </c>
      <c r="H88" s="45">
        <v>7.3855000000000004</v>
      </c>
      <c r="I88" s="45">
        <v>11.012499999999999</v>
      </c>
      <c r="J88" s="45">
        <v>15.208299999999999</v>
      </c>
      <c r="K88" s="45">
        <v>0</v>
      </c>
      <c r="L88" s="45">
        <v>1.8462000000000001</v>
      </c>
      <c r="M88" s="45">
        <v>0.6905</v>
      </c>
      <c r="N88" s="45">
        <v>2.0097999999999998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8.7247000000000003</v>
      </c>
      <c r="C89" s="45">
        <v>6.9747000000000003</v>
      </c>
      <c r="D89" s="45">
        <v>10.323499999999999</v>
      </c>
      <c r="E89" s="45">
        <v>13.4</v>
      </c>
      <c r="F89" s="45">
        <v>0</v>
      </c>
      <c r="G89" s="45">
        <v>9.0296000000000003</v>
      </c>
      <c r="H89" s="45">
        <v>6.9831000000000003</v>
      </c>
      <c r="I89" s="45">
        <v>11.047800000000001</v>
      </c>
      <c r="J89" s="45">
        <v>13.4</v>
      </c>
      <c r="K89" s="45">
        <v>0</v>
      </c>
      <c r="L89" s="45">
        <v>1.3559000000000001</v>
      </c>
      <c r="M89" s="45">
        <v>0.72489999999999999</v>
      </c>
      <c r="N89" s="45">
        <v>1.3663000000000001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8.0699000000000005</v>
      </c>
      <c r="C90" s="45">
        <v>6.5201000000000002</v>
      </c>
      <c r="D90" s="45">
        <v>9.1587999999999994</v>
      </c>
      <c r="E90" s="45">
        <v>5.3783000000000003</v>
      </c>
      <c r="F90" s="45">
        <v>13.4</v>
      </c>
      <c r="G90" s="45">
        <v>8.7217000000000002</v>
      </c>
      <c r="H90" s="45">
        <v>6.5217000000000001</v>
      </c>
      <c r="I90" s="45">
        <v>10.5952</v>
      </c>
      <c r="J90" s="45">
        <v>5.3783000000000003</v>
      </c>
      <c r="K90" s="45">
        <v>13.4</v>
      </c>
      <c r="L90" s="45">
        <v>2.7469999999999999</v>
      </c>
      <c r="M90" s="45">
        <v>1</v>
      </c>
      <c r="N90" s="45">
        <v>2.7488000000000001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8.4489999999999998</v>
      </c>
      <c r="C91" s="45">
        <v>6.4635999999999996</v>
      </c>
      <c r="D91" s="45">
        <v>10.019299999999999</v>
      </c>
      <c r="E91" s="45">
        <v>5</v>
      </c>
      <c r="F91" s="45">
        <v>0</v>
      </c>
      <c r="G91" s="45">
        <v>8.6379000000000001</v>
      </c>
      <c r="H91" s="45">
        <v>6.4669999999999996</v>
      </c>
      <c r="I91" s="45">
        <v>10.441800000000001</v>
      </c>
      <c r="J91" s="45">
        <v>5</v>
      </c>
      <c r="K91" s="45">
        <v>0</v>
      </c>
      <c r="L91" s="45">
        <v>1.8934</v>
      </c>
      <c r="M91" s="45">
        <v>0.1981</v>
      </c>
      <c r="N91" s="45">
        <v>1.9077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8.7829999999999995</v>
      </c>
      <c r="C92" s="45">
        <v>6.3487</v>
      </c>
      <c r="D92" s="45">
        <v>10.065099999999999</v>
      </c>
      <c r="E92" s="45">
        <v>5</v>
      </c>
      <c r="F92" s="45">
        <v>13.4</v>
      </c>
      <c r="G92" s="45">
        <v>8.9657999999999998</v>
      </c>
      <c r="H92" s="45">
        <v>6.3567</v>
      </c>
      <c r="I92" s="45">
        <v>10.401899999999999</v>
      </c>
      <c r="J92" s="45">
        <v>5</v>
      </c>
      <c r="K92" s="45">
        <v>13.4</v>
      </c>
      <c r="L92" s="45">
        <v>3.0684999999999998</v>
      </c>
      <c r="M92" s="45">
        <v>0.01</v>
      </c>
      <c r="N92" s="45">
        <v>3.1080999999999999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8.6163000000000007</v>
      </c>
      <c r="C93" s="45">
        <v>5.2073</v>
      </c>
      <c r="D93" s="45">
        <v>11.454800000000001</v>
      </c>
      <c r="E93" s="45">
        <v>5.8742999999999999</v>
      </c>
      <c r="F93" s="45">
        <v>0</v>
      </c>
      <c r="G93" s="45">
        <v>8.6768999999999998</v>
      </c>
      <c r="H93" s="45">
        <v>5.2081999999999997</v>
      </c>
      <c r="I93" s="45">
        <v>11.630599999999999</v>
      </c>
      <c r="J93" s="45">
        <v>5.8742999999999999</v>
      </c>
      <c r="K93" s="45">
        <v>0</v>
      </c>
      <c r="L93" s="45">
        <v>3.6345999999999998</v>
      </c>
      <c r="M93" s="45">
        <v>0.01</v>
      </c>
      <c r="N93" s="45">
        <v>3.6556999999999999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8.8238000000000003</v>
      </c>
      <c r="C94" s="45">
        <v>4.9000000000000004</v>
      </c>
      <c r="D94" s="45">
        <v>10.9823</v>
      </c>
      <c r="E94" s="45">
        <v>4.3418000000000001</v>
      </c>
      <c r="F94" s="45">
        <v>0</v>
      </c>
      <c r="G94" s="45">
        <v>9.9152000000000005</v>
      </c>
      <c r="H94" s="45">
        <v>4.9023000000000003</v>
      </c>
      <c r="I94" s="45">
        <v>12.810499999999999</v>
      </c>
      <c r="J94" s="45">
        <v>4.8990999999999998</v>
      </c>
      <c r="K94" s="45">
        <v>0</v>
      </c>
      <c r="L94" s="45">
        <v>3.0493000000000001</v>
      </c>
      <c r="M94" s="45">
        <v>0.49659999999999999</v>
      </c>
      <c r="N94" s="45">
        <v>2.7642000000000002</v>
      </c>
      <c r="O94" s="45">
        <v>3.9</v>
      </c>
      <c r="P94" s="45">
        <v>0</v>
      </c>
    </row>
    <row r="95" spans="1:16" hidden="1" outlineLevel="1" collapsed="1">
      <c r="A95" s="8">
        <v>43101</v>
      </c>
      <c r="B95" s="45">
        <v>10.2235</v>
      </c>
      <c r="C95" s="45">
        <v>5.4245999999999999</v>
      </c>
      <c r="D95" s="45">
        <v>12.199199999999999</v>
      </c>
      <c r="E95" s="45">
        <v>8.0694999999999997</v>
      </c>
      <c r="F95" s="45">
        <v>0</v>
      </c>
      <c r="G95" s="45">
        <v>10.282500000000001</v>
      </c>
      <c r="H95" s="45">
        <v>5.4245999999999999</v>
      </c>
      <c r="I95" s="45">
        <v>12.306100000000001</v>
      </c>
      <c r="J95" s="45">
        <v>8.0694999999999997</v>
      </c>
      <c r="K95" s="45">
        <v>0</v>
      </c>
      <c r="L95" s="45">
        <v>1.6913</v>
      </c>
      <c r="M95" s="45">
        <v>0</v>
      </c>
      <c r="N95" s="45">
        <v>1.6913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9.109</v>
      </c>
      <c r="C96" s="45">
        <v>5.7154999999999996</v>
      </c>
      <c r="D96" s="45">
        <v>11.056100000000001</v>
      </c>
      <c r="E96" s="45">
        <v>7.9484000000000004</v>
      </c>
      <c r="F96" s="45">
        <v>0</v>
      </c>
      <c r="G96" s="45">
        <v>9.4893999999999998</v>
      </c>
      <c r="H96" s="45">
        <v>5.7161</v>
      </c>
      <c r="I96" s="45">
        <v>11.940899999999999</v>
      </c>
      <c r="J96" s="45">
        <v>7.9484000000000004</v>
      </c>
      <c r="K96" s="45">
        <v>0</v>
      </c>
      <c r="L96" s="45">
        <v>3.1932</v>
      </c>
      <c r="M96" s="45">
        <v>0.4995</v>
      </c>
      <c r="N96" s="45">
        <v>3.1949000000000001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8.9893000000000001</v>
      </c>
      <c r="C97" s="45">
        <v>5.5594999999999999</v>
      </c>
      <c r="D97" s="45">
        <v>10.514200000000001</v>
      </c>
      <c r="E97" s="45">
        <v>6.1299000000000001</v>
      </c>
      <c r="F97" s="45">
        <v>0</v>
      </c>
      <c r="G97" s="45">
        <v>9.5546000000000006</v>
      </c>
      <c r="H97" s="45">
        <v>5.5594999999999999</v>
      </c>
      <c r="I97" s="45">
        <v>11.228300000000001</v>
      </c>
      <c r="J97" s="45">
        <v>7.7039</v>
      </c>
      <c r="K97" s="45">
        <v>0</v>
      </c>
      <c r="L97" s="45">
        <v>3.0407000000000002</v>
      </c>
      <c r="M97" s="45">
        <v>0</v>
      </c>
      <c r="N97" s="45">
        <v>2.7576000000000001</v>
      </c>
      <c r="O97" s="45">
        <v>3.6</v>
      </c>
      <c r="P97" s="45">
        <v>0</v>
      </c>
    </row>
    <row r="98" spans="1:16" hidden="1" outlineLevel="1" collapsed="1">
      <c r="A98" s="8">
        <v>43191</v>
      </c>
      <c r="B98" s="45">
        <v>10.020300000000001</v>
      </c>
      <c r="C98" s="45">
        <v>6.0218999999999996</v>
      </c>
      <c r="D98" s="45">
        <v>11.809799999999999</v>
      </c>
      <c r="E98" s="45">
        <v>2.7469000000000001</v>
      </c>
      <c r="F98" s="45">
        <v>0</v>
      </c>
      <c r="G98" s="45">
        <v>10.5792</v>
      </c>
      <c r="H98" s="45">
        <v>6.0218999999999996</v>
      </c>
      <c r="I98" s="45">
        <v>12.758699999999999</v>
      </c>
      <c r="J98" s="45">
        <v>0</v>
      </c>
      <c r="K98" s="45">
        <v>0</v>
      </c>
      <c r="L98" s="45">
        <v>2.9535</v>
      </c>
      <c r="M98" s="45">
        <v>0</v>
      </c>
      <c r="N98" s="45">
        <v>2.9719000000000002</v>
      </c>
      <c r="O98" s="45">
        <v>2.7469000000000001</v>
      </c>
      <c r="P98" s="45">
        <v>0</v>
      </c>
    </row>
    <row r="99" spans="1:16" hidden="1" outlineLevel="1" collapsed="1">
      <c r="A99" s="8">
        <v>43221</v>
      </c>
      <c r="B99" s="45">
        <v>9.2950999999999997</v>
      </c>
      <c r="C99" s="45">
        <v>5.8750999999999998</v>
      </c>
      <c r="D99" s="45">
        <v>11.0809</v>
      </c>
      <c r="E99" s="45">
        <v>0</v>
      </c>
      <c r="F99" s="45">
        <v>13.4</v>
      </c>
      <c r="G99" s="45">
        <v>9.3303999999999991</v>
      </c>
      <c r="H99" s="45">
        <v>5.8750999999999998</v>
      </c>
      <c r="I99" s="45">
        <v>11.147399999999999</v>
      </c>
      <c r="J99" s="45">
        <v>0</v>
      </c>
      <c r="K99" s="45">
        <v>13.4</v>
      </c>
      <c r="L99" s="45">
        <v>1.5916999999999999</v>
      </c>
      <c r="M99" s="45">
        <v>0</v>
      </c>
      <c r="N99" s="45">
        <v>1.5916999999999999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8.3670000000000009</v>
      </c>
      <c r="C100" s="45">
        <v>5.7114000000000003</v>
      </c>
      <c r="D100" s="45">
        <v>9.2661999999999995</v>
      </c>
      <c r="E100" s="45">
        <v>0</v>
      </c>
      <c r="F100" s="45">
        <v>0</v>
      </c>
      <c r="G100" s="45">
        <v>9.1220999999999997</v>
      </c>
      <c r="H100" s="45">
        <v>5.7114000000000003</v>
      </c>
      <c r="I100" s="45">
        <v>10.493499999999999</v>
      </c>
      <c r="J100" s="45">
        <v>0</v>
      </c>
      <c r="K100" s="45">
        <v>0</v>
      </c>
      <c r="L100" s="45">
        <v>2.7181999999999999</v>
      </c>
      <c r="M100" s="45">
        <v>0</v>
      </c>
      <c r="N100" s="45">
        <v>2.7181999999999999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9.1713000000000005</v>
      </c>
      <c r="C101" s="45">
        <v>6.0980999999999996</v>
      </c>
      <c r="D101" s="45">
        <v>10.848699999999999</v>
      </c>
      <c r="E101" s="45">
        <v>0</v>
      </c>
      <c r="F101" s="45">
        <v>0</v>
      </c>
      <c r="G101" s="45">
        <v>9.3394999999999992</v>
      </c>
      <c r="H101" s="45">
        <v>6.0980999999999996</v>
      </c>
      <c r="I101" s="45">
        <v>11.1861</v>
      </c>
      <c r="J101" s="45">
        <v>0</v>
      </c>
      <c r="K101" s="45">
        <v>0</v>
      </c>
      <c r="L101" s="45">
        <v>3.1398999999999999</v>
      </c>
      <c r="M101" s="45">
        <v>0</v>
      </c>
      <c r="N101" s="45">
        <v>3.1398999999999999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9.9358000000000004</v>
      </c>
      <c r="C102" s="45">
        <v>6.0242000000000004</v>
      </c>
      <c r="D102" s="45">
        <v>11.8345</v>
      </c>
      <c r="E102" s="45">
        <v>11.235099999999999</v>
      </c>
      <c r="F102" s="45">
        <v>0</v>
      </c>
      <c r="G102" s="45">
        <v>10.282999999999999</v>
      </c>
      <c r="H102" s="45">
        <v>6.0242000000000004</v>
      </c>
      <c r="I102" s="45">
        <v>12.472300000000001</v>
      </c>
      <c r="J102" s="45">
        <v>13.9549</v>
      </c>
      <c r="K102" s="45">
        <v>0</v>
      </c>
      <c r="L102" s="45">
        <v>2.2925</v>
      </c>
      <c r="M102" s="45">
        <v>0</v>
      </c>
      <c r="N102" s="45">
        <v>2.2088999999999999</v>
      </c>
      <c r="O102" s="45">
        <v>4</v>
      </c>
      <c r="P102" s="45">
        <v>0</v>
      </c>
    </row>
    <row r="103" spans="1:16" hidden="1" outlineLevel="1" collapsed="1">
      <c r="A103" s="8">
        <v>43344</v>
      </c>
      <c r="B103" s="45">
        <v>11.9678</v>
      </c>
      <c r="C103" s="45">
        <v>6.1948999999999996</v>
      </c>
      <c r="D103" s="45">
        <v>14.2164</v>
      </c>
      <c r="E103" s="45">
        <v>4.21</v>
      </c>
      <c r="F103" s="45">
        <v>0</v>
      </c>
      <c r="G103" s="45">
        <v>12.3353</v>
      </c>
      <c r="H103" s="45">
        <v>6.1948999999999996</v>
      </c>
      <c r="I103" s="45">
        <v>14.8116</v>
      </c>
      <c r="J103" s="45">
        <v>7.9504000000000001</v>
      </c>
      <c r="K103" s="45">
        <v>0</v>
      </c>
      <c r="L103" s="45">
        <v>2.1739000000000002</v>
      </c>
      <c r="M103" s="45">
        <v>0</v>
      </c>
      <c r="N103" s="45">
        <v>2.0312999999999999</v>
      </c>
      <c r="O103" s="45">
        <v>4</v>
      </c>
      <c r="P103" s="45">
        <v>0</v>
      </c>
    </row>
    <row r="104" spans="1:16" hidden="1" outlineLevel="1" collapsed="1">
      <c r="A104" s="8">
        <v>43374</v>
      </c>
      <c r="B104" s="45">
        <v>13.0061</v>
      </c>
      <c r="C104" s="45">
        <v>6.7885999999999997</v>
      </c>
      <c r="D104" s="45">
        <v>16.028500000000001</v>
      </c>
      <c r="E104" s="45">
        <v>4.0979999999999999</v>
      </c>
      <c r="F104" s="45">
        <v>0</v>
      </c>
      <c r="G104" s="45">
        <v>13.4594</v>
      </c>
      <c r="H104" s="45">
        <v>6.7885999999999997</v>
      </c>
      <c r="I104" s="45">
        <v>16.3428</v>
      </c>
      <c r="J104" s="45">
        <v>1</v>
      </c>
      <c r="K104" s="45">
        <v>0</v>
      </c>
      <c r="L104" s="45">
        <v>3.597</v>
      </c>
      <c r="M104" s="45">
        <v>0</v>
      </c>
      <c r="N104" s="45">
        <v>2.6193</v>
      </c>
      <c r="O104" s="45">
        <v>4.0999999999999996</v>
      </c>
      <c r="P104" s="45">
        <v>0</v>
      </c>
    </row>
    <row r="105" spans="1:16" hidden="1" outlineLevel="1" collapsed="1">
      <c r="A105" s="8">
        <v>43405</v>
      </c>
      <c r="B105" s="45">
        <v>13.9801</v>
      </c>
      <c r="C105" s="45">
        <v>6.6753</v>
      </c>
      <c r="D105" s="45">
        <v>16.5991</v>
      </c>
      <c r="E105" s="45">
        <v>13.515700000000001</v>
      </c>
      <c r="F105" s="45">
        <v>0</v>
      </c>
      <c r="G105" s="45">
        <v>14.2704</v>
      </c>
      <c r="H105" s="45">
        <v>6.6753</v>
      </c>
      <c r="I105" s="45">
        <v>17.095800000000001</v>
      </c>
      <c r="J105" s="45">
        <v>13.515700000000001</v>
      </c>
      <c r="K105" s="45">
        <v>0</v>
      </c>
      <c r="L105" s="45">
        <v>3.2035999999999998</v>
      </c>
      <c r="M105" s="45">
        <v>0</v>
      </c>
      <c r="N105" s="45">
        <v>3.2035999999999998</v>
      </c>
      <c r="O105" s="45">
        <v>0</v>
      </c>
      <c r="P105" s="45" t="s">
        <v>265</v>
      </c>
    </row>
    <row r="106" spans="1:16" hidden="1" outlineLevel="1" collapsed="1">
      <c r="A106" s="8">
        <v>43435</v>
      </c>
      <c r="B106" s="45">
        <v>13.590400000000001</v>
      </c>
      <c r="C106" s="45">
        <v>6.2812999999999999</v>
      </c>
      <c r="D106" s="45">
        <v>15.237500000000001</v>
      </c>
      <c r="E106" s="45">
        <v>0</v>
      </c>
      <c r="F106" s="45">
        <v>0</v>
      </c>
      <c r="G106" s="45">
        <v>15.018800000000001</v>
      </c>
      <c r="H106" s="45">
        <v>6.2812999999999999</v>
      </c>
      <c r="I106" s="45">
        <v>17.357900000000001</v>
      </c>
      <c r="J106" s="45">
        <v>0</v>
      </c>
      <c r="K106" s="45">
        <v>0</v>
      </c>
      <c r="L106" s="45">
        <v>3.9554</v>
      </c>
      <c r="M106" s="45">
        <v>0</v>
      </c>
      <c r="N106" s="45">
        <v>3.9554</v>
      </c>
      <c r="O106" s="45">
        <v>0</v>
      </c>
      <c r="P106" s="45" t="s">
        <v>265</v>
      </c>
    </row>
    <row r="107" spans="1:16" hidden="1" outlineLevel="1" collapsed="1">
      <c r="A107" s="8">
        <v>43466</v>
      </c>
      <c r="B107" s="45">
        <v>13.8605</v>
      </c>
      <c r="C107" s="45">
        <v>8.1328999999999994</v>
      </c>
      <c r="D107" s="45">
        <v>16.715599999999998</v>
      </c>
      <c r="E107" s="45">
        <v>4.5999999999999996</v>
      </c>
      <c r="F107" s="45">
        <v>0</v>
      </c>
      <c r="G107" s="45">
        <v>14.2118</v>
      </c>
      <c r="H107" s="45">
        <v>8.1328999999999994</v>
      </c>
      <c r="I107" s="45">
        <v>16.8245</v>
      </c>
      <c r="J107" s="45">
        <v>0</v>
      </c>
      <c r="K107" s="45">
        <v>0</v>
      </c>
      <c r="L107" s="45">
        <v>4.3223000000000003</v>
      </c>
      <c r="M107" s="45">
        <v>0</v>
      </c>
      <c r="N107" s="45">
        <v>2.7206999999999999</v>
      </c>
      <c r="O107" s="45">
        <v>4.5999999999999996</v>
      </c>
      <c r="P107" s="45">
        <v>0</v>
      </c>
    </row>
    <row r="108" spans="1:16" hidden="1" outlineLevel="1" collapsed="1">
      <c r="A108" s="8">
        <v>43497</v>
      </c>
      <c r="B108" s="45">
        <v>12.3529</v>
      </c>
      <c r="C108" s="45">
        <v>7.1272000000000002</v>
      </c>
      <c r="D108" s="45">
        <v>14.9907</v>
      </c>
      <c r="E108" s="45">
        <v>2</v>
      </c>
      <c r="F108" s="45">
        <v>0</v>
      </c>
      <c r="G108" s="45">
        <v>12.8993</v>
      </c>
      <c r="H108" s="45">
        <v>7.1368999999999998</v>
      </c>
      <c r="I108" s="45">
        <v>16.013500000000001</v>
      </c>
      <c r="J108" s="45">
        <v>0</v>
      </c>
      <c r="K108" s="45">
        <v>0</v>
      </c>
      <c r="L108" s="45">
        <v>1.2241</v>
      </c>
      <c r="M108" s="45">
        <v>0.01</v>
      </c>
      <c r="N108" s="45">
        <v>1.2303999999999999</v>
      </c>
      <c r="O108" s="45">
        <v>2</v>
      </c>
      <c r="P108" s="45">
        <v>0</v>
      </c>
    </row>
    <row r="109" spans="1:16" hidden="1" outlineLevel="1" collapsed="1">
      <c r="A109" s="8">
        <v>43525</v>
      </c>
      <c r="B109" s="45">
        <v>13.6112</v>
      </c>
      <c r="C109" s="45">
        <v>6.0282999999999998</v>
      </c>
      <c r="D109" s="45">
        <v>15.306699999999999</v>
      </c>
      <c r="E109" s="45">
        <v>5.9131999999999998</v>
      </c>
      <c r="F109" s="45">
        <v>0</v>
      </c>
      <c r="G109" s="45">
        <v>14.178100000000001</v>
      </c>
      <c r="H109" s="45">
        <v>6.0282999999999998</v>
      </c>
      <c r="I109" s="45">
        <v>16.116</v>
      </c>
      <c r="J109" s="45">
        <v>5.9131999999999998</v>
      </c>
      <c r="K109" s="45">
        <v>0</v>
      </c>
      <c r="L109" s="45">
        <v>2.58</v>
      </c>
      <c r="M109" s="45">
        <v>0.01</v>
      </c>
      <c r="N109" s="45">
        <v>2.58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14.204499999999999</v>
      </c>
      <c r="C110" s="45">
        <v>8.1618999999999993</v>
      </c>
      <c r="D110" s="45">
        <v>16.115300000000001</v>
      </c>
      <c r="E110" s="45">
        <v>6.335</v>
      </c>
      <c r="F110" s="45">
        <v>0</v>
      </c>
      <c r="G110" s="45">
        <v>14.332100000000001</v>
      </c>
      <c r="H110" s="45">
        <v>8.1618999999999993</v>
      </c>
      <c r="I110" s="45">
        <v>16.313700000000001</v>
      </c>
      <c r="J110" s="45">
        <v>6.335</v>
      </c>
      <c r="K110" s="45">
        <v>0</v>
      </c>
      <c r="L110" s="45">
        <v>4.3239000000000001</v>
      </c>
      <c r="M110" s="45">
        <v>0.01</v>
      </c>
      <c r="N110" s="45">
        <v>4.3239000000000001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14.0336</v>
      </c>
      <c r="C111" s="45">
        <v>6.1420000000000003</v>
      </c>
      <c r="D111" s="45">
        <v>16.149699999999999</v>
      </c>
      <c r="E111" s="45">
        <v>5.9116999999999997</v>
      </c>
      <c r="F111" s="45">
        <v>13.4</v>
      </c>
      <c r="G111" s="45">
        <v>14.1045</v>
      </c>
      <c r="H111" s="45">
        <v>6.1420000000000003</v>
      </c>
      <c r="I111" s="45">
        <v>16.2559</v>
      </c>
      <c r="J111" s="45">
        <v>5.9116999999999997</v>
      </c>
      <c r="K111" s="45">
        <v>13.4</v>
      </c>
      <c r="L111" s="45">
        <v>2.3315999999999999</v>
      </c>
      <c r="M111" s="45">
        <v>0</v>
      </c>
      <c r="N111" s="45">
        <v>2.3315999999999999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13.7113</v>
      </c>
      <c r="C112" s="45">
        <v>6.0456000000000003</v>
      </c>
      <c r="D112" s="45">
        <v>15.9276</v>
      </c>
      <c r="E112" s="45">
        <v>7.1928000000000001</v>
      </c>
      <c r="F112" s="45">
        <v>4.5999999999999996</v>
      </c>
      <c r="G112" s="45">
        <v>14.0183</v>
      </c>
      <c r="H112" s="45">
        <v>6.0456000000000003</v>
      </c>
      <c r="I112" s="45">
        <v>15.9445</v>
      </c>
      <c r="J112" s="45">
        <v>7.1928000000000001</v>
      </c>
      <c r="K112" s="45">
        <v>0</v>
      </c>
      <c r="L112" s="45">
        <v>4.5129000000000001</v>
      </c>
      <c r="M112" s="45">
        <v>0</v>
      </c>
      <c r="N112" s="45">
        <v>1.5</v>
      </c>
      <c r="O112" s="45">
        <v>0</v>
      </c>
      <c r="P112" s="45">
        <v>4.5999999999999996</v>
      </c>
    </row>
    <row r="113" spans="1:16" hidden="1" outlineLevel="1" collapsed="1">
      <c r="A113" s="8">
        <v>43647</v>
      </c>
      <c r="B113" s="45">
        <v>13.6616</v>
      </c>
      <c r="C113" s="45">
        <v>6.5434000000000001</v>
      </c>
      <c r="D113" s="45">
        <v>15.5145</v>
      </c>
      <c r="E113" s="45">
        <v>6.2686999999999999</v>
      </c>
      <c r="F113" s="45">
        <v>13.4</v>
      </c>
      <c r="G113" s="45">
        <v>13.9658</v>
      </c>
      <c r="H113" s="45">
        <v>6.5597000000000003</v>
      </c>
      <c r="I113" s="45">
        <v>15.9621</v>
      </c>
      <c r="J113" s="45">
        <v>6.2686999999999999</v>
      </c>
      <c r="K113" s="45">
        <v>13.4</v>
      </c>
      <c r="L113" s="45">
        <v>3.5630000000000002</v>
      </c>
      <c r="M113" s="45">
        <v>0.01</v>
      </c>
      <c r="N113" s="45">
        <v>3.6185999999999998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12.229799999999999</v>
      </c>
      <c r="C114" s="45">
        <v>5.5096999999999996</v>
      </c>
      <c r="D114" s="45">
        <v>15.4407</v>
      </c>
      <c r="E114" s="45">
        <v>5.4782000000000002</v>
      </c>
      <c r="F114" s="45">
        <v>4</v>
      </c>
      <c r="G114" s="45">
        <v>12.2799</v>
      </c>
      <c r="H114" s="45">
        <v>5.5096999999999996</v>
      </c>
      <c r="I114" s="45">
        <v>15.499700000000001</v>
      </c>
      <c r="J114" s="45">
        <v>5.4782000000000002</v>
      </c>
      <c r="K114" s="45">
        <v>0</v>
      </c>
      <c r="L114" s="45">
        <v>3.1600999999999999</v>
      </c>
      <c r="M114" s="45">
        <v>0</v>
      </c>
      <c r="N114" s="45">
        <v>2.5</v>
      </c>
      <c r="O114" s="45">
        <v>0</v>
      </c>
      <c r="P114" s="45">
        <v>4</v>
      </c>
    </row>
    <row r="115" spans="1:16" hidden="1" outlineLevel="1" collapsed="1">
      <c r="A115" s="8">
        <v>43709</v>
      </c>
      <c r="B115" s="45">
        <v>12.3691</v>
      </c>
      <c r="C115" s="45">
        <v>5.9322999999999997</v>
      </c>
      <c r="D115" s="45">
        <v>14.540800000000001</v>
      </c>
      <c r="E115" s="45">
        <v>6.7001999999999997</v>
      </c>
      <c r="F115" s="45">
        <v>4</v>
      </c>
      <c r="G115" s="45">
        <v>12.716100000000001</v>
      </c>
      <c r="H115" s="45">
        <v>5.9322999999999997</v>
      </c>
      <c r="I115" s="45">
        <v>15.0684</v>
      </c>
      <c r="J115" s="45">
        <v>6.7001999999999997</v>
      </c>
      <c r="K115" s="45">
        <v>0</v>
      </c>
      <c r="L115" s="45">
        <v>0.98050000000000004</v>
      </c>
      <c r="M115" s="45">
        <v>0</v>
      </c>
      <c r="N115" s="45">
        <v>0.75</v>
      </c>
      <c r="O115" s="45">
        <v>0</v>
      </c>
      <c r="P115" s="45">
        <v>4</v>
      </c>
    </row>
    <row r="116" spans="1:16" hidden="1" outlineLevel="1" collapsed="1">
      <c r="A116" s="8">
        <v>43739</v>
      </c>
      <c r="B116" s="45">
        <v>13.098599999999999</v>
      </c>
      <c r="C116" s="45">
        <v>7.3258999999999999</v>
      </c>
      <c r="D116" s="45">
        <v>14.374000000000001</v>
      </c>
      <c r="E116" s="45">
        <v>5.8285999999999998</v>
      </c>
      <c r="F116" s="45">
        <v>0</v>
      </c>
      <c r="G116" s="45">
        <v>13.8004</v>
      </c>
      <c r="H116" s="45">
        <v>7.3258999999999999</v>
      </c>
      <c r="I116" s="45">
        <v>15.331200000000001</v>
      </c>
      <c r="J116" s="45">
        <v>5.8285999999999998</v>
      </c>
      <c r="K116" s="45">
        <v>0</v>
      </c>
      <c r="L116" s="45">
        <v>1.1305000000000001</v>
      </c>
      <c r="M116" s="45">
        <v>0</v>
      </c>
      <c r="N116" s="45">
        <v>1.1305000000000001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11.053599999999999</v>
      </c>
      <c r="C117" s="45">
        <v>6.3433000000000002</v>
      </c>
      <c r="D117" s="45">
        <v>12.2498</v>
      </c>
      <c r="E117" s="45">
        <v>8.4228000000000005</v>
      </c>
      <c r="F117" s="45">
        <v>0</v>
      </c>
      <c r="G117" s="45">
        <v>12.3858</v>
      </c>
      <c r="H117" s="45">
        <v>6.3433000000000002</v>
      </c>
      <c r="I117" s="45">
        <v>14.22</v>
      </c>
      <c r="J117" s="45">
        <v>8.4529999999999994</v>
      </c>
      <c r="K117" s="45">
        <v>0</v>
      </c>
      <c r="L117" s="45">
        <v>1.3319000000000001</v>
      </c>
      <c r="M117" s="45">
        <v>0</v>
      </c>
      <c r="N117" s="45">
        <v>1.3297000000000001</v>
      </c>
      <c r="O117" s="45">
        <v>3</v>
      </c>
      <c r="P117" s="45">
        <v>0</v>
      </c>
    </row>
    <row r="118" spans="1:16" hidden="1" outlineLevel="1" collapsed="1">
      <c r="A118" s="8">
        <v>43800</v>
      </c>
      <c r="B118" s="45">
        <v>11.7159</v>
      </c>
      <c r="C118" s="45">
        <v>6.1501000000000001</v>
      </c>
      <c r="D118" s="45">
        <v>13.7203</v>
      </c>
      <c r="E118" s="45">
        <v>6.5960000000000001</v>
      </c>
      <c r="F118" s="45">
        <v>0</v>
      </c>
      <c r="G118" s="45">
        <v>11.8371</v>
      </c>
      <c r="H118" s="45">
        <v>6.1501000000000001</v>
      </c>
      <c r="I118" s="45">
        <v>13.923500000000001</v>
      </c>
      <c r="J118" s="45">
        <v>6.5960000000000001</v>
      </c>
      <c r="K118" s="45">
        <v>0</v>
      </c>
      <c r="L118" s="45">
        <v>2.6850000000000001</v>
      </c>
      <c r="M118" s="45">
        <v>0</v>
      </c>
      <c r="N118" s="45">
        <v>2.6850000000000001</v>
      </c>
      <c r="O118" s="45">
        <v>0</v>
      </c>
      <c r="P118" s="45">
        <v>0</v>
      </c>
    </row>
    <row r="119" spans="1:16" hidden="1" outlineLevel="1" collapsed="1">
      <c r="A119" s="8">
        <v>43831</v>
      </c>
      <c r="B119" s="45">
        <v>10.397500000000001</v>
      </c>
      <c r="C119" s="45">
        <v>7.4722999999999997</v>
      </c>
      <c r="D119" s="45">
        <v>11.414</v>
      </c>
      <c r="E119" s="45">
        <v>5.8182</v>
      </c>
      <c r="F119" s="45">
        <v>0</v>
      </c>
      <c r="G119" s="45">
        <v>10.9192</v>
      </c>
      <c r="H119" s="45">
        <v>7.4722999999999997</v>
      </c>
      <c r="I119" s="45">
        <v>12.213900000000001</v>
      </c>
      <c r="J119" s="45">
        <v>5.8182</v>
      </c>
      <c r="K119" s="45">
        <v>0</v>
      </c>
      <c r="L119" s="45">
        <v>2.3952</v>
      </c>
      <c r="M119" s="45">
        <v>0</v>
      </c>
      <c r="N119" s="45">
        <v>2.3952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9.484</v>
      </c>
      <c r="C120" s="45">
        <v>6.9252000000000002</v>
      </c>
      <c r="D120" s="45">
        <v>10.2453</v>
      </c>
      <c r="E120" s="45">
        <v>7.5263</v>
      </c>
      <c r="F120" s="45">
        <v>0</v>
      </c>
      <c r="G120" s="45">
        <v>9.6385000000000005</v>
      </c>
      <c r="H120" s="45">
        <v>6.9252000000000002</v>
      </c>
      <c r="I120" s="45">
        <v>10.4657</v>
      </c>
      <c r="J120" s="45">
        <v>7.5263</v>
      </c>
      <c r="K120" s="45">
        <v>0</v>
      </c>
      <c r="L120" s="45">
        <v>0.81</v>
      </c>
      <c r="M120" s="45">
        <v>0</v>
      </c>
      <c r="N120" s="45">
        <v>0.81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7.4570999999999996</v>
      </c>
      <c r="C121" s="45">
        <v>4.9215</v>
      </c>
      <c r="D121" s="45">
        <v>8.9275000000000002</v>
      </c>
      <c r="E121" s="45">
        <v>7.2994000000000003</v>
      </c>
      <c r="F121" s="45">
        <v>0</v>
      </c>
      <c r="G121" s="45">
        <v>7.4791999999999996</v>
      </c>
      <c r="H121" s="45">
        <v>4.9215</v>
      </c>
      <c r="I121" s="45">
        <v>8.9716000000000005</v>
      </c>
      <c r="J121" s="45">
        <v>7.2994000000000003</v>
      </c>
      <c r="K121" s="45">
        <v>0</v>
      </c>
      <c r="L121" s="45">
        <v>1</v>
      </c>
      <c r="M121" s="45">
        <v>0</v>
      </c>
      <c r="N121" s="45">
        <v>1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8.0520999999999994</v>
      </c>
      <c r="C122" s="45">
        <v>5.4036999999999997</v>
      </c>
      <c r="D122" s="45">
        <v>10.139699999999999</v>
      </c>
      <c r="E122" s="45">
        <v>5.7469000000000001</v>
      </c>
      <c r="F122" s="45">
        <v>2</v>
      </c>
      <c r="G122" s="45">
        <v>8.0927000000000007</v>
      </c>
      <c r="H122" s="45">
        <v>5.4036999999999997</v>
      </c>
      <c r="I122" s="45">
        <v>10.166499999999999</v>
      </c>
      <c r="J122" s="45">
        <v>5.7469000000000001</v>
      </c>
      <c r="K122" s="45">
        <v>0</v>
      </c>
      <c r="L122" s="45">
        <v>1.7447999999999999</v>
      </c>
      <c r="M122" s="45">
        <v>0</v>
      </c>
      <c r="N122" s="45">
        <v>1</v>
      </c>
      <c r="O122" s="45">
        <v>0</v>
      </c>
      <c r="P122" s="45">
        <v>2</v>
      </c>
    </row>
    <row r="123" spans="1:16" hidden="1" outlineLevel="1" collapsed="1">
      <c r="A123" s="8">
        <v>43952</v>
      </c>
      <c r="B123" s="45">
        <v>7.6456</v>
      </c>
      <c r="C123" s="45">
        <v>5.2514000000000003</v>
      </c>
      <c r="D123" s="45">
        <v>9.3093000000000004</v>
      </c>
      <c r="E123" s="45">
        <v>6.7850999999999999</v>
      </c>
      <c r="F123" s="45">
        <v>0</v>
      </c>
      <c r="G123" s="45">
        <v>7.7855999999999996</v>
      </c>
      <c r="H123" s="45">
        <v>5.2514000000000003</v>
      </c>
      <c r="I123" s="45">
        <v>9.6174999999999997</v>
      </c>
      <c r="J123" s="45">
        <v>6.7850999999999999</v>
      </c>
      <c r="K123" s="45">
        <v>0</v>
      </c>
      <c r="L123" s="45">
        <v>0.2964</v>
      </c>
      <c r="M123" s="45">
        <v>0</v>
      </c>
      <c r="N123" s="45">
        <v>0.2964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6.9151999999999996</v>
      </c>
      <c r="C124" s="45">
        <v>4.5979999999999999</v>
      </c>
      <c r="D124" s="45">
        <v>9.0501000000000005</v>
      </c>
      <c r="E124" s="45">
        <v>5.8086000000000002</v>
      </c>
      <c r="F124" s="45">
        <v>4</v>
      </c>
      <c r="G124" s="45">
        <v>7.0762999999999998</v>
      </c>
      <c r="H124" s="45">
        <v>4.5979999999999999</v>
      </c>
      <c r="I124" s="45">
        <v>9.1310000000000002</v>
      </c>
      <c r="J124" s="45">
        <v>5.8086000000000002</v>
      </c>
      <c r="K124" s="45">
        <v>0</v>
      </c>
      <c r="L124" s="45">
        <v>3.6137999999999999</v>
      </c>
      <c r="M124" s="45">
        <v>0</v>
      </c>
      <c r="N124" s="45">
        <v>0.15</v>
      </c>
      <c r="O124" s="45">
        <v>0</v>
      </c>
      <c r="P124" s="45">
        <v>4</v>
      </c>
    </row>
    <row r="125" spans="1:16" hidden="1" outlineLevel="1" collapsed="1">
      <c r="A125" s="8">
        <v>44013</v>
      </c>
      <c r="B125" s="45">
        <v>6.1565000000000003</v>
      </c>
      <c r="C125" s="45">
        <v>4.3947000000000003</v>
      </c>
      <c r="D125" s="45">
        <v>7.1456999999999997</v>
      </c>
      <c r="E125" s="45">
        <v>4.9260999999999999</v>
      </c>
      <c r="F125" s="45">
        <v>0</v>
      </c>
      <c r="G125" s="45">
        <v>6.1847000000000003</v>
      </c>
      <c r="H125" s="45">
        <v>4.3947000000000003</v>
      </c>
      <c r="I125" s="45">
        <v>7.1993999999999998</v>
      </c>
      <c r="J125" s="45">
        <v>4.9260999999999999</v>
      </c>
      <c r="K125" s="45">
        <v>0</v>
      </c>
      <c r="L125" s="45">
        <v>1.25</v>
      </c>
      <c r="M125" s="45">
        <v>0</v>
      </c>
      <c r="N125" s="45">
        <v>1.25</v>
      </c>
      <c r="O125" s="45">
        <v>0</v>
      </c>
      <c r="P125" s="45">
        <v>0</v>
      </c>
    </row>
    <row r="126" spans="1:16" hidden="1" outlineLevel="1" collapsed="1">
      <c r="A126" s="8">
        <v>44044</v>
      </c>
      <c r="B126" s="45">
        <v>4.9326999999999996</v>
      </c>
      <c r="C126" s="45">
        <v>3.0865999999999998</v>
      </c>
      <c r="D126" s="45">
        <v>6.6261999999999999</v>
      </c>
      <c r="E126" s="45">
        <v>5.0462999999999996</v>
      </c>
      <c r="F126" s="45">
        <v>1.25</v>
      </c>
      <c r="G126" s="45">
        <v>4.9435000000000002</v>
      </c>
      <c r="H126" s="45">
        <v>3.0865999999999998</v>
      </c>
      <c r="I126" s="45">
        <v>6.6275000000000004</v>
      </c>
      <c r="J126" s="45">
        <v>5.0462999999999996</v>
      </c>
      <c r="K126" s="45">
        <v>0</v>
      </c>
      <c r="L126" s="45">
        <v>1.2161999999999999</v>
      </c>
      <c r="M126" s="45">
        <v>0</v>
      </c>
      <c r="N126" s="45">
        <v>0.25</v>
      </c>
      <c r="O126" s="45">
        <v>0</v>
      </c>
      <c r="P126" s="45">
        <v>1.25</v>
      </c>
    </row>
    <row r="127" spans="1:16" hidden="1" outlineLevel="1" collapsed="1">
      <c r="A127" s="8">
        <v>44075</v>
      </c>
      <c r="B127" s="45">
        <v>4.5216000000000003</v>
      </c>
      <c r="C127" s="45">
        <v>2.5430999999999999</v>
      </c>
      <c r="D127" s="45">
        <v>5.7187999999999999</v>
      </c>
      <c r="E127" s="45">
        <v>3.6373000000000002</v>
      </c>
      <c r="F127" s="45">
        <v>0</v>
      </c>
      <c r="G127" s="45">
        <v>4.5216000000000003</v>
      </c>
      <c r="H127" s="45">
        <v>2.5430999999999999</v>
      </c>
      <c r="I127" s="45">
        <v>5.7187999999999999</v>
      </c>
      <c r="J127" s="45">
        <v>3.6373000000000002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4.2401</v>
      </c>
      <c r="C128" s="45">
        <v>1.8675999999999999</v>
      </c>
      <c r="D128" s="45">
        <v>5.5921000000000003</v>
      </c>
      <c r="E128" s="45">
        <v>2.9981</v>
      </c>
      <c r="F128" s="45">
        <v>0</v>
      </c>
      <c r="G128" s="45">
        <v>4.2637</v>
      </c>
      <c r="H128" s="45">
        <v>1.8675999999999999</v>
      </c>
      <c r="I128" s="45">
        <v>5.6455000000000002</v>
      </c>
      <c r="J128" s="45">
        <v>2.9981</v>
      </c>
      <c r="K128" s="45">
        <v>0</v>
      </c>
      <c r="L128" s="45">
        <v>0.98580000000000001</v>
      </c>
      <c r="M128" s="45">
        <v>0</v>
      </c>
      <c r="N128" s="45">
        <v>0.98580000000000001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3.9144000000000001</v>
      </c>
      <c r="C129" s="45">
        <v>0.50900000000000001</v>
      </c>
      <c r="D129" s="45">
        <v>5.4108000000000001</v>
      </c>
      <c r="E129" s="45">
        <v>2.6979000000000002</v>
      </c>
      <c r="F129" s="45">
        <v>0</v>
      </c>
      <c r="G129" s="45">
        <v>3.9689999999999999</v>
      </c>
      <c r="H129" s="45">
        <v>0.50900000000000001</v>
      </c>
      <c r="I129" s="45">
        <v>5.5346000000000002</v>
      </c>
      <c r="J129" s="45">
        <v>2.6979000000000002</v>
      </c>
      <c r="K129" s="45">
        <v>0</v>
      </c>
      <c r="L129" s="45">
        <v>1.1113999999999999</v>
      </c>
      <c r="M129" s="45">
        <v>0</v>
      </c>
      <c r="N129" s="45">
        <v>1.1113999999999999</v>
      </c>
      <c r="O129" s="45">
        <v>0</v>
      </c>
      <c r="P129" s="45">
        <v>0</v>
      </c>
    </row>
    <row r="130" spans="1:16" hidden="1" outlineLevel="1" collapsed="1">
      <c r="A130" s="8">
        <v>44166</v>
      </c>
      <c r="B130" s="45">
        <v>3.1804999999999999</v>
      </c>
      <c r="C130" s="45">
        <v>0.39019999999999999</v>
      </c>
      <c r="D130" s="45">
        <v>4.7221000000000002</v>
      </c>
      <c r="E130" s="45">
        <v>3.2867999999999999</v>
      </c>
      <c r="F130" s="45">
        <v>0</v>
      </c>
      <c r="G130" s="45">
        <v>3.2492000000000001</v>
      </c>
      <c r="H130" s="45">
        <v>0.39019999999999999</v>
      </c>
      <c r="I130" s="45">
        <v>4.9227999999999996</v>
      </c>
      <c r="J130" s="45">
        <v>3.2867999999999999</v>
      </c>
      <c r="K130" s="45">
        <v>0</v>
      </c>
      <c r="L130" s="45">
        <v>1.2194</v>
      </c>
      <c r="M130" s="45">
        <v>0</v>
      </c>
      <c r="N130" s="45">
        <v>1.2194</v>
      </c>
      <c r="O130" s="45">
        <v>0</v>
      </c>
      <c r="P130" s="45">
        <v>0</v>
      </c>
    </row>
    <row r="131" spans="1:16" hidden="1" outlineLevel="1" collapsed="1">
      <c r="A131" s="8">
        <v>44197</v>
      </c>
      <c r="B131" s="45">
        <v>3.6726999999999999</v>
      </c>
      <c r="C131" s="45">
        <v>0.19409999999999999</v>
      </c>
      <c r="D131" s="45">
        <v>5.0549999999999997</v>
      </c>
      <c r="E131" s="45">
        <v>3.7921999999999998</v>
      </c>
      <c r="F131" s="45">
        <v>0</v>
      </c>
      <c r="G131" s="45">
        <v>3.6726999999999999</v>
      </c>
      <c r="H131" s="45">
        <v>0.19409999999999999</v>
      </c>
      <c r="I131" s="45">
        <v>5.0549999999999997</v>
      </c>
      <c r="J131" s="45">
        <v>3.7921999999999998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</row>
    <row r="132" spans="1:16" hidden="1" outlineLevel="1" collapsed="1">
      <c r="A132" s="8">
        <v>44228</v>
      </c>
      <c r="B132" s="45">
        <v>3.2387000000000001</v>
      </c>
      <c r="C132" s="45">
        <v>0.26800000000000002</v>
      </c>
      <c r="D132" s="45">
        <v>4.8160999999999996</v>
      </c>
      <c r="E132" s="45">
        <v>3.7141999999999999</v>
      </c>
      <c r="F132" s="45">
        <v>0</v>
      </c>
      <c r="G132" s="45">
        <v>3.3698999999999999</v>
      </c>
      <c r="H132" s="45">
        <v>0.26800000000000002</v>
      </c>
      <c r="I132" s="45">
        <v>5.1932</v>
      </c>
      <c r="J132" s="45">
        <v>3.7141999999999999</v>
      </c>
      <c r="K132" s="45">
        <v>0</v>
      </c>
      <c r="L132" s="45">
        <v>1.0566</v>
      </c>
      <c r="M132" s="45">
        <v>0</v>
      </c>
      <c r="N132" s="45">
        <v>1.0566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3.2058</v>
      </c>
      <c r="C133" s="45">
        <v>0.18459999999999999</v>
      </c>
      <c r="D133" s="45">
        <v>5.0229999999999997</v>
      </c>
      <c r="E133" s="45">
        <v>3.5064000000000002</v>
      </c>
      <c r="F133" s="45">
        <v>0</v>
      </c>
      <c r="G133" s="45">
        <v>3.2665000000000002</v>
      </c>
      <c r="H133" s="45">
        <v>0.18459999999999999</v>
      </c>
      <c r="I133" s="45">
        <v>5.2066999999999997</v>
      </c>
      <c r="J133" s="45">
        <v>3.5064000000000002</v>
      </c>
      <c r="K133" s="45">
        <v>0</v>
      </c>
      <c r="L133" s="45">
        <v>0.85770000000000002</v>
      </c>
      <c r="M133" s="45">
        <v>0</v>
      </c>
      <c r="N133" s="45">
        <v>0.85770000000000002</v>
      </c>
      <c r="O133" s="45">
        <v>0</v>
      </c>
      <c r="P133" s="45">
        <v>0</v>
      </c>
    </row>
    <row r="134" spans="1:16" hidden="1" outlineLevel="1" collapsed="1">
      <c r="A134" s="8">
        <v>44287</v>
      </c>
      <c r="B134" s="45">
        <v>5.1300999999999997</v>
      </c>
      <c r="C134" s="45">
        <v>0.51229999999999998</v>
      </c>
      <c r="D134" s="45">
        <v>5.7171000000000003</v>
      </c>
      <c r="E134" s="45">
        <v>2.9855999999999998</v>
      </c>
      <c r="F134" s="45">
        <v>0</v>
      </c>
      <c r="G134" s="45">
        <v>5.1848000000000001</v>
      </c>
      <c r="H134" s="45">
        <v>0.51229999999999998</v>
      </c>
      <c r="I134" s="45">
        <v>5.7869000000000002</v>
      </c>
      <c r="J134" s="45">
        <v>2.9855999999999998</v>
      </c>
      <c r="K134" s="45">
        <v>0</v>
      </c>
      <c r="L134" s="45">
        <v>8.8200000000000001E-2</v>
      </c>
      <c r="M134" s="45">
        <v>0</v>
      </c>
      <c r="N134" s="45">
        <v>8.8200000000000001E-2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4.9059999999999997</v>
      </c>
      <c r="C135" s="45">
        <v>0.35959999999999998</v>
      </c>
      <c r="D135" s="45">
        <v>5.8667999999999996</v>
      </c>
      <c r="E135" s="45">
        <v>2.9228999999999998</v>
      </c>
      <c r="F135" s="45">
        <v>0</v>
      </c>
      <c r="G135" s="45">
        <v>4.9260999999999999</v>
      </c>
      <c r="H135" s="45">
        <v>0.35959999999999998</v>
      </c>
      <c r="I135" s="45">
        <v>5.8967000000000001</v>
      </c>
      <c r="J135" s="45">
        <v>2.9228999999999998</v>
      </c>
      <c r="K135" s="45">
        <v>0</v>
      </c>
      <c r="L135" s="45">
        <v>0.2</v>
      </c>
      <c r="M135" s="45">
        <v>0</v>
      </c>
      <c r="N135" s="45">
        <v>0.2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4.2099000000000002</v>
      </c>
      <c r="C136" s="45">
        <v>0.23139999999999999</v>
      </c>
      <c r="D136" s="45">
        <v>5.4494999999999996</v>
      </c>
      <c r="E136" s="45">
        <v>3.3671000000000002</v>
      </c>
      <c r="F136" s="45">
        <v>4</v>
      </c>
      <c r="G136" s="45">
        <v>4.2237</v>
      </c>
      <c r="H136" s="45">
        <v>0.23139999999999999</v>
      </c>
      <c r="I136" s="45">
        <v>5.4604999999999997</v>
      </c>
      <c r="J136" s="45">
        <v>3.3671000000000002</v>
      </c>
      <c r="K136" s="45">
        <v>0</v>
      </c>
      <c r="L136" s="45">
        <v>3.8412000000000002</v>
      </c>
      <c r="M136" s="45">
        <v>0</v>
      </c>
      <c r="N136" s="45">
        <v>0.25</v>
      </c>
      <c r="O136" s="45">
        <v>0</v>
      </c>
      <c r="P136" s="45">
        <v>4</v>
      </c>
    </row>
    <row r="137" spans="1:16" hidden="1" outlineLevel="1" collapsed="1">
      <c r="A137" s="8">
        <v>44378</v>
      </c>
      <c r="B137" s="45">
        <v>4.1647999999999996</v>
      </c>
      <c r="C137" s="45">
        <v>0.2702</v>
      </c>
      <c r="D137" s="45">
        <v>5.9295</v>
      </c>
      <c r="E137" s="45">
        <v>3.109</v>
      </c>
      <c r="F137" s="45">
        <v>0</v>
      </c>
      <c r="G137" s="45">
        <v>4.1647999999999996</v>
      </c>
      <c r="H137" s="45">
        <v>0.2702</v>
      </c>
      <c r="I137" s="45">
        <v>5.9295</v>
      </c>
      <c r="J137" s="45">
        <v>3.109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</row>
    <row r="138" spans="1:16" hidden="1" outlineLevel="1" collapsed="1">
      <c r="A138" s="8">
        <v>44409</v>
      </c>
      <c r="B138" s="45">
        <v>3.6478999999999999</v>
      </c>
      <c r="C138" s="45">
        <v>0.33789999999999998</v>
      </c>
      <c r="D138" s="45">
        <v>5.9901</v>
      </c>
      <c r="E138" s="45">
        <v>2.7023000000000001</v>
      </c>
      <c r="F138" s="45">
        <v>0.2</v>
      </c>
      <c r="G138" s="45">
        <v>3.7090000000000001</v>
      </c>
      <c r="H138" s="45">
        <v>0.33789999999999998</v>
      </c>
      <c r="I138" s="45">
        <v>6.1683000000000003</v>
      </c>
      <c r="J138" s="45">
        <v>2.7023000000000001</v>
      </c>
      <c r="K138" s="45">
        <v>0</v>
      </c>
      <c r="L138" s="45">
        <v>0.10680000000000001</v>
      </c>
      <c r="M138" s="45">
        <v>0</v>
      </c>
      <c r="N138" s="45">
        <v>0.1053</v>
      </c>
      <c r="O138" s="45">
        <v>0</v>
      </c>
      <c r="P138" s="45">
        <v>0.2</v>
      </c>
    </row>
    <row r="139" spans="1:16" hidden="1" outlineLevel="1" collapsed="1">
      <c r="A139" s="8">
        <v>44440</v>
      </c>
      <c r="B139" s="45">
        <v>4.2275999999999998</v>
      </c>
      <c r="C139" s="45">
        <v>0.17069999999999999</v>
      </c>
      <c r="D139" s="45">
        <v>6.8293999999999997</v>
      </c>
      <c r="E139" s="45">
        <v>2.1225999999999998</v>
      </c>
      <c r="F139" s="45">
        <v>0</v>
      </c>
      <c r="G139" s="45">
        <v>4.2275999999999998</v>
      </c>
      <c r="H139" s="45">
        <v>0.17069999999999999</v>
      </c>
      <c r="I139" s="45">
        <v>6.8293999999999997</v>
      </c>
      <c r="J139" s="45">
        <v>2.1225999999999998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4.5758999999999999</v>
      </c>
      <c r="C140" s="45">
        <v>0.2344</v>
      </c>
      <c r="D140" s="45">
        <v>6.7176999999999998</v>
      </c>
      <c r="E140" s="45">
        <v>2.0070000000000001</v>
      </c>
      <c r="F140" s="45">
        <v>0</v>
      </c>
      <c r="G140" s="45">
        <v>4.5812999999999997</v>
      </c>
      <c r="H140" s="45">
        <v>0.2344</v>
      </c>
      <c r="I140" s="45">
        <v>6.7321</v>
      </c>
      <c r="J140" s="45">
        <v>2.0070000000000001</v>
      </c>
      <c r="K140" s="45">
        <v>0</v>
      </c>
      <c r="L140" s="45">
        <v>1.7</v>
      </c>
      <c r="M140" s="45">
        <v>0</v>
      </c>
      <c r="N140" s="45">
        <v>1.7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4.1638999999999999</v>
      </c>
      <c r="C141" s="45">
        <v>0.57250000000000001</v>
      </c>
      <c r="D141" s="45">
        <v>5.9932999999999996</v>
      </c>
      <c r="E141" s="45">
        <v>1.9767999999999999</v>
      </c>
      <c r="F141" s="45">
        <v>0</v>
      </c>
      <c r="G141" s="45">
        <v>4.1657999999999999</v>
      </c>
      <c r="H141" s="45">
        <v>0.57250000000000001</v>
      </c>
      <c r="I141" s="45">
        <v>5.9950000000000001</v>
      </c>
      <c r="J141" s="45">
        <v>2.0072999999999999</v>
      </c>
      <c r="K141" s="45">
        <v>0</v>
      </c>
      <c r="L141" s="45">
        <v>0.1268</v>
      </c>
      <c r="M141" s="45">
        <v>0</v>
      </c>
      <c r="N141" s="45">
        <v>0.01</v>
      </c>
      <c r="O141" s="45">
        <v>0.2</v>
      </c>
      <c r="P141" s="45">
        <v>0</v>
      </c>
    </row>
    <row r="142" spans="1:16" hidden="1" outlineLevel="1" collapsed="1">
      <c r="A142" s="8">
        <v>44531</v>
      </c>
      <c r="B142" s="45">
        <v>3.9725999999999999</v>
      </c>
      <c r="C142" s="45">
        <v>0.57850000000000001</v>
      </c>
      <c r="D142" s="45">
        <v>5.3193000000000001</v>
      </c>
      <c r="E142" s="45">
        <v>2.2189000000000001</v>
      </c>
      <c r="F142" s="45">
        <v>0</v>
      </c>
      <c r="G142" s="45">
        <v>3.9725999999999999</v>
      </c>
      <c r="H142" s="45">
        <v>0.57850000000000001</v>
      </c>
      <c r="I142" s="45">
        <v>5.3193000000000001</v>
      </c>
      <c r="J142" s="45">
        <v>2.2189000000000001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6.1330999999999998</v>
      </c>
      <c r="C143" s="45">
        <v>0.27450000000000002</v>
      </c>
      <c r="D143" s="45">
        <v>7.3067000000000002</v>
      </c>
      <c r="E143" s="45">
        <v>2.3866999999999998</v>
      </c>
      <c r="F143" s="45">
        <v>0</v>
      </c>
      <c r="G143" s="45">
        <v>6.1330999999999998</v>
      </c>
      <c r="H143" s="45">
        <v>0.27450000000000002</v>
      </c>
      <c r="I143" s="45">
        <v>7.3067000000000002</v>
      </c>
      <c r="J143" s="45">
        <v>2.3866999999999998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</row>
    <row r="144" spans="1:16" hidden="1" outlineLevel="1" collapsed="1">
      <c r="A144" s="8">
        <v>44593</v>
      </c>
      <c r="B144" s="45">
        <v>7.9924999999999997</v>
      </c>
      <c r="C144" s="45">
        <v>1.0448999999999999</v>
      </c>
      <c r="D144" s="45">
        <v>8.4330999999999996</v>
      </c>
      <c r="E144" s="45">
        <v>1.4052</v>
      </c>
      <c r="F144" s="45">
        <v>0</v>
      </c>
      <c r="G144" s="45">
        <v>7.9976000000000003</v>
      </c>
      <c r="H144" s="45">
        <v>1.0448999999999999</v>
      </c>
      <c r="I144" s="45">
        <v>8.4330999999999996</v>
      </c>
      <c r="J144" s="45">
        <v>2</v>
      </c>
      <c r="K144" s="45">
        <v>0</v>
      </c>
      <c r="L144" s="45">
        <v>1.4</v>
      </c>
      <c r="M144" s="45">
        <v>0</v>
      </c>
      <c r="N144" s="45">
        <v>0</v>
      </c>
      <c r="O144" s="45">
        <v>1.4</v>
      </c>
      <c r="P144" s="45">
        <v>0</v>
      </c>
    </row>
    <row r="145" spans="1:16" hidden="1" outlineLevel="1" collapsed="1">
      <c r="A145" s="8">
        <v>44621</v>
      </c>
      <c r="B145" s="45">
        <v>3.3736999999999999</v>
      </c>
      <c r="C145" s="45">
        <v>1.8333999999999999</v>
      </c>
      <c r="D145" s="45">
        <v>4.4215999999999998</v>
      </c>
      <c r="E145" s="45">
        <v>4.5999999999999996</v>
      </c>
      <c r="F145" s="45">
        <v>0</v>
      </c>
      <c r="G145" s="45">
        <v>3.4083999999999999</v>
      </c>
      <c r="H145" s="45">
        <v>1.855</v>
      </c>
      <c r="I145" s="45">
        <v>4.4776999999999996</v>
      </c>
      <c r="J145" s="45">
        <v>4.5999999999999996</v>
      </c>
      <c r="K145" s="45">
        <v>0</v>
      </c>
      <c r="L145" s="45">
        <v>1.8044</v>
      </c>
      <c r="M145" s="45">
        <v>0.4</v>
      </c>
      <c r="N145" s="45">
        <v>2.3424999999999998</v>
      </c>
      <c r="O145" s="45">
        <v>0</v>
      </c>
      <c r="P145" s="45" t="s">
        <v>265</v>
      </c>
    </row>
    <row r="146" spans="1:16" hidden="1" outlineLevel="1" collapsed="1">
      <c r="A146" s="8">
        <v>44652</v>
      </c>
      <c r="B146" s="45">
        <v>3.3066</v>
      </c>
      <c r="C146" s="45">
        <v>1.06</v>
      </c>
      <c r="D146" s="45">
        <v>4.7789999999999999</v>
      </c>
      <c r="E146" s="45">
        <v>0.5675</v>
      </c>
      <c r="F146" s="45">
        <v>0.2</v>
      </c>
      <c r="G146" s="45">
        <v>3.4666999999999999</v>
      </c>
      <c r="H146" s="45">
        <v>1.06</v>
      </c>
      <c r="I146" s="45">
        <v>4.9663000000000004</v>
      </c>
      <c r="J146" s="45">
        <v>4.25</v>
      </c>
      <c r="K146" s="45">
        <v>0.2</v>
      </c>
      <c r="L146" s="45">
        <v>0.39610000000000001</v>
      </c>
      <c r="M146" s="45">
        <v>0</v>
      </c>
      <c r="N146" s="45">
        <v>0.2</v>
      </c>
      <c r="O146" s="45">
        <v>0.56169999999999998</v>
      </c>
      <c r="P146" s="45">
        <v>0</v>
      </c>
    </row>
    <row r="147" spans="1:16" hidden="1" outlineLevel="1" collapsed="1">
      <c r="A147" s="8">
        <v>44682</v>
      </c>
      <c r="B147" s="45">
        <v>5.3390000000000004</v>
      </c>
      <c r="C147" s="45">
        <v>1.5902000000000001</v>
      </c>
      <c r="D147" s="45">
        <v>5.6966999999999999</v>
      </c>
      <c r="E147" s="45">
        <v>4.18</v>
      </c>
      <c r="F147" s="45">
        <v>0</v>
      </c>
      <c r="G147" s="45">
        <v>5.3390000000000004</v>
      </c>
      <c r="H147" s="45">
        <v>1.5902000000000001</v>
      </c>
      <c r="I147" s="45">
        <v>5.6966999999999999</v>
      </c>
      <c r="J147" s="45">
        <v>4.18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9.0609000000000002</v>
      </c>
      <c r="C148" s="45">
        <v>6.6196999999999999</v>
      </c>
      <c r="D148" s="45">
        <v>9.7561999999999998</v>
      </c>
      <c r="E148" s="45">
        <v>4.5888</v>
      </c>
      <c r="F148" s="45">
        <v>0</v>
      </c>
      <c r="G148" s="45">
        <v>9.0609000000000002</v>
      </c>
      <c r="H148" s="45">
        <v>6.6196999999999999</v>
      </c>
      <c r="I148" s="45">
        <v>9.7561999999999998</v>
      </c>
      <c r="J148" s="45">
        <v>4.5888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</row>
    <row r="149" spans="1:16" hidden="1" outlineLevel="1" collapsed="1">
      <c r="A149" s="8">
        <v>44743</v>
      </c>
      <c r="B149" s="45">
        <v>9.7392000000000003</v>
      </c>
      <c r="C149" s="45">
        <v>7.2595000000000001</v>
      </c>
      <c r="D149" s="45">
        <v>9.94</v>
      </c>
      <c r="E149" s="45">
        <v>3</v>
      </c>
      <c r="F149" s="45">
        <v>0</v>
      </c>
      <c r="G149" s="45">
        <v>9.9223999999999997</v>
      </c>
      <c r="H149" s="45">
        <v>7.2595000000000001</v>
      </c>
      <c r="I149" s="45">
        <v>10.142799999999999</v>
      </c>
      <c r="J149" s="45">
        <v>3</v>
      </c>
      <c r="K149" s="45">
        <v>0</v>
      </c>
      <c r="L149" s="45">
        <v>0.75670000000000004</v>
      </c>
      <c r="M149" s="45">
        <v>0</v>
      </c>
      <c r="N149" s="45">
        <v>0.75670000000000004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10.9261</v>
      </c>
      <c r="C150" s="45">
        <v>2.9706000000000001</v>
      </c>
      <c r="D150" s="45">
        <v>12.017099999999999</v>
      </c>
      <c r="E150" s="45">
        <v>3</v>
      </c>
      <c r="F150" s="45">
        <v>0</v>
      </c>
      <c r="G150" s="45">
        <v>10.9261</v>
      </c>
      <c r="H150" s="45">
        <v>2.9706000000000001</v>
      </c>
      <c r="I150" s="45">
        <v>12.017099999999999</v>
      </c>
      <c r="J150" s="45">
        <v>3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 t="s">
        <v>265</v>
      </c>
    </row>
    <row r="151" spans="1:16" hidden="1" outlineLevel="1" collapsed="1">
      <c r="A151" s="8">
        <v>44805</v>
      </c>
      <c r="B151" s="45">
        <v>11.6907</v>
      </c>
      <c r="C151" s="45">
        <v>1.4826999999999999</v>
      </c>
      <c r="D151" s="45">
        <v>12.822699999999999</v>
      </c>
      <c r="E151" s="45">
        <v>1.5202</v>
      </c>
      <c r="F151" s="45">
        <v>0</v>
      </c>
      <c r="G151" s="45">
        <v>11.7163</v>
      </c>
      <c r="H151" s="45">
        <v>1.4826999999999999</v>
      </c>
      <c r="I151" s="45">
        <v>12.822699999999999</v>
      </c>
      <c r="J151" s="45">
        <v>4.75</v>
      </c>
      <c r="K151" s="45">
        <v>0</v>
      </c>
      <c r="L151" s="45">
        <v>1.4</v>
      </c>
      <c r="M151" s="45">
        <v>0</v>
      </c>
      <c r="N151" s="45">
        <v>0</v>
      </c>
      <c r="O151" s="45">
        <v>1.4</v>
      </c>
      <c r="P151" s="45">
        <v>0</v>
      </c>
    </row>
    <row r="152" spans="1:16" hidden="1" outlineLevel="1" collapsed="1">
      <c r="A152" s="8">
        <v>44835</v>
      </c>
      <c r="B152" s="45">
        <v>11.5321</v>
      </c>
      <c r="C152" s="45">
        <v>1.6916</v>
      </c>
      <c r="D152" s="45">
        <v>12.433400000000001</v>
      </c>
      <c r="E152" s="45">
        <v>5.25</v>
      </c>
      <c r="F152" s="45">
        <v>0</v>
      </c>
      <c r="G152" s="45">
        <v>11.553000000000001</v>
      </c>
      <c r="H152" s="45">
        <v>1.6916</v>
      </c>
      <c r="I152" s="45">
        <v>12.4582</v>
      </c>
      <c r="J152" s="45">
        <v>5.25</v>
      </c>
      <c r="K152" s="45">
        <v>0</v>
      </c>
      <c r="L152" s="45">
        <v>0.94889999999999997</v>
      </c>
      <c r="M152" s="45">
        <v>0</v>
      </c>
      <c r="N152" s="45">
        <v>0.94889999999999997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11.8416</v>
      </c>
      <c r="C153" s="45">
        <v>2.1175000000000002</v>
      </c>
      <c r="D153" s="45">
        <v>13.0748</v>
      </c>
      <c r="E153" s="45">
        <v>0</v>
      </c>
      <c r="F153" s="45">
        <v>0</v>
      </c>
      <c r="G153" s="45">
        <v>11.842599999999999</v>
      </c>
      <c r="H153" s="45">
        <v>2.1175000000000002</v>
      </c>
      <c r="I153" s="45">
        <v>13.076000000000001</v>
      </c>
      <c r="J153" s="45">
        <v>0</v>
      </c>
      <c r="K153" s="45">
        <v>0</v>
      </c>
      <c r="L153" s="45">
        <v>0.05</v>
      </c>
      <c r="M153" s="45">
        <v>0</v>
      </c>
      <c r="N153" s="45">
        <v>0.05</v>
      </c>
      <c r="O153" s="45">
        <v>0</v>
      </c>
      <c r="P153" s="45" t="s">
        <v>265</v>
      </c>
    </row>
    <row r="154" spans="1:16" hidden="1" outlineLevel="1" collapsed="1">
      <c r="A154" s="8">
        <v>44896</v>
      </c>
      <c r="B154" s="45">
        <v>10.9123</v>
      </c>
      <c r="C154" s="45">
        <v>1.2043999999999999</v>
      </c>
      <c r="D154" s="45">
        <v>12.210900000000001</v>
      </c>
      <c r="E154" s="45">
        <v>0</v>
      </c>
      <c r="F154" s="45">
        <v>0</v>
      </c>
      <c r="G154" s="45">
        <v>11.1531</v>
      </c>
      <c r="H154" s="45">
        <v>1.2043999999999999</v>
      </c>
      <c r="I154" s="45">
        <v>12.5175</v>
      </c>
      <c r="J154" s="45">
        <v>0</v>
      </c>
      <c r="K154" s="45">
        <v>0</v>
      </c>
      <c r="L154" s="45">
        <v>0.1</v>
      </c>
      <c r="M154" s="45">
        <v>0</v>
      </c>
      <c r="N154" s="45">
        <v>0.1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11.368499999999999</v>
      </c>
      <c r="C155" s="45">
        <v>1.9886999999999999</v>
      </c>
      <c r="D155" s="45">
        <v>12.4238</v>
      </c>
      <c r="E155" s="45">
        <v>0</v>
      </c>
      <c r="F155" s="45">
        <v>0</v>
      </c>
      <c r="G155" s="45">
        <v>11.5388</v>
      </c>
      <c r="H155" s="45">
        <v>1.9886999999999999</v>
      </c>
      <c r="I155" s="45">
        <v>12.6317</v>
      </c>
      <c r="J155" s="45">
        <v>0</v>
      </c>
      <c r="K155" s="45">
        <v>0</v>
      </c>
      <c r="L155" s="45">
        <v>0.3</v>
      </c>
      <c r="M155" s="45">
        <v>0</v>
      </c>
      <c r="N155" s="45">
        <v>0.3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11.882400000000001</v>
      </c>
      <c r="C156" s="45">
        <v>1.6477999999999999</v>
      </c>
      <c r="D156" s="45">
        <v>13.0334</v>
      </c>
      <c r="E156" s="45">
        <v>0</v>
      </c>
      <c r="F156" s="45">
        <v>0</v>
      </c>
      <c r="G156" s="45">
        <v>12.7677</v>
      </c>
      <c r="H156" s="45">
        <v>1.6477999999999999</v>
      </c>
      <c r="I156" s="45">
        <v>14.1266</v>
      </c>
      <c r="J156" s="45">
        <v>0</v>
      </c>
      <c r="K156" s="45">
        <v>0</v>
      </c>
      <c r="L156" s="45">
        <v>0.41210000000000002</v>
      </c>
      <c r="M156" s="45">
        <v>0</v>
      </c>
      <c r="N156" s="45">
        <v>0.41210000000000002</v>
      </c>
      <c r="O156" s="45">
        <v>0</v>
      </c>
      <c r="P156" s="45">
        <v>0</v>
      </c>
    </row>
    <row r="157" spans="1:16" hidden="1" outlineLevel="1" collapsed="1">
      <c r="A157" s="8">
        <v>44986</v>
      </c>
      <c r="B157" s="45">
        <v>11.5808</v>
      </c>
      <c r="C157" s="45">
        <v>1.1457999999999999</v>
      </c>
      <c r="D157" s="45">
        <v>12.372199999999999</v>
      </c>
      <c r="E157" s="45">
        <v>0</v>
      </c>
      <c r="F157" s="45">
        <v>0</v>
      </c>
      <c r="G157" s="45">
        <v>13.409700000000001</v>
      </c>
      <c r="H157" s="45">
        <v>1.1457999999999999</v>
      </c>
      <c r="I157" s="45">
        <v>14.5015</v>
      </c>
      <c r="J157" s="45">
        <v>0</v>
      </c>
      <c r="K157" s="45">
        <v>0</v>
      </c>
      <c r="L157" s="45">
        <v>0.1331</v>
      </c>
      <c r="M157" s="45">
        <v>0</v>
      </c>
      <c r="N157" s="45">
        <v>0.1331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8.5336999999999996</v>
      </c>
      <c r="C158" s="45">
        <v>2.1238000000000001</v>
      </c>
      <c r="D158" s="45">
        <v>8.8617000000000008</v>
      </c>
      <c r="E158" s="45">
        <v>0</v>
      </c>
      <c r="F158" s="45">
        <v>2.9986000000000002</v>
      </c>
      <c r="G158" s="45">
        <v>12.9884</v>
      </c>
      <c r="H158" s="45">
        <v>2.1238000000000001</v>
      </c>
      <c r="I158" s="45">
        <v>13.8621</v>
      </c>
      <c r="J158" s="45">
        <v>0</v>
      </c>
      <c r="K158" s="45">
        <v>2.9986000000000002</v>
      </c>
      <c r="L158" s="45">
        <v>0.1105</v>
      </c>
      <c r="M158" s="45">
        <v>0</v>
      </c>
      <c r="N158" s="45">
        <v>0.1105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5.859</v>
      </c>
      <c r="C159" s="45">
        <v>1.8306</v>
      </c>
      <c r="D159" s="45">
        <v>6.0049999999999999</v>
      </c>
      <c r="E159" s="45">
        <v>0</v>
      </c>
      <c r="F159" s="45">
        <v>0</v>
      </c>
      <c r="G159" s="45">
        <v>11.212300000000001</v>
      </c>
      <c r="H159" s="45">
        <v>1.8306</v>
      </c>
      <c r="I159" s="45">
        <v>11.889699999999999</v>
      </c>
      <c r="J159" s="45">
        <v>0</v>
      </c>
      <c r="K159" s="45">
        <v>0</v>
      </c>
      <c r="L159" s="45">
        <v>7.0400000000000004E-2</v>
      </c>
      <c r="M159" s="45">
        <v>0</v>
      </c>
      <c r="N159" s="45">
        <v>7.0400000000000004E-2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6.7397</v>
      </c>
      <c r="C160" s="45">
        <v>2.2256999999999998</v>
      </c>
      <c r="D160" s="45">
        <v>6.8762999999999996</v>
      </c>
      <c r="E160" s="45">
        <v>0</v>
      </c>
      <c r="F160" s="45">
        <v>3</v>
      </c>
      <c r="G160" s="45">
        <v>12.4922</v>
      </c>
      <c r="H160" s="45">
        <v>2.2256999999999998</v>
      </c>
      <c r="I160" s="45">
        <v>13.0939</v>
      </c>
      <c r="J160" s="45">
        <v>0</v>
      </c>
      <c r="K160" s="45">
        <v>3</v>
      </c>
      <c r="L160" s="45">
        <v>0.2321</v>
      </c>
      <c r="M160" s="45">
        <v>0</v>
      </c>
      <c r="N160" s="45">
        <v>0.2321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8.7461000000000002</v>
      </c>
      <c r="C161" s="45">
        <v>2.1642000000000001</v>
      </c>
      <c r="D161" s="45">
        <v>8.9268999999999998</v>
      </c>
      <c r="E161" s="45">
        <v>6.9673999999999996</v>
      </c>
      <c r="F161" s="45">
        <v>4.4965999999999999</v>
      </c>
      <c r="G161" s="45">
        <v>12.3086</v>
      </c>
      <c r="H161" s="45">
        <v>2.1642000000000001</v>
      </c>
      <c r="I161" s="45">
        <v>12.714</v>
      </c>
      <c r="J161" s="45">
        <v>6.9673999999999996</v>
      </c>
      <c r="K161" s="45">
        <v>4.4965999999999999</v>
      </c>
      <c r="L161" s="45">
        <v>0.24030000000000001</v>
      </c>
      <c r="M161" s="45">
        <v>0</v>
      </c>
      <c r="N161" s="45">
        <v>0.24030000000000001</v>
      </c>
      <c r="O161" s="45">
        <v>0</v>
      </c>
      <c r="P161" s="45">
        <v>0</v>
      </c>
    </row>
    <row r="162" spans="1:16" hidden="1" outlineLevel="1" collapsed="1">
      <c r="A162" s="8">
        <v>45139</v>
      </c>
      <c r="B162" s="45">
        <v>9.8597999999999999</v>
      </c>
      <c r="C162" s="45">
        <v>3.4605000000000001</v>
      </c>
      <c r="D162" s="45">
        <v>10.0604</v>
      </c>
      <c r="E162" s="45">
        <v>0</v>
      </c>
      <c r="F162" s="45">
        <v>3</v>
      </c>
      <c r="G162" s="45">
        <v>11.9114</v>
      </c>
      <c r="H162" s="45">
        <v>3.4605000000000001</v>
      </c>
      <c r="I162" s="45">
        <v>12.2341</v>
      </c>
      <c r="J162" s="45">
        <v>0</v>
      </c>
      <c r="K162" s="45">
        <v>3</v>
      </c>
      <c r="L162" s="45">
        <v>6.9599999999999995E-2</v>
      </c>
      <c r="M162" s="45">
        <v>0</v>
      </c>
      <c r="N162" s="45">
        <v>6.9599999999999995E-2</v>
      </c>
      <c r="O162" s="45">
        <v>0</v>
      </c>
      <c r="P162" s="45">
        <v>0</v>
      </c>
    </row>
    <row r="163" spans="1:16" hidden="1" outlineLevel="1" collapsed="1">
      <c r="A163" s="8">
        <v>45170</v>
      </c>
      <c r="B163" s="45">
        <v>10.990500000000001</v>
      </c>
      <c r="C163" s="45">
        <v>3.4714999999999998</v>
      </c>
      <c r="D163" s="45">
        <v>11.2303</v>
      </c>
      <c r="E163" s="45">
        <v>9</v>
      </c>
      <c r="F163" s="45">
        <v>0</v>
      </c>
      <c r="G163" s="45">
        <v>11.2332</v>
      </c>
      <c r="H163" s="45">
        <v>3.4714999999999998</v>
      </c>
      <c r="I163" s="45">
        <v>11.486700000000001</v>
      </c>
      <c r="J163" s="45">
        <v>9</v>
      </c>
      <c r="K163" s="45">
        <v>0</v>
      </c>
      <c r="L163" s="45">
        <v>0.3548</v>
      </c>
      <c r="M163" s="45">
        <v>0</v>
      </c>
      <c r="N163" s="45">
        <v>0.3548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9.3764000000000003</v>
      </c>
      <c r="C164" s="45">
        <v>5.0640000000000001</v>
      </c>
      <c r="D164" s="45">
        <v>9.5479000000000003</v>
      </c>
      <c r="E164" s="45">
        <v>9</v>
      </c>
      <c r="F164" s="45">
        <v>0</v>
      </c>
      <c r="G164" s="45">
        <v>9.5096000000000007</v>
      </c>
      <c r="H164" s="45">
        <v>5.0640000000000001</v>
      </c>
      <c r="I164" s="45">
        <v>9.6891999999999996</v>
      </c>
      <c r="J164" s="45">
        <v>9</v>
      </c>
      <c r="K164" s="45">
        <v>0</v>
      </c>
      <c r="L164" s="45">
        <v>0.28820000000000001</v>
      </c>
      <c r="M164" s="45">
        <v>0</v>
      </c>
      <c r="N164" s="45">
        <v>0.28820000000000001</v>
      </c>
      <c r="O164" s="45">
        <v>0</v>
      </c>
      <c r="P164" s="45">
        <v>0</v>
      </c>
    </row>
    <row r="165" spans="1:16" hidden="1" outlineLevel="1" collapsed="1">
      <c r="A165" s="8">
        <v>45231</v>
      </c>
      <c r="B165" s="45">
        <v>9.9164999999999992</v>
      </c>
      <c r="C165" s="45">
        <v>3.3675999999999999</v>
      </c>
      <c r="D165" s="45">
        <v>10.0253</v>
      </c>
      <c r="E165" s="45">
        <v>0</v>
      </c>
      <c r="F165" s="45">
        <v>0</v>
      </c>
      <c r="G165" s="45">
        <v>9.9976000000000003</v>
      </c>
      <c r="H165" s="45">
        <v>3.3675999999999999</v>
      </c>
      <c r="I165" s="45">
        <v>10.108599999999999</v>
      </c>
      <c r="J165" s="45">
        <v>0</v>
      </c>
      <c r="K165" s="45">
        <v>0</v>
      </c>
      <c r="L165" s="45">
        <v>0.50829999999999997</v>
      </c>
      <c r="M165" s="45">
        <v>0</v>
      </c>
      <c r="N165" s="45">
        <v>0.50829999999999997</v>
      </c>
      <c r="O165" s="45">
        <v>0</v>
      </c>
      <c r="P165" s="45">
        <v>0</v>
      </c>
    </row>
    <row r="166" spans="1:16" hidden="1" outlineLevel="1" collapsed="1">
      <c r="A166" s="8">
        <v>45261</v>
      </c>
      <c r="B166" s="45">
        <v>9.7449999999999992</v>
      </c>
      <c r="C166" s="45">
        <v>3.8050000000000002</v>
      </c>
      <c r="D166" s="45">
        <v>9.8516999999999992</v>
      </c>
      <c r="E166" s="45">
        <v>9</v>
      </c>
      <c r="F166" s="45">
        <v>0</v>
      </c>
      <c r="G166" s="45">
        <v>9.9558999999999997</v>
      </c>
      <c r="H166" s="45">
        <v>3.8050000000000002</v>
      </c>
      <c r="I166" s="45">
        <v>10.0688</v>
      </c>
      <c r="J166" s="45">
        <v>9</v>
      </c>
      <c r="K166" s="45">
        <v>0</v>
      </c>
      <c r="L166" s="45">
        <v>0.2505</v>
      </c>
      <c r="M166" s="45">
        <v>0</v>
      </c>
      <c r="N166" s="45">
        <v>0.2505</v>
      </c>
      <c r="O166" s="45">
        <v>0</v>
      </c>
      <c r="P166" s="45">
        <v>0</v>
      </c>
    </row>
    <row r="167" spans="1:16" hidden="1" outlineLevel="1" collapsed="1">
      <c r="A167" s="8">
        <v>45292</v>
      </c>
      <c r="B167" s="45">
        <v>9.6142000000000003</v>
      </c>
      <c r="C167" s="45">
        <v>3.5314999999999999</v>
      </c>
      <c r="D167" s="45">
        <v>9.657</v>
      </c>
      <c r="E167" s="45">
        <v>9</v>
      </c>
      <c r="F167" s="45">
        <v>0</v>
      </c>
      <c r="G167" s="45">
        <v>10.2272</v>
      </c>
      <c r="H167" s="45">
        <v>3.5314999999999999</v>
      </c>
      <c r="I167" s="45">
        <v>10.277699999999999</v>
      </c>
      <c r="J167" s="45">
        <v>9</v>
      </c>
      <c r="K167" s="45">
        <v>0</v>
      </c>
      <c r="L167" s="45">
        <v>0.30649999999999999</v>
      </c>
      <c r="M167" s="45">
        <v>0</v>
      </c>
      <c r="N167" s="45">
        <v>0.30649999999999999</v>
      </c>
      <c r="O167" s="45">
        <v>0</v>
      </c>
      <c r="P167" s="45">
        <v>0</v>
      </c>
    </row>
    <row r="168" spans="1:16" hidden="1" outlineLevel="1" collapsed="1">
      <c r="A168" s="8">
        <v>45323</v>
      </c>
      <c r="B168" s="45">
        <v>9.6841000000000008</v>
      </c>
      <c r="C168" s="45">
        <v>2.8502999999999998</v>
      </c>
      <c r="D168" s="45">
        <v>9.7720000000000002</v>
      </c>
      <c r="E168" s="45">
        <v>0</v>
      </c>
      <c r="F168" s="45">
        <v>0</v>
      </c>
      <c r="G168" s="45">
        <v>10.081899999999999</v>
      </c>
      <c r="H168" s="45">
        <v>2.8502999999999998</v>
      </c>
      <c r="I168" s="45">
        <v>10.1792</v>
      </c>
      <c r="J168" s="45">
        <v>0</v>
      </c>
      <c r="K168" s="45">
        <v>0</v>
      </c>
      <c r="L168" s="45">
        <v>0.9496</v>
      </c>
      <c r="M168" s="45">
        <v>0</v>
      </c>
      <c r="N168" s="45">
        <v>0.9496</v>
      </c>
      <c r="O168" s="45">
        <v>0</v>
      </c>
      <c r="P168" s="45">
        <v>0</v>
      </c>
    </row>
    <row r="169" spans="1:16" hidden="1" outlineLevel="1" collapsed="1">
      <c r="A169" s="8">
        <v>45352</v>
      </c>
      <c r="B169" s="45">
        <v>8.9353999999999996</v>
      </c>
      <c r="C169" s="45">
        <v>4.9859</v>
      </c>
      <c r="D169" s="45">
        <v>9.0611999999999995</v>
      </c>
      <c r="E169" s="45">
        <v>9</v>
      </c>
      <c r="F169" s="45">
        <v>0</v>
      </c>
      <c r="G169" s="45">
        <v>9.6303000000000001</v>
      </c>
      <c r="H169" s="45">
        <v>4.9859</v>
      </c>
      <c r="I169" s="45">
        <v>9.7904999999999998</v>
      </c>
      <c r="J169" s="45">
        <v>9</v>
      </c>
      <c r="K169" s="45">
        <v>0</v>
      </c>
      <c r="L169" s="45">
        <v>0.32379999999999998</v>
      </c>
      <c r="M169" s="45">
        <v>0</v>
      </c>
      <c r="N169" s="45">
        <v>0.32379999999999998</v>
      </c>
      <c r="O169" s="45">
        <v>0</v>
      </c>
      <c r="P169" s="45">
        <v>0</v>
      </c>
    </row>
    <row r="170" spans="1:16" hidden="1" outlineLevel="1" collapsed="1">
      <c r="A170" s="8">
        <v>45383</v>
      </c>
      <c r="B170" s="45">
        <v>9.1301000000000005</v>
      </c>
      <c r="C170" s="45">
        <v>3.7606999999999999</v>
      </c>
      <c r="D170" s="45">
        <v>9.2126000000000001</v>
      </c>
      <c r="E170" s="45">
        <v>0</v>
      </c>
      <c r="F170" s="45">
        <v>0</v>
      </c>
      <c r="G170" s="45">
        <v>9.8393999999999995</v>
      </c>
      <c r="H170" s="45">
        <v>3.7606999999999999</v>
      </c>
      <c r="I170" s="45">
        <v>9.9406999999999996</v>
      </c>
      <c r="J170" s="45">
        <v>0</v>
      </c>
      <c r="K170" s="45">
        <v>0</v>
      </c>
      <c r="L170" s="45">
        <v>0.628</v>
      </c>
      <c r="M170" s="45">
        <v>0</v>
      </c>
      <c r="N170" s="45">
        <v>0.628</v>
      </c>
      <c r="O170" s="45">
        <v>0</v>
      </c>
      <c r="P170" s="45">
        <v>0</v>
      </c>
    </row>
    <row r="171" spans="1:16" hidden="1" outlineLevel="1" collapsed="1">
      <c r="A171" s="8">
        <v>45413</v>
      </c>
      <c r="B171" s="45">
        <v>7.0334000000000003</v>
      </c>
      <c r="C171" s="45">
        <v>4.859</v>
      </c>
      <c r="D171" s="45">
        <v>7.0709</v>
      </c>
      <c r="E171" s="45">
        <v>0</v>
      </c>
      <c r="F171" s="45">
        <v>0</v>
      </c>
      <c r="G171" s="45">
        <v>8.7234999999999996</v>
      </c>
      <c r="H171" s="45">
        <v>4.859</v>
      </c>
      <c r="I171" s="45">
        <v>8.8088999999999995</v>
      </c>
      <c r="J171" s="45">
        <v>0</v>
      </c>
      <c r="K171" s="45">
        <v>0</v>
      </c>
      <c r="L171" s="45">
        <v>0.85250000000000004</v>
      </c>
      <c r="M171" s="45">
        <v>0</v>
      </c>
      <c r="N171" s="45">
        <v>0.85250000000000004</v>
      </c>
      <c r="O171" s="45">
        <v>0</v>
      </c>
      <c r="P171" s="45">
        <v>0</v>
      </c>
    </row>
    <row r="172" spans="1:16" hidden="1" outlineLevel="1" collapsed="1">
      <c r="A172" s="8">
        <v>45444</v>
      </c>
      <c r="B172" s="45">
        <v>8.5020000000000007</v>
      </c>
      <c r="C172" s="45">
        <v>4.931</v>
      </c>
      <c r="D172" s="45">
        <v>8.5408000000000008</v>
      </c>
      <c r="E172" s="45">
        <v>0</v>
      </c>
      <c r="F172" s="45">
        <v>10.5</v>
      </c>
      <c r="G172" s="45">
        <v>8.5763999999999996</v>
      </c>
      <c r="H172" s="45">
        <v>4.931</v>
      </c>
      <c r="I172" s="45">
        <v>8.6218000000000004</v>
      </c>
      <c r="J172" s="45">
        <v>0</v>
      </c>
      <c r="K172" s="45">
        <v>10.5</v>
      </c>
      <c r="L172" s="45">
        <v>0.34620000000000001</v>
      </c>
      <c r="M172" s="45">
        <v>0</v>
      </c>
      <c r="N172" s="45">
        <v>0.34620000000000001</v>
      </c>
      <c r="O172" s="45">
        <v>0</v>
      </c>
      <c r="P172" s="45">
        <v>0</v>
      </c>
    </row>
    <row r="173" spans="1:16" hidden="1" outlineLevel="1" collapsed="1">
      <c r="A173" s="8">
        <v>45474</v>
      </c>
      <c r="B173" s="45">
        <v>7.9923000000000002</v>
      </c>
      <c r="C173" s="45">
        <v>3.8778999999999999</v>
      </c>
      <c r="D173" s="45">
        <v>8.1392000000000007</v>
      </c>
      <c r="E173" s="45">
        <v>0</v>
      </c>
      <c r="F173" s="45">
        <v>0</v>
      </c>
      <c r="G173" s="45">
        <v>8.0315999999999992</v>
      </c>
      <c r="H173" s="45">
        <v>3.8778999999999999</v>
      </c>
      <c r="I173" s="45">
        <v>8.1806999999999999</v>
      </c>
      <c r="J173" s="45">
        <v>0</v>
      </c>
      <c r="K173" s="45">
        <v>0</v>
      </c>
      <c r="L173" s="45">
        <v>0.99480000000000002</v>
      </c>
      <c r="M173" s="45">
        <v>0</v>
      </c>
      <c r="N173" s="45">
        <v>0.99480000000000002</v>
      </c>
      <c r="O173" s="45">
        <v>0</v>
      </c>
      <c r="P173" s="45">
        <v>0</v>
      </c>
    </row>
    <row r="174" spans="1:16" hidden="1" outlineLevel="1" collapsed="1">
      <c r="A174" s="8">
        <v>45505</v>
      </c>
      <c r="B174" s="45">
        <v>7.5030999999999999</v>
      </c>
      <c r="C174" s="45">
        <v>2.9483999999999999</v>
      </c>
      <c r="D174" s="45">
        <v>7.7003000000000004</v>
      </c>
      <c r="E174" s="45">
        <v>0</v>
      </c>
      <c r="F174" s="45">
        <v>0</v>
      </c>
      <c r="G174" s="45">
        <v>7.5793999999999997</v>
      </c>
      <c r="H174" s="45">
        <v>2.9483999999999999</v>
      </c>
      <c r="I174" s="45">
        <v>7.7820999999999998</v>
      </c>
      <c r="J174" s="45">
        <v>0</v>
      </c>
      <c r="K174" s="45">
        <v>0</v>
      </c>
      <c r="L174" s="45">
        <v>0.2</v>
      </c>
      <c r="M174" s="45">
        <v>0</v>
      </c>
      <c r="N174" s="45">
        <v>0.2</v>
      </c>
      <c r="O174" s="45">
        <v>0</v>
      </c>
      <c r="P174" s="45">
        <v>0</v>
      </c>
    </row>
    <row r="175" spans="1:16" hidden="1" outlineLevel="1" collapsed="1">
      <c r="A175" s="8">
        <v>45536</v>
      </c>
      <c r="B175" s="45">
        <v>7.8857999999999997</v>
      </c>
      <c r="C175" s="45">
        <v>4.2173999999999996</v>
      </c>
      <c r="D175" s="45">
        <v>8.0570000000000004</v>
      </c>
      <c r="E175" s="45">
        <v>0</v>
      </c>
      <c r="F175" s="45">
        <v>0</v>
      </c>
      <c r="G175" s="45">
        <v>7.9335000000000004</v>
      </c>
      <c r="H175" s="45">
        <v>4.2173999999999996</v>
      </c>
      <c r="I175" s="45">
        <v>8.1082999999999998</v>
      </c>
      <c r="J175" s="45">
        <v>0</v>
      </c>
      <c r="K175" s="45">
        <v>0</v>
      </c>
      <c r="L175" s="45">
        <v>1</v>
      </c>
      <c r="M175" s="45">
        <v>0</v>
      </c>
      <c r="N175" s="45">
        <v>1</v>
      </c>
      <c r="O175" s="45">
        <v>0</v>
      </c>
      <c r="P175" s="45">
        <v>0</v>
      </c>
    </row>
    <row r="176" spans="1:16" hidden="1" outlineLevel="1" collapsed="1">
      <c r="A176" s="8">
        <v>45566</v>
      </c>
      <c r="B176" s="45">
        <v>8.0614000000000008</v>
      </c>
      <c r="C176" s="45">
        <v>5.3506</v>
      </c>
      <c r="D176" s="45">
        <v>8.1390999999999991</v>
      </c>
      <c r="E176" s="45">
        <v>0</v>
      </c>
      <c r="F176" s="45">
        <v>0</v>
      </c>
      <c r="G176" s="45">
        <v>8.1204999999999998</v>
      </c>
      <c r="H176" s="45">
        <v>5.3506</v>
      </c>
      <c r="I176" s="45">
        <v>8.2004999999999999</v>
      </c>
      <c r="J176" s="45">
        <v>0</v>
      </c>
      <c r="K176" s="45">
        <v>0</v>
      </c>
      <c r="L176" s="45">
        <v>0.31290000000000001</v>
      </c>
      <c r="M176" s="45">
        <v>0</v>
      </c>
      <c r="N176" s="45">
        <v>0.31290000000000001</v>
      </c>
      <c r="O176" s="45">
        <v>0</v>
      </c>
      <c r="P176" s="45">
        <v>0</v>
      </c>
    </row>
    <row r="177" spans="1:16" collapsed="1">
      <c r="A177" s="8">
        <v>45597</v>
      </c>
      <c r="B177" s="45">
        <v>7.8792999999999997</v>
      </c>
      <c r="C177" s="45">
        <v>3.6941999999999999</v>
      </c>
      <c r="D177" s="45">
        <v>7.9518000000000004</v>
      </c>
      <c r="E177" s="45">
        <v>8</v>
      </c>
      <c r="F177" s="45">
        <v>0</v>
      </c>
      <c r="G177" s="45">
        <v>7.9215</v>
      </c>
      <c r="H177" s="45">
        <v>3.6941999999999999</v>
      </c>
      <c r="I177" s="45">
        <v>7.9953000000000003</v>
      </c>
      <c r="J177" s="45">
        <v>8</v>
      </c>
      <c r="K177" s="45">
        <v>0</v>
      </c>
      <c r="L177" s="45">
        <v>1</v>
      </c>
      <c r="M177" s="45">
        <v>0</v>
      </c>
      <c r="N177" s="45">
        <v>1</v>
      </c>
      <c r="O177" s="45">
        <v>0</v>
      </c>
      <c r="P177" s="45">
        <v>0</v>
      </c>
    </row>
    <row r="178" spans="1:16">
      <c r="A178" s="8">
        <v>45627</v>
      </c>
      <c r="B178" s="45">
        <v>7.9481000000000002</v>
      </c>
      <c r="C178" s="45">
        <v>2.5206</v>
      </c>
      <c r="D178" s="45">
        <v>8.0731999999999999</v>
      </c>
      <c r="E178" s="45">
        <v>0</v>
      </c>
      <c r="F178" s="45">
        <v>0</v>
      </c>
      <c r="G178" s="45">
        <v>7.9831000000000003</v>
      </c>
      <c r="H178" s="45">
        <v>2.5206</v>
      </c>
      <c r="I178" s="45">
        <v>8.1095000000000006</v>
      </c>
      <c r="J178" s="45">
        <v>0</v>
      </c>
      <c r="K178" s="45">
        <v>0</v>
      </c>
      <c r="L178" s="45">
        <v>0.15</v>
      </c>
      <c r="M178" s="45">
        <v>0</v>
      </c>
      <c r="N178" s="45">
        <v>0.15</v>
      </c>
      <c r="O178" s="45">
        <v>0</v>
      </c>
      <c r="P178" s="45">
        <v>0</v>
      </c>
    </row>
    <row r="179" spans="1:16">
      <c r="A179" s="8">
        <v>45658</v>
      </c>
      <c r="B179" s="45">
        <v>8.5104000000000006</v>
      </c>
      <c r="C179" s="45">
        <v>9.8998000000000008</v>
      </c>
      <c r="D179" s="45">
        <v>8.4527999999999999</v>
      </c>
      <c r="E179" s="45">
        <v>0</v>
      </c>
      <c r="F179" s="45">
        <v>0</v>
      </c>
      <c r="G179" s="45">
        <v>8.5524000000000004</v>
      </c>
      <c r="H179" s="45">
        <v>9.8998000000000008</v>
      </c>
      <c r="I179" s="45">
        <v>8.4962999999999997</v>
      </c>
      <c r="J179" s="45">
        <v>0</v>
      </c>
      <c r="K179" s="45">
        <v>0</v>
      </c>
      <c r="L179" s="45">
        <v>0.8</v>
      </c>
      <c r="M179" s="45">
        <v>0</v>
      </c>
      <c r="N179" s="45">
        <v>0.8</v>
      </c>
      <c r="O179" s="45">
        <v>0</v>
      </c>
      <c r="P179" s="45">
        <v>0</v>
      </c>
    </row>
    <row r="180" spans="1:16">
      <c r="A180" s="8">
        <v>45689</v>
      </c>
      <c r="B180" s="45">
        <v>7.6268000000000002</v>
      </c>
      <c r="C180" s="45">
        <v>4.7973999999999997</v>
      </c>
      <c r="D180" s="45">
        <v>7.7093999999999996</v>
      </c>
      <c r="E180" s="45">
        <v>7.25</v>
      </c>
      <c r="F180" s="45">
        <v>0</v>
      </c>
      <c r="G180" s="45">
        <v>8.6280000000000001</v>
      </c>
      <c r="H180" s="45">
        <v>4.7973999999999997</v>
      </c>
      <c r="I180" s="45">
        <v>8.7566000000000006</v>
      </c>
      <c r="J180" s="45">
        <v>7.25</v>
      </c>
      <c r="K180" s="45">
        <v>0</v>
      </c>
      <c r="L180" s="45">
        <v>0.7</v>
      </c>
      <c r="M180" s="45">
        <v>0</v>
      </c>
      <c r="N180" s="45">
        <v>0.7</v>
      </c>
      <c r="O180" s="45">
        <v>0</v>
      </c>
      <c r="P180" s="45">
        <v>0</v>
      </c>
    </row>
    <row r="181" spans="1:16">
      <c r="A181" s="8">
        <v>45717</v>
      </c>
      <c r="B181" s="45">
        <v>7.4999000000000002</v>
      </c>
      <c r="C181" s="45">
        <v>2.0566</v>
      </c>
      <c r="D181" s="45">
        <v>7.6897000000000002</v>
      </c>
      <c r="E181" s="45">
        <v>0</v>
      </c>
      <c r="F181" s="45">
        <v>0</v>
      </c>
      <c r="G181" s="45">
        <v>8.5213999999999999</v>
      </c>
      <c r="H181" s="45">
        <v>2.0566</v>
      </c>
      <c r="I181" s="45">
        <v>8.7819000000000003</v>
      </c>
      <c r="J181" s="45">
        <v>0</v>
      </c>
      <c r="K181" s="45">
        <v>0</v>
      </c>
      <c r="L181" s="45">
        <v>0.66420000000000001</v>
      </c>
      <c r="M181" s="45">
        <v>0</v>
      </c>
      <c r="N181" s="45">
        <v>0.66420000000000001</v>
      </c>
      <c r="O181" s="45">
        <v>0</v>
      </c>
      <c r="P181" s="45">
        <v>0</v>
      </c>
    </row>
    <row r="182" spans="1:16">
      <c r="A182" s="8">
        <v>45748</v>
      </c>
      <c r="B182" s="45">
        <v>7.2096</v>
      </c>
      <c r="C182" s="45">
        <v>3.2728999999999999</v>
      </c>
      <c r="D182" s="45">
        <v>7.3936000000000002</v>
      </c>
      <c r="E182" s="45">
        <v>0</v>
      </c>
      <c r="F182" s="45">
        <v>0</v>
      </c>
      <c r="G182" s="45">
        <v>8.9597999999999995</v>
      </c>
      <c r="H182" s="45">
        <v>3.2728999999999999</v>
      </c>
      <c r="I182" s="45">
        <v>9.3003</v>
      </c>
      <c r="J182" s="45">
        <v>0</v>
      </c>
      <c r="K182" s="45">
        <v>0</v>
      </c>
      <c r="L182" s="45">
        <v>0.6079</v>
      </c>
      <c r="M182" s="45">
        <v>0</v>
      </c>
      <c r="N182" s="45">
        <v>0.6079</v>
      </c>
      <c r="O182" s="45">
        <v>0</v>
      </c>
      <c r="P182" s="45">
        <v>0</v>
      </c>
    </row>
    <row r="183" spans="1:16">
      <c r="A183" s="8">
        <v>45778</v>
      </c>
      <c r="B183" s="45">
        <v>8.5564</v>
      </c>
      <c r="C183" s="45">
        <v>2.1848000000000001</v>
      </c>
      <c r="D183" s="45">
        <v>9.0441000000000003</v>
      </c>
      <c r="E183" s="45">
        <v>8</v>
      </c>
      <c r="F183" s="45">
        <v>0</v>
      </c>
      <c r="G183" s="45">
        <v>8.6445000000000007</v>
      </c>
      <c r="H183" s="45">
        <v>2.1848000000000001</v>
      </c>
      <c r="I183" s="45">
        <v>9.1446000000000005</v>
      </c>
      <c r="J183" s="45">
        <v>8</v>
      </c>
      <c r="K183" s="45">
        <v>0</v>
      </c>
      <c r="L183" s="45">
        <v>0.15</v>
      </c>
      <c r="M183" s="45">
        <v>0</v>
      </c>
      <c r="N183" s="45">
        <v>0.15</v>
      </c>
      <c r="O183" s="45">
        <v>0</v>
      </c>
      <c r="P183" s="45">
        <v>0</v>
      </c>
    </row>
    <row r="184" spans="1:16">
      <c r="A184" s="8">
        <v>45809</v>
      </c>
      <c r="B184" s="45">
        <v>6.0713999999999997</v>
      </c>
      <c r="C184" s="45">
        <v>2.1726999999999999</v>
      </c>
      <c r="D184" s="45">
        <v>6.2912999999999997</v>
      </c>
      <c r="E184" s="45">
        <v>0</v>
      </c>
      <c r="F184" s="45">
        <v>0</v>
      </c>
      <c r="G184" s="45">
        <v>8.0109999999999992</v>
      </c>
      <c r="H184" s="45">
        <v>2.1726999999999999</v>
      </c>
      <c r="I184" s="45">
        <v>8.4619</v>
      </c>
      <c r="J184" s="45">
        <v>0</v>
      </c>
      <c r="K184" s="45">
        <v>0</v>
      </c>
      <c r="L184" s="45">
        <v>0.4133</v>
      </c>
      <c r="M184" s="45">
        <v>0</v>
      </c>
      <c r="N184" s="45">
        <v>0.4133</v>
      </c>
      <c r="O184" s="45">
        <v>0</v>
      </c>
      <c r="P184" s="45">
        <v>0</v>
      </c>
    </row>
    <row r="185" spans="1:16">
      <c r="A185" s="8">
        <v>45839</v>
      </c>
      <c r="B185" s="45">
        <v>8.9456000000000007</v>
      </c>
      <c r="C185" s="45">
        <v>3.3732000000000002</v>
      </c>
      <c r="D185" s="45">
        <v>9.2513000000000005</v>
      </c>
      <c r="E185" s="45">
        <v>0</v>
      </c>
      <c r="F185" s="45">
        <v>0</v>
      </c>
      <c r="G185" s="45">
        <v>9.0549999999999997</v>
      </c>
      <c r="H185" s="45">
        <v>3.3732000000000002</v>
      </c>
      <c r="I185" s="45">
        <v>9.3709000000000007</v>
      </c>
      <c r="J185" s="45">
        <v>0</v>
      </c>
      <c r="K185" s="45">
        <v>0</v>
      </c>
      <c r="L185" s="45">
        <v>0.151</v>
      </c>
      <c r="M185" s="45">
        <v>0</v>
      </c>
      <c r="N185" s="45">
        <v>0.151</v>
      </c>
      <c r="O185" s="45">
        <v>0</v>
      </c>
      <c r="P185" s="45">
        <v>0</v>
      </c>
    </row>
    <row r="186" spans="1:16">
      <c r="A186" s="8">
        <v>45870</v>
      </c>
      <c r="B186" s="45">
        <v>9.4382999999999999</v>
      </c>
      <c r="C186" s="45">
        <v>2.4550999999999998</v>
      </c>
      <c r="D186" s="45">
        <v>9.7803000000000004</v>
      </c>
      <c r="E186" s="45">
        <v>0</v>
      </c>
      <c r="F186" s="45">
        <v>0.1191</v>
      </c>
      <c r="G186" s="45">
        <v>9.5106999999999999</v>
      </c>
      <c r="H186" s="45">
        <v>2.4550999999999998</v>
      </c>
      <c r="I186" s="45">
        <v>9.8591999999999995</v>
      </c>
      <c r="J186" s="45">
        <v>0</v>
      </c>
      <c r="K186" s="45">
        <v>0.1191</v>
      </c>
      <c r="L186" s="45">
        <v>0.8</v>
      </c>
      <c r="M186" s="45">
        <v>0</v>
      </c>
      <c r="N186" s="45">
        <v>0.8</v>
      </c>
      <c r="O186" s="45">
        <v>0</v>
      </c>
      <c r="P186" s="45">
        <v>0</v>
      </c>
    </row>
    <row r="187" spans="1:16">
      <c r="A187" s="8">
        <v>45901</v>
      </c>
      <c r="B187" s="45">
        <v>8.9369999999999994</v>
      </c>
      <c r="C187" s="45">
        <v>2.3843999999999999</v>
      </c>
      <c r="D187" s="45">
        <v>9.5831</v>
      </c>
      <c r="E187" s="45">
        <v>0.1143</v>
      </c>
      <c r="F187" s="45">
        <v>0.13869999999999999</v>
      </c>
      <c r="G187" s="45">
        <v>9.0109999999999992</v>
      </c>
      <c r="H187" s="45">
        <v>2.3843999999999999</v>
      </c>
      <c r="I187" s="45">
        <v>9.6690000000000005</v>
      </c>
      <c r="J187" s="45">
        <v>0.1143</v>
      </c>
      <c r="K187" s="45">
        <v>0.13869999999999999</v>
      </c>
      <c r="L187" s="45">
        <v>0.15</v>
      </c>
      <c r="M187" s="45">
        <v>0</v>
      </c>
      <c r="N187" s="45">
        <v>0.15</v>
      </c>
      <c r="O187" s="45">
        <v>0</v>
      </c>
      <c r="P187" s="45">
        <v>0</v>
      </c>
    </row>
    <row r="188" spans="1:16">
      <c r="A188" s="8">
        <v>45931</v>
      </c>
      <c r="B188" s="45">
        <v>9.0039999999999996</v>
      </c>
      <c r="C188" s="45">
        <v>3.0842999999999998</v>
      </c>
      <c r="D188" s="45">
        <v>9.7302</v>
      </c>
      <c r="E188" s="45">
        <v>0.1</v>
      </c>
      <c r="F188" s="45">
        <v>0.12640000000000001</v>
      </c>
      <c r="G188" s="45">
        <v>9.1004000000000005</v>
      </c>
      <c r="H188" s="45">
        <v>3.0842999999999998</v>
      </c>
      <c r="I188" s="45">
        <v>9.8449000000000009</v>
      </c>
      <c r="J188" s="45">
        <v>0.1</v>
      </c>
      <c r="K188" s="45">
        <v>0.12640000000000001</v>
      </c>
      <c r="L188" s="45">
        <v>0.61719999999999997</v>
      </c>
      <c r="M188" s="45">
        <v>0</v>
      </c>
      <c r="N188" s="45">
        <v>0.61719999999999997</v>
      </c>
      <c r="O188" s="45">
        <v>0</v>
      </c>
      <c r="P188" s="45">
        <v>0</v>
      </c>
    </row>
    <row r="189" spans="1:16">
      <c r="A189" s="8">
        <v>45962</v>
      </c>
      <c r="B189" s="45">
        <v>8.4951000000000008</v>
      </c>
      <c r="C189" s="45">
        <v>3.2473000000000001</v>
      </c>
      <c r="D189" s="45">
        <v>9.3053000000000008</v>
      </c>
      <c r="E189" s="45">
        <v>0.1</v>
      </c>
      <c r="F189" s="45">
        <v>0.1303</v>
      </c>
      <c r="G189" s="45">
        <v>8.6882000000000001</v>
      </c>
      <c r="H189" s="45">
        <v>3.2473000000000001</v>
      </c>
      <c r="I189" s="45">
        <v>9.5452999999999992</v>
      </c>
      <c r="J189" s="45">
        <v>0.1</v>
      </c>
      <c r="K189" s="45">
        <v>0.1303</v>
      </c>
      <c r="L189" s="45">
        <v>0.61280000000000001</v>
      </c>
      <c r="M189" s="45">
        <v>0</v>
      </c>
      <c r="N189" s="45">
        <v>0.61280000000000001</v>
      </c>
      <c r="O189" s="45">
        <v>0</v>
      </c>
      <c r="P189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128</v>
      </c>
      <c r="B1" s="10"/>
    </row>
    <row r="2" spans="1:16" ht="5.25" customHeight="1"/>
    <row r="3" spans="1:16" ht="27" customHeight="1">
      <c r="A3" s="222" t="s">
        <v>109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</row>
    <row r="4" spans="1:16" ht="12.75" customHeight="1">
      <c r="A4" s="12" t="s">
        <v>127</v>
      </c>
    </row>
    <row r="5" spans="1:16" ht="12.75" customHeight="1">
      <c r="A5" s="13" t="s">
        <v>50</v>
      </c>
    </row>
    <row r="6" spans="1:16" s="20" customFormat="1" ht="15" customHeight="1">
      <c r="A6" s="192" t="s">
        <v>0</v>
      </c>
      <c r="B6" s="227" t="s">
        <v>16</v>
      </c>
      <c r="C6" s="200" t="s">
        <v>2</v>
      </c>
      <c r="D6" s="201"/>
      <c r="E6" s="201"/>
      <c r="F6" s="202"/>
      <c r="G6" s="197" t="s">
        <v>3</v>
      </c>
      <c r="H6" s="198"/>
      <c r="I6" s="198"/>
      <c r="J6" s="198"/>
      <c r="K6" s="198"/>
      <c r="L6" s="198"/>
      <c r="M6" s="198"/>
      <c r="N6" s="198"/>
      <c r="O6" s="198"/>
      <c r="P6" s="199"/>
    </row>
    <row r="7" spans="1:16" s="20" customFormat="1" ht="15" customHeight="1">
      <c r="A7" s="193"/>
      <c r="B7" s="228"/>
      <c r="C7" s="203"/>
      <c r="D7" s="204"/>
      <c r="E7" s="204"/>
      <c r="F7" s="205"/>
      <c r="G7" s="197" t="s">
        <v>8</v>
      </c>
      <c r="H7" s="198"/>
      <c r="I7" s="198"/>
      <c r="J7" s="198"/>
      <c r="K7" s="199"/>
      <c r="L7" s="197" t="s">
        <v>9</v>
      </c>
      <c r="M7" s="198"/>
      <c r="N7" s="198"/>
      <c r="O7" s="198"/>
      <c r="P7" s="199"/>
    </row>
    <row r="8" spans="1:16" s="20" customFormat="1" ht="64.5" customHeight="1">
      <c r="A8" s="194"/>
      <c r="B8" s="229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22"/>
      <c r="B9" s="130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9.1084999999999994</v>
      </c>
      <c r="C11" s="45">
        <v>3.4697</v>
      </c>
      <c r="D11" s="45">
        <v>8.5617000000000001</v>
      </c>
      <c r="E11" s="45">
        <v>12.4041</v>
      </c>
      <c r="F11" s="45">
        <v>11.6577</v>
      </c>
      <c r="G11" s="45">
        <v>12.9396</v>
      </c>
      <c r="H11" s="45">
        <v>4.1913</v>
      </c>
      <c r="I11" s="45">
        <v>12.696400000000001</v>
      </c>
      <c r="J11" s="45">
        <v>15.583399999999999</v>
      </c>
      <c r="K11" s="45">
        <v>15.297499999999999</v>
      </c>
      <c r="L11" s="45">
        <v>6.2788000000000004</v>
      </c>
      <c r="M11" s="45">
        <v>2.9658000000000002</v>
      </c>
      <c r="N11" s="45">
        <v>6.4661</v>
      </c>
      <c r="O11" s="45">
        <v>7.75</v>
      </c>
      <c r="P11" s="45">
        <v>6.2577999999999996</v>
      </c>
    </row>
    <row r="12" spans="1:16" ht="12.75" hidden="1" customHeight="1" outlineLevel="1">
      <c r="A12" s="8">
        <v>40575</v>
      </c>
      <c r="B12" s="45">
        <v>8.7576000000000001</v>
      </c>
      <c r="C12" s="45">
        <v>3.5848</v>
      </c>
      <c r="D12" s="45">
        <v>8.1781000000000006</v>
      </c>
      <c r="E12" s="45">
        <v>12.886699999999999</v>
      </c>
      <c r="F12" s="45">
        <v>13.210100000000001</v>
      </c>
      <c r="G12" s="45">
        <v>12.615600000000001</v>
      </c>
      <c r="H12" s="45">
        <v>4.1600999999999999</v>
      </c>
      <c r="I12" s="45">
        <v>12.5793</v>
      </c>
      <c r="J12" s="45">
        <v>16.121200000000002</v>
      </c>
      <c r="K12" s="45">
        <v>16.575900000000001</v>
      </c>
      <c r="L12" s="45">
        <v>6.0301</v>
      </c>
      <c r="M12" s="45">
        <v>3.0366</v>
      </c>
      <c r="N12" s="45">
        <v>6.0852000000000004</v>
      </c>
      <c r="O12" s="45">
        <v>7.8335999999999997</v>
      </c>
      <c r="P12" s="45">
        <v>7.6421999999999999</v>
      </c>
    </row>
    <row r="13" spans="1:16" ht="12.75" hidden="1" customHeight="1" outlineLevel="1">
      <c r="A13" s="8">
        <v>40603</v>
      </c>
      <c r="B13" s="45">
        <v>8.1707000000000001</v>
      </c>
      <c r="C13" s="45">
        <v>3.5882000000000001</v>
      </c>
      <c r="D13" s="45">
        <v>8.0533999999999999</v>
      </c>
      <c r="E13" s="45">
        <v>10.7142</v>
      </c>
      <c r="F13" s="45">
        <v>9.4812999999999992</v>
      </c>
      <c r="G13" s="45">
        <v>11.285399999999999</v>
      </c>
      <c r="H13" s="45">
        <v>4.3285999999999998</v>
      </c>
      <c r="I13" s="45">
        <v>11.8756</v>
      </c>
      <c r="J13" s="45">
        <v>14.5299</v>
      </c>
      <c r="K13" s="45">
        <v>14.0352</v>
      </c>
      <c r="L13" s="45">
        <v>6.1551999999999998</v>
      </c>
      <c r="M13" s="45">
        <v>2.6196000000000002</v>
      </c>
      <c r="N13" s="45">
        <v>6.2827999999999999</v>
      </c>
      <c r="O13" s="45">
        <v>7.2595000000000001</v>
      </c>
      <c r="P13" s="45">
        <v>6.649</v>
      </c>
    </row>
    <row r="14" spans="1:16" ht="12.75" hidden="1" customHeight="1" outlineLevel="1">
      <c r="A14" s="8">
        <v>40634</v>
      </c>
      <c r="B14" s="45">
        <v>8.3947000000000003</v>
      </c>
      <c r="C14" s="45">
        <v>3.6383000000000001</v>
      </c>
      <c r="D14" s="45">
        <v>8.2195</v>
      </c>
      <c r="E14" s="45">
        <v>11.6104</v>
      </c>
      <c r="F14" s="45">
        <v>12.3177</v>
      </c>
      <c r="G14" s="45">
        <v>11.667299999999999</v>
      </c>
      <c r="H14" s="45">
        <v>4.76</v>
      </c>
      <c r="I14" s="45">
        <v>11.9543</v>
      </c>
      <c r="J14" s="45">
        <v>14.851100000000001</v>
      </c>
      <c r="K14" s="45">
        <v>15.0413</v>
      </c>
      <c r="L14" s="45">
        <v>5.8665000000000003</v>
      </c>
      <c r="M14" s="45">
        <v>2.4493999999999998</v>
      </c>
      <c r="N14" s="45">
        <v>6.0868000000000002</v>
      </c>
      <c r="O14" s="45">
        <v>7.3837000000000002</v>
      </c>
      <c r="P14" s="45">
        <v>6.4476000000000004</v>
      </c>
    </row>
    <row r="15" spans="1:16" ht="12.75" hidden="1" customHeight="1" outlineLevel="1">
      <c r="A15" s="8">
        <v>40664</v>
      </c>
      <c r="B15" s="45">
        <v>8.4807000000000006</v>
      </c>
      <c r="C15" s="45">
        <v>3.3018999999999998</v>
      </c>
      <c r="D15" s="45">
        <v>7.7911999999999999</v>
      </c>
      <c r="E15" s="45">
        <v>12.2186</v>
      </c>
      <c r="F15" s="45">
        <v>10.7827</v>
      </c>
      <c r="G15" s="45">
        <v>12.0017</v>
      </c>
      <c r="H15" s="45">
        <v>4.5312000000000001</v>
      </c>
      <c r="I15" s="45">
        <v>11.847899999999999</v>
      </c>
      <c r="J15" s="45">
        <v>14.977600000000001</v>
      </c>
      <c r="K15" s="45">
        <v>14.8019</v>
      </c>
      <c r="L15" s="45">
        <v>5.7046000000000001</v>
      </c>
      <c r="M15" s="45">
        <v>2.1389999999999998</v>
      </c>
      <c r="N15" s="45">
        <v>5.9328000000000003</v>
      </c>
      <c r="O15" s="45">
        <v>7.5739999999999998</v>
      </c>
      <c r="P15" s="45">
        <v>5.8628</v>
      </c>
    </row>
    <row r="16" spans="1:16" ht="12.75" hidden="1" customHeight="1" outlineLevel="1">
      <c r="A16" s="8">
        <v>40695</v>
      </c>
      <c r="B16" s="45">
        <v>8.0792999999999999</v>
      </c>
      <c r="C16" s="45">
        <v>3.6379999999999999</v>
      </c>
      <c r="D16" s="45">
        <v>7.3941999999999997</v>
      </c>
      <c r="E16" s="45">
        <v>11.2643</v>
      </c>
      <c r="F16" s="45">
        <v>8.8957999999999995</v>
      </c>
      <c r="G16" s="45">
        <v>11.4826</v>
      </c>
      <c r="H16" s="45">
        <v>4.7365000000000004</v>
      </c>
      <c r="I16" s="45">
        <v>11.042400000000001</v>
      </c>
      <c r="J16" s="45">
        <v>14.865</v>
      </c>
      <c r="K16" s="45">
        <v>14.029199999999999</v>
      </c>
      <c r="L16" s="45">
        <v>5.9573</v>
      </c>
      <c r="M16" s="45">
        <v>2.5697999999999999</v>
      </c>
      <c r="N16" s="45">
        <v>5.9298000000000002</v>
      </c>
      <c r="O16" s="45">
        <v>7.6666999999999996</v>
      </c>
      <c r="P16" s="45">
        <v>5.8414000000000001</v>
      </c>
    </row>
    <row r="17" spans="1:16" ht="12.75" hidden="1" customHeight="1" outlineLevel="1">
      <c r="A17" s="8">
        <v>40725</v>
      </c>
      <c r="B17" s="45">
        <v>7.4238</v>
      </c>
      <c r="C17" s="45">
        <v>4.2834000000000003</v>
      </c>
      <c r="D17" s="45">
        <v>7.3390000000000004</v>
      </c>
      <c r="E17" s="45">
        <v>10.9908</v>
      </c>
      <c r="F17" s="45">
        <v>9.8999000000000006</v>
      </c>
      <c r="G17" s="45">
        <v>10.2819</v>
      </c>
      <c r="H17" s="45">
        <v>4.9950000000000001</v>
      </c>
      <c r="I17" s="45">
        <v>10.997299999999999</v>
      </c>
      <c r="J17" s="45">
        <v>14.222799999999999</v>
      </c>
      <c r="K17" s="45">
        <v>14.7379</v>
      </c>
      <c r="L17" s="45">
        <v>5.3620000000000001</v>
      </c>
      <c r="M17" s="45">
        <v>3.6535000000000002</v>
      </c>
      <c r="N17" s="45">
        <v>5.5065</v>
      </c>
      <c r="O17" s="45">
        <v>7.1923000000000004</v>
      </c>
      <c r="P17" s="45">
        <v>5.2150999999999996</v>
      </c>
    </row>
    <row r="18" spans="1:16" ht="12.75" hidden="1" customHeight="1" outlineLevel="1">
      <c r="A18" s="8">
        <v>40756</v>
      </c>
      <c r="B18" s="45">
        <v>7.2483000000000004</v>
      </c>
      <c r="C18" s="45">
        <v>3.1905000000000001</v>
      </c>
      <c r="D18" s="45">
        <v>6.8521999999999998</v>
      </c>
      <c r="E18" s="45">
        <v>10.9185</v>
      </c>
      <c r="F18" s="45">
        <v>9.4118999999999993</v>
      </c>
      <c r="G18" s="45">
        <v>10.669600000000001</v>
      </c>
      <c r="H18" s="45">
        <v>4.0571000000000002</v>
      </c>
      <c r="I18" s="45">
        <v>10.6683</v>
      </c>
      <c r="J18" s="45">
        <v>14.616400000000001</v>
      </c>
      <c r="K18" s="45">
        <v>13.848699999999999</v>
      </c>
      <c r="L18" s="45">
        <v>5.3346999999999998</v>
      </c>
      <c r="M18" s="45">
        <v>2.5512000000000001</v>
      </c>
      <c r="N18" s="45">
        <v>5.4466000000000001</v>
      </c>
      <c r="O18" s="45">
        <v>7.2146999999999997</v>
      </c>
      <c r="P18" s="45">
        <v>6.5712999999999999</v>
      </c>
    </row>
    <row r="19" spans="1:16" ht="12.75" hidden="1" customHeight="1" outlineLevel="1">
      <c r="A19" s="8">
        <v>40787</v>
      </c>
      <c r="B19" s="45">
        <v>7.1871999999999998</v>
      </c>
      <c r="C19" s="45">
        <v>2.6953</v>
      </c>
      <c r="D19" s="45">
        <v>7.2487000000000004</v>
      </c>
      <c r="E19" s="45">
        <v>11.061199999999999</v>
      </c>
      <c r="F19" s="45">
        <v>10.96</v>
      </c>
      <c r="G19" s="45">
        <v>10.161099999999999</v>
      </c>
      <c r="H19" s="45">
        <v>3.2372999999999998</v>
      </c>
      <c r="I19" s="45">
        <v>11.1532</v>
      </c>
      <c r="J19" s="45">
        <v>14.281499999999999</v>
      </c>
      <c r="K19" s="45">
        <v>15.0008</v>
      </c>
      <c r="L19" s="45">
        <v>5.1096000000000004</v>
      </c>
      <c r="M19" s="45">
        <v>2.2563</v>
      </c>
      <c r="N19" s="45">
        <v>5.5517000000000003</v>
      </c>
      <c r="O19" s="45">
        <v>7.1775000000000002</v>
      </c>
      <c r="P19" s="45">
        <v>6.2027999999999999</v>
      </c>
    </row>
    <row r="20" spans="1:16" ht="12.75" hidden="1" customHeight="1" outlineLevel="1">
      <c r="A20" s="8">
        <v>40817</v>
      </c>
      <c r="B20" s="45">
        <v>7.4333999999999998</v>
      </c>
      <c r="C20" s="45">
        <v>3.0872999999999999</v>
      </c>
      <c r="D20" s="45">
        <v>7.8395999999999999</v>
      </c>
      <c r="E20" s="45">
        <v>12.0608</v>
      </c>
      <c r="F20" s="45">
        <v>9.2348999999999997</v>
      </c>
      <c r="G20" s="45">
        <v>11.2202</v>
      </c>
      <c r="H20" s="45">
        <v>3.919</v>
      </c>
      <c r="I20" s="45">
        <v>12.3207</v>
      </c>
      <c r="J20" s="45">
        <v>14.6028</v>
      </c>
      <c r="K20" s="45">
        <v>15.9666</v>
      </c>
      <c r="L20" s="45">
        <v>4.915</v>
      </c>
      <c r="M20" s="45">
        <v>2.7103000000000002</v>
      </c>
      <c r="N20" s="45">
        <v>6.0217999999999998</v>
      </c>
      <c r="O20" s="45">
        <v>7.1744000000000003</v>
      </c>
      <c r="P20" s="45">
        <v>5.3742000000000001</v>
      </c>
    </row>
    <row r="21" spans="1:16" ht="12.75" hidden="1" customHeight="1" outlineLevel="1">
      <c r="A21" s="8">
        <v>40848</v>
      </c>
      <c r="B21" s="45">
        <v>9.0963999999999992</v>
      </c>
      <c r="C21" s="45">
        <v>3.4876</v>
      </c>
      <c r="D21" s="45">
        <v>9.2553999999999998</v>
      </c>
      <c r="E21" s="45">
        <v>12.818</v>
      </c>
      <c r="F21" s="45">
        <v>13.491199999999999</v>
      </c>
      <c r="G21" s="45">
        <v>13.254300000000001</v>
      </c>
      <c r="H21" s="45">
        <v>4.4782999999999999</v>
      </c>
      <c r="I21" s="45">
        <v>14.825900000000001</v>
      </c>
      <c r="J21" s="45">
        <v>16.177299999999999</v>
      </c>
      <c r="K21" s="45">
        <v>19.100200000000001</v>
      </c>
      <c r="L21" s="45">
        <v>5.9702999999999999</v>
      </c>
      <c r="M21" s="45">
        <v>2.5928</v>
      </c>
      <c r="N21" s="45">
        <v>6.3215000000000003</v>
      </c>
      <c r="O21" s="45">
        <v>7.9659000000000004</v>
      </c>
      <c r="P21" s="45">
        <v>5.9381000000000004</v>
      </c>
    </row>
    <row r="22" spans="1:16" ht="12.75" hidden="1" customHeight="1" outlineLevel="1">
      <c r="A22" s="8">
        <v>40878</v>
      </c>
      <c r="B22" s="45">
        <v>11.4505</v>
      </c>
      <c r="C22" s="45">
        <v>2.8799000000000001</v>
      </c>
      <c r="D22" s="45">
        <v>12.8445</v>
      </c>
      <c r="E22" s="45">
        <v>12.415800000000001</v>
      </c>
      <c r="F22" s="45">
        <v>20.13</v>
      </c>
      <c r="G22" s="45">
        <v>16.026299999999999</v>
      </c>
      <c r="H22" s="45">
        <v>2.9689000000000001</v>
      </c>
      <c r="I22" s="45">
        <v>18.5869</v>
      </c>
      <c r="J22" s="45">
        <v>16.515999999999998</v>
      </c>
      <c r="K22" s="45">
        <v>22.329000000000001</v>
      </c>
      <c r="L22" s="45">
        <v>6.3647</v>
      </c>
      <c r="M22" s="45">
        <v>2.7738999999999998</v>
      </c>
      <c r="N22" s="45">
        <v>6.7114000000000003</v>
      </c>
      <c r="O22" s="45">
        <v>7.7649999999999997</v>
      </c>
      <c r="P22" s="45">
        <v>7.6013999999999999</v>
      </c>
    </row>
    <row r="23" spans="1:16" ht="12.75" hidden="1" customHeight="1" outlineLevel="1">
      <c r="A23" s="8">
        <v>40909</v>
      </c>
      <c r="B23" s="45">
        <v>10.503299999999999</v>
      </c>
      <c r="C23" s="45">
        <v>3.7189999999999999</v>
      </c>
      <c r="D23" s="45">
        <v>11.4298</v>
      </c>
      <c r="E23" s="45">
        <v>11.5283</v>
      </c>
      <c r="F23" s="45">
        <v>18.6432</v>
      </c>
      <c r="G23" s="45">
        <v>15.427300000000001</v>
      </c>
      <c r="H23" s="45">
        <v>4.577</v>
      </c>
      <c r="I23" s="45">
        <v>17.663799999999998</v>
      </c>
      <c r="J23" s="45">
        <v>16.333100000000002</v>
      </c>
      <c r="K23" s="45">
        <v>21.496700000000001</v>
      </c>
      <c r="L23" s="45">
        <v>6.351</v>
      </c>
      <c r="M23" s="45">
        <v>2.7235</v>
      </c>
      <c r="N23" s="45">
        <v>6.5591999999999997</v>
      </c>
      <c r="O23" s="45">
        <v>7.5644999999999998</v>
      </c>
      <c r="P23" s="45">
        <v>6.2004000000000001</v>
      </c>
    </row>
    <row r="24" spans="1:16" ht="12.75" hidden="1" customHeight="1" outlineLevel="1">
      <c r="A24" s="8">
        <v>40940</v>
      </c>
      <c r="B24" s="45">
        <v>11.346</v>
      </c>
      <c r="C24" s="45">
        <v>6.5415999999999999</v>
      </c>
      <c r="D24" s="45">
        <v>11.356</v>
      </c>
      <c r="E24" s="45">
        <v>13.145099999999999</v>
      </c>
      <c r="F24" s="45">
        <v>18.3979</v>
      </c>
      <c r="G24" s="45">
        <v>15.526400000000001</v>
      </c>
      <c r="H24" s="45">
        <v>7.5854999999999997</v>
      </c>
      <c r="I24" s="45">
        <v>16.559000000000001</v>
      </c>
      <c r="J24" s="45">
        <v>16.879000000000001</v>
      </c>
      <c r="K24" s="45">
        <v>20.238299999999999</v>
      </c>
      <c r="L24" s="45">
        <v>6.7283999999999997</v>
      </c>
      <c r="M24" s="45">
        <v>4.8802000000000003</v>
      </c>
      <c r="N24" s="45">
        <v>6.5316999999999998</v>
      </c>
      <c r="O24" s="45">
        <v>7.9512</v>
      </c>
      <c r="P24" s="45">
        <v>6.6409000000000002</v>
      </c>
    </row>
    <row r="25" spans="1:16" ht="12.75" hidden="1" customHeight="1" outlineLevel="1">
      <c r="A25" s="8">
        <v>40969</v>
      </c>
      <c r="B25" s="45">
        <v>11.5665</v>
      </c>
      <c r="C25" s="45">
        <v>4.5865</v>
      </c>
      <c r="D25" s="45">
        <v>12.1898</v>
      </c>
      <c r="E25" s="45">
        <v>13.1509</v>
      </c>
      <c r="F25" s="45">
        <v>14.9901</v>
      </c>
      <c r="G25" s="45">
        <v>15.6867</v>
      </c>
      <c r="H25" s="45">
        <v>5.7256999999999998</v>
      </c>
      <c r="I25" s="45">
        <v>17.008299999999998</v>
      </c>
      <c r="J25" s="45">
        <v>17.522400000000001</v>
      </c>
      <c r="K25" s="45">
        <v>18.042999999999999</v>
      </c>
      <c r="L25" s="45">
        <v>6.4984999999999999</v>
      </c>
      <c r="M25" s="45">
        <v>2.6042000000000001</v>
      </c>
      <c r="N25" s="45">
        <v>6.6897000000000002</v>
      </c>
      <c r="O25" s="45">
        <v>7.5117000000000003</v>
      </c>
      <c r="P25" s="45">
        <v>7.6797000000000004</v>
      </c>
    </row>
    <row r="26" spans="1:16" ht="12.75" hidden="1" customHeight="1" outlineLevel="1">
      <c r="A26" s="8">
        <v>41000</v>
      </c>
      <c r="B26" s="45">
        <v>10.419600000000001</v>
      </c>
      <c r="C26" s="45">
        <v>3.5749</v>
      </c>
      <c r="D26" s="45">
        <v>10.930199999999999</v>
      </c>
      <c r="E26" s="45">
        <v>13.1198</v>
      </c>
      <c r="F26" s="45">
        <v>16.2532</v>
      </c>
      <c r="G26" s="45">
        <v>15.0695</v>
      </c>
      <c r="H26" s="45">
        <v>4.7229000000000001</v>
      </c>
      <c r="I26" s="45">
        <v>16.320699999999999</v>
      </c>
      <c r="J26" s="45">
        <v>17.369800000000001</v>
      </c>
      <c r="K26" s="45">
        <v>17.237300000000001</v>
      </c>
      <c r="L26" s="45">
        <v>5.8814000000000002</v>
      </c>
      <c r="M26" s="45">
        <v>2.6206</v>
      </c>
      <c r="N26" s="45">
        <v>6.2207999999999997</v>
      </c>
      <c r="O26" s="45">
        <v>7.3402000000000003</v>
      </c>
      <c r="P26" s="45">
        <v>7.4429999999999996</v>
      </c>
    </row>
    <row r="27" spans="1:16" ht="12.75" hidden="1" customHeight="1" outlineLevel="1">
      <c r="A27" s="8">
        <v>41030</v>
      </c>
      <c r="B27" s="45">
        <v>10.6852</v>
      </c>
      <c r="C27" s="45">
        <v>4.3451000000000004</v>
      </c>
      <c r="D27" s="45">
        <v>10.8177</v>
      </c>
      <c r="E27" s="45">
        <v>12.6411</v>
      </c>
      <c r="F27" s="45">
        <v>15.1128</v>
      </c>
      <c r="G27" s="45">
        <v>15.280799999999999</v>
      </c>
      <c r="H27" s="45">
        <v>6.8590999999999998</v>
      </c>
      <c r="I27" s="45">
        <v>15.645</v>
      </c>
      <c r="J27" s="45">
        <v>16.802099999999999</v>
      </c>
      <c r="K27" s="45">
        <v>18.0855</v>
      </c>
      <c r="L27" s="45">
        <v>6.3052999999999999</v>
      </c>
      <c r="M27" s="45">
        <v>2.5911</v>
      </c>
      <c r="N27" s="45">
        <v>6.6363000000000003</v>
      </c>
      <c r="O27" s="45">
        <v>7.2222999999999997</v>
      </c>
      <c r="P27" s="45">
        <v>7.68</v>
      </c>
    </row>
    <row r="28" spans="1:16" ht="12.75" hidden="1" customHeight="1" outlineLevel="1">
      <c r="A28" s="8">
        <v>41061</v>
      </c>
      <c r="B28" s="45">
        <v>11.376799999999999</v>
      </c>
      <c r="C28" s="45">
        <v>4.3933</v>
      </c>
      <c r="D28" s="45">
        <v>11.7707</v>
      </c>
      <c r="E28" s="45">
        <v>12.964600000000001</v>
      </c>
      <c r="F28" s="45">
        <v>14.656599999999999</v>
      </c>
      <c r="G28" s="45">
        <v>16.2943</v>
      </c>
      <c r="H28" s="45">
        <v>8.1460000000000008</v>
      </c>
      <c r="I28" s="45">
        <v>16.658000000000001</v>
      </c>
      <c r="J28" s="45">
        <v>17.316199999999998</v>
      </c>
      <c r="K28" s="45">
        <v>18.769500000000001</v>
      </c>
      <c r="L28" s="45">
        <v>6.4678000000000004</v>
      </c>
      <c r="M28" s="45">
        <v>2.4502000000000002</v>
      </c>
      <c r="N28" s="45">
        <v>6.7152000000000003</v>
      </c>
      <c r="O28" s="45">
        <v>7.9600999999999997</v>
      </c>
      <c r="P28" s="45">
        <v>8.1272000000000002</v>
      </c>
    </row>
    <row r="29" spans="1:16" ht="12.75" hidden="1" customHeight="1" outlineLevel="1">
      <c r="A29" s="8">
        <v>41091</v>
      </c>
      <c r="B29" s="45">
        <v>10.905099999999999</v>
      </c>
      <c r="C29" s="45">
        <v>4.7758000000000003</v>
      </c>
      <c r="D29" s="45">
        <v>11.335699999999999</v>
      </c>
      <c r="E29" s="45">
        <v>11.847099999999999</v>
      </c>
      <c r="F29" s="45">
        <v>16.3933</v>
      </c>
      <c r="G29" s="45">
        <v>16.3186</v>
      </c>
      <c r="H29" s="45">
        <v>7.9161999999999999</v>
      </c>
      <c r="I29" s="45">
        <v>16.6431</v>
      </c>
      <c r="J29" s="45">
        <v>17.9513</v>
      </c>
      <c r="K29" s="45">
        <v>20.335899999999999</v>
      </c>
      <c r="L29" s="45">
        <v>6.9302000000000001</v>
      </c>
      <c r="M29" s="45">
        <v>2.8132000000000001</v>
      </c>
      <c r="N29" s="45">
        <v>6.9531999999999998</v>
      </c>
      <c r="O29" s="45">
        <v>8.0527999999999995</v>
      </c>
      <c r="P29" s="45">
        <v>6.5774999999999997</v>
      </c>
    </row>
    <row r="30" spans="1:16" ht="12.75" hidden="1" customHeight="1" outlineLevel="1">
      <c r="A30" s="8">
        <v>41122</v>
      </c>
      <c r="B30" s="45">
        <v>11.4398</v>
      </c>
      <c r="C30" s="45">
        <v>4.9150999999999998</v>
      </c>
      <c r="D30" s="45">
        <v>11.914</v>
      </c>
      <c r="E30" s="45">
        <v>12.145899999999999</v>
      </c>
      <c r="F30" s="45">
        <v>14.8422</v>
      </c>
      <c r="G30" s="45">
        <v>17.348400000000002</v>
      </c>
      <c r="H30" s="45">
        <v>8.5489999999999995</v>
      </c>
      <c r="I30" s="45">
        <v>17.7925</v>
      </c>
      <c r="J30" s="45">
        <v>18.578499999999998</v>
      </c>
      <c r="K30" s="45">
        <v>17.999099999999999</v>
      </c>
      <c r="L30" s="45">
        <v>7.1241000000000003</v>
      </c>
      <c r="M30" s="45">
        <v>2.4946999999999999</v>
      </c>
      <c r="N30" s="45">
        <v>7.1836000000000002</v>
      </c>
      <c r="O30" s="45">
        <v>8.0521999999999991</v>
      </c>
      <c r="P30" s="45">
        <v>6.9543999999999997</v>
      </c>
    </row>
    <row r="31" spans="1:16" ht="12.75" hidden="1" customHeight="1" outlineLevel="1">
      <c r="A31" s="8">
        <v>41153</v>
      </c>
      <c r="B31" s="45">
        <v>11.8605</v>
      </c>
      <c r="C31" s="45">
        <v>5.1970000000000001</v>
      </c>
      <c r="D31" s="45">
        <v>12.940300000000001</v>
      </c>
      <c r="E31" s="45">
        <v>11.020300000000001</v>
      </c>
      <c r="F31" s="45">
        <v>11.7935</v>
      </c>
      <c r="G31" s="45">
        <v>18.131799999999998</v>
      </c>
      <c r="H31" s="45">
        <v>8.6851000000000003</v>
      </c>
      <c r="I31" s="45">
        <v>18.580500000000001</v>
      </c>
      <c r="J31" s="45">
        <v>19.277799999999999</v>
      </c>
      <c r="K31" s="45">
        <v>18.107099999999999</v>
      </c>
      <c r="L31" s="45">
        <v>7.4512</v>
      </c>
      <c r="M31" s="45">
        <v>2.7048000000000001</v>
      </c>
      <c r="N31" s="45">
        <v>7.7133000000000003</v>
      </c>
      <c r="O31" s="45">
        <v>7.7967000000000004</v>
      </c>
      <c r="P31" s="45">
        <v>8.8130000000000006</v>
      </c>
    </row>
    <row r="32" spans="1:16" ht="12.75" hidden="1" customHeight="1" outlineLevel="1">
      <c r="A32" s="8">
        <v>41183</v>
      </c>
      <c r="B32" s="45">
        <v>12.1157</v>
      </c>
      <c r="C32" s="45">
        <v>5.0374999999999996</v>
      </c>
      <c r="D32" s="45">
        <v>13.4831</v>
      </c>
      <c r="E32" s="45">
        <v>11.2662</v>
      </c>
      <c r="F32" s="45">
        <v>14.356299999999999</v>
      </c>
      <c r="G32" s="45">
        <v>19.227900000000002</v>
      </c>
      <c r="H32" s="45">
        <v>8.7637999999999998</v>
      </c>
      <c r="I32" s="45">
        <v>20.412299999999998</v>
      </c>
      <c r="J32" s="45">
        <v>18.850999999999999</v>
      </c>
      <c r="K32" s="45">
        <v>17.8567</v>
      </c>
      <c r="L32" s="45">
        <v>7.2775999999999996</v>
      </c>
      <c r="M32" s="45">
        <v>2.9361000000000002</v>
      </c>
      <c r="N32" s="45">
        <v>7.3582999999999998</v>
      </c>
      <c r="O32" s="45">
        <v>8.1471</v>
      </c>
      <c r="P32" s="45">
        <v>6.7051999999999996</v>
      </c>
    </row>
    <row r="33" spans="1:16" ht="12.75" hidden="1" customHeight="1" outlineLevel="1">
      <c r="A33" s="8">
        <v>41214</v>
      </c>
      <c r="B33" s="45">
        <v>12.206</v>
      </c>
      <c r="C33" s="45">
        <v>5.5770999999999997</v>
      </c>
      <c r="D33" s="45">
        <v>13.53</v>
      </c>
      <c r="E33" s="45">
        <v>11.7317</v>
      </c>
      <c r="F33" s="45">
        <v>11.636100000000001</v>
      </c>
      <c r="G33" s="45">
        <v>19.086200000000002</v>
      </c>
      <c r="H33" s="45">
        <v>10.030200000000001</v>
      </c>
      <c r="I33" s="45">
        <v>20.374700000000001</v>
      </c>
      <c r="J33" s="45">
        <v>18.961300000000001</v>
      </c>
      <c r="K33" s="45">
        <v>17.987100000000002</v>
      </c>
      <c r="L33" s="45">
        <v>7.5732999999999997</v>
      </c>
      <c r="M33" s="45">
        <v>2.9430999999999998</v>
      </c>
      <c r="N33" s="45">
        <v>8.08</v>
      </c>
      <c r="O33" s="45">
        <v>8.1408000000000005</v>
      </c>
      <c r="P33" s="45">
        <v>7.2018000000000004</v>
      </c>
    </row>
    <row r="34" spans="1:16" ht="12.75" hidden="1" customHeight="1" outlineLevel="1">
      <c r="A34" s="8">
        <v>41244</v>
      </c>
      <c r="B34" s="45">
        <v>13.723599999999999</v>
      </c>
      <c r="C34" s="45">
        <v>4.5606</v>
      </c>
      <c r="D34" s="45">
        <v>15.2692</v>
      </c>
      <c r="E34" s="45">
        <v>12.194000000000001</v>
      </c>
      <c r="F34" s="45">
        <v>22.268000000000001</v>
      </c>
      <c r="G34" s="45">
        <v>20.609100000000002</v>
      </c>
      <c r="H34" s="45">
        <v>9.9212000000000007</v>
      </c>
      <c r="I34" s="45">
        <v>21.447299999999998</v>
      </c>
      <c r="J34" s="45">
        <v>19.311900000000001</v>
      </c>
      <c r="K34" s="45">
        <v>24.498100000000001</v>
      </c>
      <c r="L34" s="45">
        <v>7.5780000000000003</v>
      </c>
      <c r="M34" s="45">
        <v>2.6345999999999998</v>
      </c>
      <c r="N34" s="45">
        <v>7.8612000000000002</v>
      </c>
      <c r="O34" s="45">
        <v>8.5427999999999997</v>
      </c>
      <c r="P34" s="45">
        <v>7.1064999999999996</v>
      </c>
    </row>
    <row r="35" spans="1:16" ht="12.75" hidden="1" customHeight="1" outlineLevel="1">
      <c r="A35" s="8">
        <v>41275</v>
      </c>
      <c r="B35" s="45">
        <v>13.139699999999999</v>
      </c>
      <c r="C35" s="45">
        <v>4.5198</v>
      </c>
      <c r="D35" s="45">
        <v>14.7347</v>
      </c>
      <c r="E35" s="45">
        <v>11.8711</v>
      </c>
      <c r="F35" s="45">
        <v>21.299499999999998</v>
      </c>
      <c r="G35" s="45">
        <v>20.057200000000002</v>
      </c>
      <c r="H35" s="45">
        <v>9.6138999999999992</v>
      </c>
      <c r="I35" s="45">
        <v>21.339500000000001</v>
      </c>
      <c r="J35" s="45">
        <v>18.498999999999999</v>
      </c>
      <c r="K35" s="45">
        <v>21.987300000000001</v>
      </c>
      <c r="L35" s="45">
        <v>7.2263000000000002</v>
      </c>
      <c r="M35" s="45">
        <v>2.1541999999999999</v>
      </c>
      <c r="N35" s="45">
        <v>7.7449000000000003</v>
      </c>
      <c r="O35" s="45">
        <v>8.1006</v>
      </c>
      <c r="P35" s="45">
        <v>6.7999000000000001</v>
      </c>
    </row>
    <row r="36" spans="1:16" ht="12.75" hidden="1" customHeight="1" outlineLevel="1">
      <c r="A36" s="8">
        <v>41306</v>
      </c>
      <c r="B36" s="45">
        <v>13.982100000000001</v>
      </c>
      <c r="C36" s="45">
        <v>7.3410000000000002</v>
      </c>
      <c r="D36" s="45">
        <v>14.9816</v>
      </c>
      <c r="E36" s="45">
        <v>13.1738</v>
      </c>
      <c r="F36" s="45">
        <v>16.351700000000001</v>
      </c>
      <c r="G36" s="45">
        <v>18.896899999999999</v>
      </c>
      <c r="H36" s="45">
        <v>11.044</v>
      </c>
      <c r="I36" s="45">
        <v>19.521599999999999</v>
      </c>
      <c r="J36" s="45">
        <v>19.083200000000001</v>
      </c>
      <c r="K36" s="45">
        <v>21.710999999999999</v>
      </c>
      <c r="L36" s="45">
        <v>7.1928000000000001</v>
      </c>
      <c r="M36" s="45">
        <v>2.6360000000000001</v>
      </c>
      <c r="N36" s="45">
        <v>7.0164</v>
      </c>
      <c r="O36" s="45">
        <v>8.2727000000000004</v>
      </c>
      <c r="P36" s="45">
        <v>9.7606000000000002</v>
      </c>
    </row>
    <row r="37" spans="1:16" ht="12.75" hidden="1" customHeight="1" outlineLevel="1">
      <c r="A37" s="8">
        <v>41334</v>
      </c>
      <c r="B37" s="45">
        <v>12.640599999999999</v>
      </c>
      <c r="C37" s="45">
        <v>6.1113999999999997</v>
      </c>
      <c r="D37" s="45">
        <v>12.8188</v>
      </c>
      <c r="E37" s="45">
        <v>13.6485</v>
      </c>
      <c r="F37" s="45">
        <v>19.7821</v>
      </c>
      <c r="G37" s="45">
        <v>17.7196</v>
      </c>
      <c r="H37" s="45">
        <v>10.1615</v>
      </c>
      <c r="I37" s="45">
        <v>17.541799999999999</v>
      </c>
      <c r="J37" s="45">
        <v>19.4712</v>
      </c>
      <c r="K37" s="45">
        <v>20.8201</v>
      </c>
      <c r="L37" s="45">
        <v>6.8921999999999999</v>
      </c>
      <c r="M37" s="45">
        <v>3.0708000000000002</v>
      </c>
      <c r="N37" s="45">
        <v>6.7271999999999998</v>
      </c>
      <c r="O37" s="45">
        <v>8.1207999999999991</v>
      </c>
      <c r="P37" s="45">
        <v>7.6173000000000002</v>
      </c>
    </row>
    <row r="38" spans="1:16" ht="12.75" hidden="1" customHeight="1" outlineLevel="1">
      <c r="A38" s="8">
        <v>41365</v>
      </c>
      <c r="B38" s="45">
        <v>12.532999999999999</v>
      </c>
      <c r="C38" s="45">
        <v>6.266</v>
      </c>
      <c r="D38" s="45">
        <v>12.871700000000001</v>
      </c>
      <c r="E38" s="45">
        <v>13.1989</v>
      </c>
      <c r="F38" s="45">
        <v>16.443000000000001</v>
      </c>
      <c r="G38" s="45">
        <v>17.175899999999999</v>
      </c>
      <c r="H38" s="45">
        <v>9.9527000000000001</v>
      </c>
      <c r="I38" s="45">
        <v>17.125800000000002</v>
      </c>
      <c r="J38" s="45">
        <v>18.795500000000001</v>
      </c>
      <c r="K38" s="45">
        <v>18.835999999999999</v>
      </c>
      <c r="L38" s="45">
        <v>6.7919</v>
      </c>
      <c r="M38" s="45">
        <v>2.8321000000000001</v>
      </c>
      <c r="N38" s="45">
        <v>6.6167999999999996</v>
      </c>
      <c r="O38" s="45">
        <v>7.9108000000000001</v>
      </c>
      <c r="P38" s="45">
        <v>7.3620999999999999</v>
      </c>
    </row>
    <row r="39" spans="1:16" ht="12.75" hidden="1" customHeight="1" outlineLevel="1">
      <c r="A39" s="8">
        <v>41395</v>
      </c>
      <c r="B39" s="45">
        <v>12.785</v>
      </c>
      <c r="C39" s="45">
        <v>5.4644000000000004</v>
      </c>
      <c r="D39" s="45">
        <v>13.568199999999999</v>
      </c>
      <c r="E39" s="45">
        <v>13.117699999999999</v>
      </c>
      <c r="F39" s="45">
        <v>14.7126</v>
      </c>
      <c r="G39" s="45">
        <v>17.378799999999998</v>
      </c>
      <c r="H39" s="45">
        <v>8.9596999999999998</v>
      </c>
      <c r="I39" s="45">
        <v>17.5458</v>
      </c>
      <c r="J39" s="45">
        <v>18.772600000000001</v>
      </c>
      <c r="K39" s="45">
        <v>18.548100000000002</v>
      </c>
      <c r="L39" s="45">
        <v>6.7126000000000001</v>
      </c>
      <c r="M39" s="45">
        <v>2.6899000000000002</v>
      </c>
      <c r="N39" s="45">
        <v>6.5461999999999998</v>
      </c>
      <c r="O39" s="45">
        <v>7.8940999999999999</v>
      </c>
      <c r="P39" s="45">
        <v>7.9341999999999997</v>
      </c>
    </row>
    <row r="40" spans="1:16" ht="12.75" hidden="1" customHeight="1" outlineLevel="1">
      <c r="A40" s="8">
        <v>41426</v>
      </c>
      <c r="B40" s="45">
        <v>12.0747</v>
      </c>
      <c r="C40" s="45">
        <v>6.6238000000000001</v>
      </c>
      <c r="D40" s="45">
        <v>12.321400000000001</v>
      </c>
      <c r="E40" s="45">
        <v>12.6722</v>
      </c>
      <c r="F40" s="45">
        <v>16.265899999999998</v>
      </c>
      <c r="G40" s="45">
        <v>16.617100000000001</v>
      </c>
      <c r="H40" s="45">
        <v>9.9202999999999992</v>
      </c>
      <c r="I40" s="45">
        <v>16.402899999999999</v>
      </c>
      <c r="J40" s="45">
        <v>18.533999999999999</v>
      </c>
      <c r="K40" s="45">
        <v>18.054500000000001</v>
      </c>
      <c r="L40" s="45">
        <v>6.9588000000000001</v>
      </c>
      <c r="M40" s="45">
        <v>2.8100999999999998</v>
      </c>
      <c r="N40" s="45">
        <v>6.6877000000000004</v>
      </c>
      <c r="O40" s="45">
        <v>7.9446000000000003</v>
      </c>
      <c r="P40" s="45">
        <v>6.2885999999999997</v>
      </c>
    </row>
    <row r="41" spans="1:16" ht="12.75" hidden="1" customHeight="1" outlineLevel="1">
      <c r="A41" s="8">
        <v>41456</v>
      </c>
      <c r="B41" s="45">
        <v>11.524900000000001</v>
      </c>
      <c r="C41" s="45">
        <v>5.5301</v>
      </c>
      <c r="D41" s="45">
        <v>12.1297</v>
      </c>
      <c r="E41" s="45">
        <v>11.9064</v>
      </c>
      <c r="F41" s="45">
        <v>17.138400000000001</v>
      </c>
      <c r="G41" s="45">
        <v>16.5702</v>
      </c>
      <c r="H41" s="45">
        <v>9.1637000000000004</v>
      </c>
      <c r="I41" s="45">
        <v>16.729299999999999</v>
      </c>
      <c r="J41" s="45">
        <v>18.043700000000001</v>
      </c>
      <c r="K41" s="45">
        <v>18.6859</v>
      </c>
      <c r="L41" s="45">
        <v>6.3968999999999996</v>
      </c>
      <c r="M41" s="45">
        <v>2.1063999999999998</v>
      </c>
      <c r="N41" s="45">
        <v>5.9901999999999997</v>
      </c>
      <c r="O41" s="45">
        <v>7.5808999999999997</v>
      </c>
      <c r="P41" s="45">
        <v>6.5496999999999996</v>
      </c>
    </row>
    <row r="42" spans="1:16" ht="12.75" hidden="1" customHeight="1" outlineLevel="1">
      <c r="A42" s="8">
        <v>41487</v>
      </c>
      <c r="B42" s="45">
        <v>11.792299999999999</v>
      </c>
      <c r="C42" s="45">
        <v>6.6745999999999999</v>
      </c>
      <c r="D42" s="45">
        <v>13.102600000000001</v>
      </c>
      <c r="E42" s="45">
        <v>11.6454</v>
      </c>
      <c r="F42" s="45">
        <v>16.414899999999999</v>
      </c>
      <c r="G42" s="45">
        <v>16.2944</v>
      </c>
      <c r="H42" s="45">
        <v>9.8188999999999993</v>
      </c>
      <c r="I42" s="45">
        <v>16.517800000000001</v>
      </c>
      <c r="J42" s="45">
        <v>18.033000000000001</v>
      </c>
      <c r="K42" s="45">
        <v>18.078399999999998</v>
      </c>
      <c r="L42" s="45">
        <v>6.4965999999999999</v>
      </c>
      <c r="M42" s="45">
        <v>2.4731000000000001</v>
      </c>
      <c r="N42" s="45">
        <v>6.3849</v>
      </c>
      <c r="O42" s="45">
        <v>7.2484000000000002</v>
      </c>
      <c r="P42" s="45">
        <v>6.4435000000000002</v>
      </c>
    </row>
    <row r="43" spans="1:16" ht="12.75" hidden="1" customHeight="1" outlineLevel="1">
      <c r="A43" s="8">
        <v>41518</v>
      </c>
      <c r="B43" s="45">
        <v>11.6675</v>
      </c>
      <c r="C43" s="45">
        <v>5.9859</v>
      </c>
      <c r="D43" s="45">
        <v>13.0473</v>
      </c>
      <c r="E43" s="45">
        <v>11.5899</v>
      </c>
      <c r="F43" s="45">
        <v>16.532699999999998</v>
      </c>
      <c r="G43" s="45">
        <v>16.033100000000001</v>
      </c>
      <c r="H43" s="45">
        <v>8.5001999999999995</v>
      </c>
      <c r="I43" s="45">
        <v>16.773399999999999</v>
      </c>
      <c r="J43" s="45">
        <v>17.660599999999999</v>
      </c>
      <c r="K43" s="45">
        <v>18.064699999999998</v>
      </c>
      <c r="L43" s="45">
        <v>6.3891999999999998</v>
      </c>
      <c r="M43" s="45">
        <v>2.2698999999999998</v>
      </c>
      <c r="N43" s="45">
        <v>6.3132999999999999</v>
      </c>
      <c r="O43" s="45">
        <v>7.2229999999999999</v>
      </c>
      <c r="P43" s="45">
        <v>8.4964999999999993</v>
      </c>
    </row>
    <row r="44" spans="1:16" ht="12.75" hidden="1" customHeight="1" outlineLevel="1">
      <c r="A44" s="8">
        <v>41548</v>
      </c>
      <c r="B44" s="45">
        <v>11.418200000000001</v>
      </c>
      <c r="C44" s="45">
        <v>5.7060000000000004</v>
      </c>
      <c r="D44" s="45">
        <v>12.5387</v>
      </c>
      <c r="E44" s="45">
        <v>11.6386</v>
      </c>
      <c r="F44" s="45">
        <v>12.8574</v>
      </c>
      <c r="G44" s="45">
        <v>15.946300000000001</v>
      </c>
      <c r="H44" s="45">
        <v>8.0753000000000004</v>
      </c>
      <c r="I44" s="45">
        <v>16.654199999999999</v>
      </c>
      <c r="J44" s="45">
        <v>17.764500000000002</v>
      </c>
      <c r="K44" s="45">
        <v>17.713100000000001</v>
      </c>
      <c r="L44" s="45">
        <v>6.7057000000000002</v>
      </c>
      <c r="M44" s="45">
        <v>2.4260000000000002</v>
      </c>
      <c r="N44" s="45">
        <v>6.9288999999999996</v>
      </c>
      <c r="O44" s="45">
        <v>7.3438999999999997</v>
      </c>
      <c r="P44" s="45">
        <v>6.9040999999999997</v>
      </c>
    </row>
    <row r="45" spans="1:16" ht="12.75" hidden="1" customHeight="1" outlineLevel="1">
      <c r="A45" s="8">
        <v>41579</v>
      </c>
      <c r="B45" s="45">
        <v>11.829700000000001</v>
      </c>
      <c r="C45" s="45">
        <v>4.9718999999999998</v>
      </c>
      <c r="D45" s="45">
        <v>13.6348</v>
      </c>
      <c r="E45" s="45">
        <v>11.7746</v>
      </c>
      <c r="F45" s="45">
        <v>14.852399999999999</v>
      </c>
      <c r="G45" s="45">
        <v>16.232299999999999</v>
      </c>
      <c r="H45" s="45">
        <v>8.2987000000000002</v>
      </c>
      <c r="I45" s="45">
        <v>16.7959</v>
      </c>
      <c r="J45" s="45">
        <v>17.981200000000001</v>
      </c>
      <c r="K45" s="45">
        <v>17.3916</v>
      </c>
      <c r="L45" s="45">
        <v>6.2502000000000004</v>
      </c>
      <c r="M45" s="45">
        <v>1.8714</v>
      </c>
      <c r="N45" s="45">
        <v>6.6383000000000001</v>
      </c>
      <c r="O45" s="45">
        <v>7.2439999999999998</v>
      </c>
      <c r="P45" s="45">
        <v>7.0811999999999999</v>
      </c>
    </row>
    <row r="46" spans="1:16" ht="12.75" hidden="1" customHeight="1" outlineLevel="1">
      <c r="A46" s="8">
        <v>41609</v>
      </c>
      <c r="B46" s="45">
        <v>12.490399999999999</v>
      </c>
      <c r="C46" s="45">
        <v>4.7144000000000004</v>
      </c>
      <c r="D46" s="45">
        <v>13.5008</v>
      </c>
      <c r="E46" s="45">
        <v>13.1006</v>
      </c>
      <c r="F46" s="45">
        <v>15.7982</v>
      </c>
      <c r="G46" s="45">
        <v>17.585000000000001</v>
      </c>
      <c r="H46" s="45">
        <v>7.7042000000000002</v>
      </c>
      <c r="I46" s="45">
        <v>18.203800000000001</v>
      </c>
      <c r="J46" s="45">
        <v>19.288</v>
      </c>
      <c r="K46" s="45">
        <v>16.9282</v>
      </c>
      <c r="L46" s="45">
        <v>6.9313000000000002</v>
      </c>
      <c r="M46" s="45">
        <v>1.8294999999999999</v>
      </c>
      <c r="N46" s="45">
        <v>6.6402000000000001</v>
      </c>
      <c r="O46" s="45">
        <v>8.2555999999999994</v>
      </c>
      <c r="P46" s="45">
        <v>9.8956999999999997</v>
      </c>
    </row>
    <row r="47" spans="1:16" ht="12.75" hidden="1" customHeight="1" outlineLevel="1">
      <c r="A47" s="8">
        <v>41640</v>
      </c>
      <c r="B47" s="45">
        <v>12.7936</v>
      </c>
      <c r="C47" s="45">
        <v>4.3708999999999998</v>
      </c>
      <c r="D47" s="45">
        <v>14.450699999999999</v>
      </c>
      <c r="E47" s="45">
        <v>13.0677</v>
      </c>
      <c r="F47" s="45">
        <v>15.7997</v>
      </c>
      <c r="G47" s="45">
        <v>17.779299999999999</v>
      </c>
      <c r="H47" s="45">
        <v>7.7106000000000003</v>
      </c>
      <c r="I47" s="45">
        <v>18.535499999999999</v>
      </c>
      <c r="J47" s="45">
        <v>18.925699999999999</v>
      </c>
      <c r="K47" s="45">
        <v>18.404399999999999</v>
      </c>
      <c r="L47" s="45">
        <v>6.7477999999999998</v>
      </c>
      <c r="M47" s="45">
        <v>1.9954000000000001</v>
      </c>
      <c r="N47" s="45">
        <v>6.5431999999999997</v>
      </c>
      <c r="O47" s="45">
        <v>8.2111999999999998</v>
      </c>
      <c r="P47" s="45">
        <v>7.4010999999999996</v>
      </c>
    </row>
    <row r="48" spans="1:16" ht="12.75" hidden="1" customHeight="1" outlineLevel="1">
      <c r="A48" s="8">
        <v>41671</v>
      </c>
      <c r="B48" s="45">
        <v>12.709899999999999</v>
      </c>
      <c r="C48" s="45">
        <v>4.6668000000000003</v>
      </c>
      <c r="D48" s="45">
        <v>13.763299999999999</v>
      </c>
      <c r="E48" s="45">
        <v>13.576700000000001</v>
      </c>
      <c r="F48" s="45">
        <v>18.713000000000001</v>
      </c>
      <c r="G48" s="45">
        <v>17.7303</v>
      </c>
      <c r="H48" s="45">
        <v>8.8503000000000007</v>
      </c>
      <c r="I48" s="45">
        <v>18.391100000000002</v>
      </c>
      <c r="J48" s="45">
        <v>18.6998</v>
      </c>
      <c r="K48" s="45">
        <v>23.039200000000001</v>
      </c>
      <c r="L48" s="45">
        <v>6.7622</v>
      </c>
      <c r="M48" s="45">
        <v>1.6660999999999999</v>
      </c>
      <c r="N48" s="45">
        <v>6.6426999999999996</v>
      </c>
      <c r="O48" s="45">
        <v>8.4863</v>
      </c>
      <c r="P48" s="45">
        <v>9.8567</v>
      </c>
    </row>
    <row r="49" spans="1:16" ht="12.75" hidden="1" customHeight="1" outlineLevel="1">
      <c r="A49" s="8">
        <v>41699</v>
      </c>
      <c r="B49" s="45">
        <v>13.131399999999999</v>
      </c>
      <c r="C49" s="45">
        <v>4.0277000000000003</v>
      </c>
      <c r="D49" s="45">
        <v>15.157400000000001</v>
      </c>
      <c r="E49" s="45">
        <v>12.685700000000001</v>
      </c>
      <c r="F49" s="45">
        <v>20.5624</v>
      </c>
      <c r="G49" s="45">
        <v>18.8383</v>
      </c>
      <c r="H49" s="45">
        <v>8.3895999999999997</v>
      </c>
      <c r="I49" s="45">
        <v>19.954599999999999</v>
      </c>
      <c r="J49" s="45">
        <v>18.839700000000001</v>
      </c>
      <c r="K49" s="45">
        <v>22.0548</v>
      </c>
      <c r="L49" s="45">
        <v>7.1013999999999999</v>
      </c>
      <c r="M49" s="45">
        <v>1.8423</v>
      </c>
      <c r="N49" s="45">
        <v>7.4794999999999998</v>
      </c>
      <c r="O49" s="45">
        <v>8.9253999999999998</v>
      </c>
      <c r="P49" s="45">
        <v>9.5986999999999991</v>
      </c>
    </row>
    <row r="50" spans="1:16" ht="12.75" hidden="1" customHeight="1" outlineLevel="1">
      <c r="A50" s="8">
        <v>41730</v>
      </c>
      <c r="B50" s="45">
        <v>14.9138</v>
      </c>
      <c r="C50" s="45">
        <v>5.4303999999999997</v>
      </c>
      <c r="D50" s="45">
        <v>16.924099999999999</v>
      </c>
      <c r="E50" s="45">
        <v>13.0222</v>
      </c>
      <c r="F50" s="45">
        <v>21.080500000000001</v>
      </c>
      <c r="G50" s="45">
        <v>19.6892</v>
      </c>
      <c r="H50" s="45">
        <v>9.2009000000000007</v>
      </c>
      <c r="I50" s="45">
        <v>20.812799999999999</v>
      </c>
      <c r="J50" s="45">
        <v>18.7576</v>
      </c>
      <c r="K50" s="45">
        <v>23.5764</v>
      </c>
      <c r="L50" s="45">
        <v>7.5701999999999998</v>
      </c>
      <c r="M50" s="45">
        <v>2.4195000000000002</v>
      </c>
      <c r="N50" s="45">
        <v>7.7824999999999998</v>
      </c>
      <c r="O50" s="45">
        <v>9.2474000000000007</v>
      </c>
      <c r="P50" s="45">
        <v>8.8969000000000005</v>
      </c>
    </row>
    <row r="51" spans="1:16" ht="12.75" hidden="1" customHeight="1" outlineLevel="1">
      <c r="A51" s="8">
        <v>41760</v>
      </c>
      <c r="B51" s="45">
        <v>14.507300000000001</v>
      </c>
      <c r="C51" s="45">
        <v>3.9834000000000001</v>
      </c>
      <c r="D51" s="45">
        <v>16.387799999999999</v>
      </c>
      <c r="E51" s="45">
        <v>13.136100000000001</v>
      </c>
      <c r="F51" s="45">
        <v>21.180299999999999</v>
      </c>
      <c r="G51" s="45">
        <v>19.7791</v>
      </c>
      <c r="H51" s="45">
        <v>8.0545000000000009</v>
      </c>
      <c r="I51" s="45">
        <v>20.828499999999998</v>
      </c>
      <c r="J51" s="45">
        <v>19.118600000000001</v>
      </c>
      <c r="K51" s="45">
        <v>23.687999999999999</v>
      </c>
      <c r="L51" s="45">
        <v>7.4675000000000002</v>
      </c>
      <c r="M51" s="45">
        <v>1.3360000000000001</v>
      </c>
      <c r="N51" s="45">
        <v>7.5716000000000001</v>
      </c>
      <c r="O51" s="45">
        <v>9.673</v>
      </c>
      <c r="P51" s="45">
        <v>9.8046000000000006</v>
      </c>
    </row>
    <row r="52" spans="1:16" ht="12.75" hidden="1" customHeight="1" outlineLevel="1">
      <c r="A52" s="8">
        <v>41791</v>
      </c>
      <c r="B52" s="45">
        <v>13.963800000000001</v>
      </c>
      <c r="C52" s="45">
        <v>4.3270999999999997</v>
      </c>
      <c r="D52" s="45">
        <v>15.7913</v>
      </c>
      <c r="E52" s="45">
        <v>13.0815</v>
      </c>
      <c r="F52" s="45">
        <v>22.148800000000001</v>
      </c>
      <c r="G52" s="45">
        <v>19.155899999999999</v>
      </c>
      <c r="H52" s="45">
        <v>7.1647999999999996</v>
      </c>
      <c r="I52" s="45">
        <v>20.427399999999999</v>
      </c>
      <c r="J52" s="45">
        <v>19.523199999999999</v>
      </c>
      <c r="K52" s="45">
        <v>23.6449</v>
      </c>
      <c r="L52" s="45">
        <v>8.0907999999999998</v>
      </c>
      <c r="M52" s="45">
        <v>1.4748000000000001</v>
      </c>
      <c r="N52" s="45">
        <v>7.7845000000000004</v>
      </c>
      <c r="O52" s="45">
        <v>9.8734000000000002</v>
      </c>
      <c r="P52" s="45">
        <v>9.4017999999999997</v>
      </c>
    </row>
    <row r="53" spans="1:16" ht="12.75" hidden="1" customHeight="1" outlineLevel="1">
      <c r="A53" s="8">
        <v>41821</v>
      </c>
      <c r="B53" s="45">
        <v>13.186</v>
      </c>
      <c r="C53" s="45">
        <v>4.3606999999999996</v>
      </c>
      <c r="D53" s="45">
        <v>14.624700000000001</v>
      </c>
      <c r="E53" s="45">
        <v>12.7561</v>
      </c>
      <c r="F53" s="45">
        <v>18.676100000000002</v>
      </c>
      <c r="G53" s="45">
        <v>18.166</v>
      </c>
      <c r="H53" s="45">
        <v>8.5364000000000004</v>
      </c>
      <c r="I53" s="45">
        <v>18.632300000000001</v>
      </c>
      <c r="J53" s="45">
        <v>19.658200000000001</v>
      </c>
      <c r="K53" s="45">
        <v>22.083200000000001</v>
      </c>
      <c r="L53" s="45">
        <v>7.5391000000000004</v>
      </c>
      <c r="M53" s="45">
        <v>1.3819999999999999</v>
      </c>
      <c r="N53" s="45">
        <v>7.3982000000000001</v>
      </c>
      <c r="O53" s="45">
        <v>9.2713000000000001</v>
      </c>
      <c r="P53" s="45">
        <v>9.4101999999999997</v>
      </c>
    </row>
    <row r="54" spans="1:16" hidden="1" outlineLevel="1" collapsed="1">
      <c r="A54" s="8">
        <v>41852</v>
      </c>
      <c r="B54" s="45">
        <v>12.3712</v>
      </c>
      <c r="C54" s="45">
        <v>4.0266000000000002</v>
      </c>
      <c r="D54" s="45">
        <v>14.082800000000001</v>
      </c>
      <c r="E54" s="45">
        <v>12.6404</v>
      </c>
      <c r="F54" s="45">
        <v>14.834199999999999</v>
      </c>
      <c r="G54" s="45">
        <v>18.220600000000001</v>
      </c>
      <c r="H54" s="45">
        <v>8.1954999999999991</v>
      </c>
      <c r="I54" s="45">
        <v>19.276800000000001</v>
      </c>
      <c r="J54" s="45">
        <v>19.7376</v>
      </c>
      <c r="K54" s="45">
        <v>21.086400000000001</v>
      </c>
      <c r="L54" s="45">
        <v>7.524</v>
      </c>
      <c r="M54" s="45">
        <v>1.4146000000000001</v>
      </c>
      <c r="N54" s="45">
        <v>7.5574000000000003</v>
      </c>
      <c r="O54" s="45">
        <v>9.5480999999999998</v>
      </c>
      <c r="P54" s="45">
        <v>8.3918999999999997</v>
      </c>
    </row>
    <row r="55" spans="1:16" hidden="1" outlineLevel="1" collapsed="1">
      <c r="A55" s="8">
        <v>41883</v>
      </c>
      <c r="B55" s="45">
        <v>12.4574</v>
      </c>
      <c r="C55" s="45">
        <v>4.5852000000000004</v>
      </c>
      <c r="D55" s="45">
        <v>13.5693</v>
      </c>
      <c r="E55" s="45">
        <v>12.748900000000001</v>
      </c>
      <c r="F55" s="45">
        <v>20.564699999999998</v>
      </c>
      <c r="G55" s="45">
        <v>18.726900000000001</v>
      </c>
      <c r="H55" s="45">
        <v>8.9672999999999998</v>
      </c>
      <c r="I55" s="45">
        <v>19.444800000000001</v>
      </c>
      <c r="J55" s="45">
        <v>20.5121</v>
      </c>
      <c r="K55" s="45">
        <v>20.794</v>
      </c>
      <c r="L55" s="45">
        <v>7.7533000000000003</v>
      </c>
      <c r="M55" s="45">
        <v>1.5383</v>
      </c>
      <c r="N55" s="45">
        <v>7.6073000000000004</v>
      </c>
      <c r="O55" s="45">
        <v>9.4669000000000008</v>
      </c>
      <c r="P55" s="45">
        <v>8.8398000000000003</v>
      </c>
    </row>
    <row r="56" spans="1:16" hidden="1" outlineLevel="1" collapsed="1">
      <c r="A56" s="8">
        <v>41913</v>
      </c>
      <c r="B56" s="45">
        <v>12.305300000000001</v>
      </c>
      <c r="C56" s="45">
        <v>3.8393999999999999</v>
      </c>
      <c r="D56" s="45">
        <v>13.759499999999999</v>
      </c>
      <c r="E56" s="45">
        <v>12.691000000000001</v>
      </c>
      <c r="F56" s="45">
        <v>18.807300000000001</v>
      </c>
      <c r="G56" s="45">
        <v>18.310700000000001</v>
      </c>
      <c r="H56" s="45">
        <v>7.2618</v>
      </c>
      <c r="I56" s="45">
        <v>19.578099999999999</v>
      </c>
      <c r="J56" s="45">
        <v>19.838999999999999</v>
      </c>
      <c r="K56" s="45">
        <v>22.4649</v>
      </c>
      <c r="L56" s="45">
        <v>7.6082999999999998</v>
      </c>
      <c r="M56" s="45">
        <v>1.5658000000000001</v>
      </c>
      <c r="N56" s="45">
        <v>7.8685999999999998</v>
      </c>
      <c r="O56" s="45">
        <v>9.4702000000000002</v>
      </c>
      <c r="P56" s="45">
        <v>11.616300000000001</v>
      </c>
    </row>
    <row r="57" spans="1:16" hidden="1" outlineLevel="1" collapsed="1">
      <c r="A57" s="8">
        <v>41944</v>
      </c>
      <c r="B57" s="45">
        <v>12.473699999999999</v>
      </c>
      <c r="C57" s="45">
        <v>3.4750999999999999</v>
      </c>
      <c r="D57" s="45">
        <v>14.3332</v>
      </c>
      <c r="E57" s="45">
        <v>12.6105</v>
      </c>
      <c r="F57" s="45">
        <v>12.857100000000001</v>
      </c>
      <c r="G57" s="45">
        <v>18.4787</v>
      </c>
      <c r="H57" s="45">
        <v>7.6455000000000002</v>
      </c>
      <c r="I57" s="45">
        <v>19.493500000000001</v>
      </c>
      <c r="J57" s="45">
        <v>20.238299999999999</v>
      </c>
      <c r="K57" s="45">
        <v>19.406600000000001</v>
      </c>
      <c r="L57" s="45">
        <v>7.5343999999999998</v>
      </c>
      <c r="M57" s="45">
        <v>1.2656000000000001</v>
      </c>
      <c r="N57" s="45">
        <v>7.9066000000000001</v>
      </c>
      <c r="O57" s="45">
        <v>9.5966000000000005</v>
      </c>
      <c r="P57" s="45">
        <v>8.6702999999999992</v>
      </c>
    </row>
    <row r="58" spans="1:16" hidden="1" outlineLevel="1" collapsed="1">
      <c r="A58" s="8">
        <v>41974</v>
      </c>
      <c r="B58" s="45">
        <v>11.4199</v>
      </c>
      <c r="C58" s="45">
        <v>1.7950999999999999</v>
      </c>
      <c r="D58" s="45">
        <v>13.9602</v>
      </c>
      <c r="E58" s="45">
        <v>13.0747</v>
      </c>
      <c r="F58" s="45">
        <v>13.1135</v>
      </c>
      <c r="G58" s="45">
        <v>16.072500000000002</v>
      </c>
      <c r="H58" s="45">
        <v>2.2757000000000001</v>
      </c>
      <c r="I58" s="45">
        <v>19.6358</v>
      </c>
      <c r="J58" s="45">
        <v>20.826499999999999</v>
      </c>
      <c r="K58" s="45">
        <v>20.8125</v>
      </c>
      <c r="L58" s="45">
        <v>7.4608999999999996</v>
      </c>
      <c r="M58" s="45">
        <v>1.2422</v>
      </c>
      <c r="N58" s="45">
        <v>7.7046000000000001</v>
      </c>
      <c r="O58" s="45">
        <v>9.8039000000000005</v>
      </c>
      <c r="P58" s="45">
        <v>9.2451000000000008</v>
      </c>
    </row>
    <row r="59" spans="1:16" hidden="1" outlineLevel="1" collapsed="1">
      <c r="A59" s="8">
        <v>42005</v>
      </c>
      <c r="B59" s="45">
        <v>11.4848</v>
      </c>
      <c r="C59" s="45">
        <v>1.9419999999999999</v>
      </c>
      <c r="D59" s="45">
        <v>12.7074</v>
      </c>
      <c r="E59" s="45">
        <v>13.6823</v>
      </c>
      <c r="F59" s="45">
        <v>13.949299999999999</v>
      </c>
      <c r="G59" s="45">
        <v>15.821899999999999</v>
      </c>
      <c r="H59" s="45">
        <v>2.6522999999999999</v>
      </c>
      <c r="I59" s="45">
        <v>17.2879</v>
      </c>
      <c r="J59" s="45">
        <v>20.637799999999999</v>
      </c>
      <c r="K59" s="45">
        <v>16.947900000000001</v>
      </c>
      <c r="L59" s="45">
        <v>7.5544000000000002</v>
      </c>
      <c r="M59" s="45">
        <v>1.2706999999999999</v>
      </c>
      <c r="N59" s="45">
        <v>7.2232000000000003</v>
      </c>
      <c r="O59" s="45">
        <v>10.4611</v>
      </c>
      <c r="P59" s="45">
        <v>8.2600999999999996</v>
      </c>
    </row>
    <row r="60" spans="1:16" hidden="1" outlineLevel="1" collapsed="1">
      <c r="A60" s="8">
        <v>42036</v>
      </c>
      <c r="B60" s="45">
        <v>10.452299999999999</v>
      </c>
      <c r="C60" s="45">
        <v>1.7309000000000001</v>
      </c>
      <c r="D60" s="45">
        <v>12.0266</v>
      </c>
      <c r="E60" s="45">
        <v>12.472</v>
      </c>
      <c r="F60" s="45">
        <v>17.882200000000001</v>
      </c>
      <c r="G60" s="45">
        <v>16.052499999999998</v>
      </c>
      <c r="H60" s="45">
        <v>2.3801999999999999</v>
      </c>
      <c r="I60" s="45">
        <v>18.174399999999999</v>
      </c>
      <c r="J60" s="45">
        <v>20.205500000000001</v>
      </c>
      <c r="K60" s="45">
        <v>19.399899999999999</v>
      </c>
      <c r="L60" s="45">
        <v>7.0979999999999999</v>
      </c>
      <c r="M60" s="45">
        <v>1.3657999999999999</v>
      </c>
      <c r="N60" s="45">
        <v>6.9885999999999999</v>
      </c>
      <c r="O60" s="45">
        <v>9.9568999999999992</v>
      </c>
      <c r="P60" s="45">
        <v>8.4047000000000001</v>
      </c>
    </row>
    <row r="61" spans="1:16" hidden="1" outlineLevel="1" collapsed="1">
      <c r="A61" s="8">
        <v>42064</v>
      </c>
      <c r="B61" s="45">
        <v>11.397600000000001</v>
      </c>
      <c r="C61" s="45">
        <v>1.8508</v>
      </c>
      <c r="D61" s="45">
        <v>13.0639</v>
      </c>
      <c r="E61" s="45">
        <v>13.436500000000001</v>
      </c>
      <c r="F61" s="45">
        <v>18.010200000000001</v>
      </c>
      <c r="G61" s="45">
        <v>16.692299999999999</v>
      </c>
      <c r="H61" s="45">
        <v>2.4759000000000002</v>
      </c>
      <c r="I61" s="45">
        <v>19.445</v>
      </c>
      <c r="J61" s="45">
        <v>22.1266</v>
      </c>
      <c r="K61" s="45">
        <v>21.873899999999999</v>
      </c>
      <c r="L61" s="45">
        <v>7.4280999999999997</v>
      </c>
      <c r="M61" s="45">
        <v>1.2053</v>
      </c>
      <c r="N61" s="45">
        <v>6.7340999999999998</v>
      </c>
      <c r="O61" s="45">
        <v>10.632099999999999</v>
      </c>
      <c r="P61" s="45">
        <v>7.7134999999999998</v>
      </c>
    </row>
    <row r="62" spans="1:16" hidden="1" outlineLevel="1" collapsed="1">
      <c r="A62" s="8">
        <v>42095</v>
      </c>
      <c r="B62" s="45">
        <v>14.335000000000001</v>
      </c>
      <c r="C62" s="45">
        <v>2.2202000000000002</v>
      </c>
      <c r="D62" s="45">
        <v>15.899800000000001</v>
      </c>
      <c r="E62" s="45">
        <v>16.9648</v>
      </c>
      <c r="F62" s="45">
        <v>21.981999999999999</v>
      </c>
      <c r="G62" s="45">
        <v>19.421199999999999</v>
      </c>
      <c r="H62" s="45">
        <v>2.8597000000000001</v>
      </c>
      <c r="I62" s="45">
        <v>21.640799999999999</v>
      </c>
      <c r="J62" s="45">
        <v>26.246600000000001</v>
      </c>
      <c r="K62" s="45">
        <v>22.892399999999999</v>
      </c>
      <c r="L62" s="45">
        <v>9.3331</v>
      </c>
      <c r="M62" s="45">
        <v>1.2990999999999999</v>
      </c>
      <c r="N62" s="45">
        <v>7.89</v>
      </c>
      <c r="O62" s="45">
        <v>12.9072</v>
      </c>
      <c r="P62" s="45">
        <v>8.2199000000000009</v>
      </c>
    </row>
    <row r="63" spans="1:16" hidden="1" outlineLevel="1" collapsed="1">
      <c r="A63" s="8">
        <v>42125</v>
      </c>
      <c r="B63" s="45">
        <v>14.6546</v>
      </c>
      <c r="C63" s="45">
        <v>2.6899000000000002</v>
      </c>
      <c r="D63" s="45">
        <v>17.042100000000001</v>
      </c>
      <c r="E63" s="45">
        <v>16.939900000000002</v>
      </c>
      <c r="F63" s="45">
        <v>11.979799999999999</v>
      </c>
      <c r="G63" s="45">
        <v>18.844200000000001</v>
      </c>
      <c r="H63" s="45">
        <v>3.5293999999999999</v>
      </c>
      <c r="I63" s="45">
        <v>21.5687</v>
      </c>
      <c r="J63" s="45">
        <v>25.432300000000001</v>
      </c>
      <c r="K63" s="45">
        <v>17.7712</v>
      </c>
      <c r="L63" s="45">
        <v>9.0891000000000002</v>
      </c>
      <c r="M63" s="45">
        <v>1.1247</v>
      </c>
      <c r="N63" s="45">
        <v>7.4966999999999997</v>
      </c>
      <c r="O63" s="45">
        <v>12.792199999999999</v>
      </c>
      <c r="P63" s="45">
        <v>7.0937999999999999</v>
      </c>
    </row>
    <row r="64" spans="1:16" hidden="1" outlineLevel="1" collapsed="1">
      <c r="A64" s="8">
        <v>42156</v>
      </c>
      <c r="B64" s="45">
        <v>12.6564</v>
      </c>
      <c r="C64" s="45">
        <v>2.4300999999999999</v>
      </c>
      <c r="D64" s="45">
        <v>14.7567</v>
      </c>
      <c r="E64" s="45">
        <v>15.575699999999999</v>
      </c>
      <c r="F64" s="45">
        <v>18.003</v>
      </c>
      <c r="G64" s="45">
        <v>17.636199999999999</v>
      </c>
      <c r="H64" s="45">
        <v>3.6122999999999998</v>
      </c>
      <c r="I64" s="45">
        <v>19.952000000000002</v>
      </c>
      <c r="J64" s="45">
        <v>24.258400000000002</v>
      </c>
      <c r="K64" s="45">
        <v>20.978200000000001</v>
      </c>
      <c r="L64" s="45">
        <v>7.3049999999999997</v>
      </c>
      <c r="M64" s="45">
        <v>1.1479999999999999</v>
      </c>
      <c r="N64" s="45">
        <v>7.1519000000000004</v>
      </c>
      <c r="O64" s="45">
        <v>10.8133</v>
      </c>
      <c r="P64" s="45">
        <v>8.1285000000000007</v>
      </c>
    </row>
    <row r="65" spans="1:16" hidden="1" outlineLevel="1" collapsed="1">
      <c r="A65" s="8">
        <v>42186</v>
      </c>
      <c r="B65" s="45">
        <v>11.7613</v>
      </c>
      <c r="C65" s="45">
        <v>2.5192000000000001</v>
      </c>
      <c r="D65" s="45">
        <v>13.6807</v>
      </c>
      <c r="E65" s="45">
        <v>14.1759</v>
      </c>
      <c r="F65" s="45">
        <v>16.9177</v>
      </c>
      <c r="G65" s="45">
        <v>16.343800000000002</v>
      </c>
      <c r="H65" s="45">
        <v>3.1726000000000001</v>
      </c>
      <c r="I65" s="45">
        <v>19.0627</v>
      </c>
      <c r="J65" s="45">
        <v>23.656600000000001</v>
      </c>
      <c r="K65" s="45">
        <v>22.639600000000002</v>
      </c>
      <c r="L65" s="45">
        <v>6.7363999999999997</v>
      </c>
      <c r="M65" s="45">
        <v>1.5113000000000001</v>
      </c>
      <c r="N65" s="45">
        <v>6.8228</v>
      </c>
      <c r="O65" s="45">
        <v>9.2857000000000003</v>
      </c>
      <c r="P65" s="45">
        <v>6.5282</v>
      </c>
    </row>
    <row r="66" spans="1:16" hidden="1" outlineLevel="1" collapsed="1">
      <c r="A66" s="8">
        <v>42217</v>
      </c>
      <c r="B66" s="45">
        <v>11.621</v>
      </c>
      <c r="C66" s="45">
        <v>2.097</v>
      </c>
      <c r="D66" s="45">
        <v>14.2369</v>
      </c>
      <c r="E66" s="45">
        <v>13.978300000000001</v>
      </c>
      <c r="F66" s="45">
        <v>18.4129</v>
      </c>
      <c r="G66" s="45">
        <v>16.499400000000001</v>
      </c>
      <c r="H66" s="45">
        <v>2.9251999999999998</v>
      </c>
      <c r="I66" s="45">
        <v>19.715699999999998</v>
      </c>
      <c r="J66" s="45">
        <v>23.918500000000002</v>
      </c>
      <c r="K66" s="45">
        <v>21.131900000000002</v>
      </c>
      <c r="L66" s="45">
        <v>6.7083000000000004</v>
      </c>
      <c r="M66" s="45">
        <v>1.1547000000000001</v>
      </c>
      <c r="N66" s="45">
        <v>6.8112000000000004</v>
      </c>
      <c r="O66" s="45">
        <v>9.9823000000000004</v>
      </c>
      <c r="P66" s="45">
        <v>7.4249999999999998</v>
      </c>
    </row>
    <row r="67" spans="1:16" hidden="1" outlineLevel="1" collapsed="1">
      <c r="A67" s="8">
        <v>42248</v>
      </c>
      <c r="B67" s="45">
        <v>11.1539</v>
      </c>
      <c r="C67" s="45">
        <v>1.9818</v>
      </c>
      <c r="D67" s="45">
        <v>12.954700000000001</v>
      </c>
      <c r="E67" s="45">
        <v>15.294499999999999</v>
      </c>
      <c r="F67" s="45">
        <v>12.7628</v>
      </c>
      <c r="G67" s="45">
        <v>16.443300000000001</v>
      </c>
      <c r="H67" s="45">
        <v>3.1284999999999998</v>
      </c>
      <c r="I67" s="45">
        <v>18.934799999999999</v>
      </c>
      <c r="J67" s="45">
        <v>23.429200000000002</v>
      </c>
      <c r="K67" s="45">
        <v>19.408000000000001</v>
      </c>
      <c r="L67" s="45">
        <v>6.8625999999999996</v>
      </c>
      <c r="M67" s="45">
        <v>1.0753999999999999</v>
      </c>
      <c r="N67" s="45">
        <v>7.6943999999999999</v>
      </c>
      <c r="O67" s="45">
        <v>10.4627</v>
      </c>
      <c r="P67" s="45">
        <v>5.6778000000000004</v>
      </c>
    </row>
    <row r="68" spans="1:16" hidden="1" outlineLevel="1" collapsed="1">
      <c r="A68" s="8">
        <v>42278</v>
      </c>
      <c r="B68" s="45">
        <v>10.7478</v>
      </c>
      <c r="C68" s="45">
        <v>1.8242</v>
      </c>
      <c r="D68" s="45">
        <v>13.3062</v>
      </c>
      <c r="E68" s="45">
        <v>15.7523</v>
      </c>
      <c r="F68" s="45">
        <v>17.8004</v>
      </c>
      <c r="G68" s="45">
        <v>16.0062</v>
      </c>
      <c r="H68" s="45">
        <v>2.5787</v>
      </c>
      <c r="I68" s="45">
        <v>19.617899999999999</v>
      </c>
      <c r="J68" s="45">
        <v>22.1266</v>
      </c>
      <c r="K68" s="45">
        <v>18.5076</v>
      </c>
      <c r="L68" s="45">
        <v>5.8390000000000004</v>
      </c>
      <c r="M68" s="45">
        <v>1.2182999999999999</v>
      </c>
      <c r="N68" s="45">
        <v>7.0143000000000004</v>
      </c>
      <c r="O68" s="45">
        <v>10.0146</v>
      </c>
      <c r="P68" s="45">
        <v>7.7176999999999998</v>
      </c>
    </row>
    <row r="69" spans="1:16" hidden="1" outlineLevel="1" collapsed="1">
      <c r="A69" s="8">
        <v>42309</v>
      </c>
      <c r="B69" s="45">
        <v>10.8344</v>
      </c>
      <c r="C69" s="45">
        <v>1.9871000000000001</v>
      </c>
      <c r="D69" s="45">
        <v>13.0045</v>
      </c>
      <c r="E69" s="45">
        <v>16.007899999999999</v>
      </c>
      <c r="F69" s="45">
        <v>17.9162</v>
      </c>
      <c r="G69" s="45">
        <v>15.8461</v>
      </c>
      <c r="H69" s="45">
        <v>2.8635000000000002</v>
      </c>
      <c r="I69" s="45">
        <v>19.396799999999999</v>
      </c>
      <c r="J69" s="45">
        <v>21.616900000000001</v>
      </c>
      <c r="K69" s="45">
        <v>18.570399999999999</v>
      </c>
      <c r="L69" s="45">
        <v>5.9001999999999999</v>
      </c>
      <c r="M69" s="45">
        <v>1.0929</v>
      </c>
      <c r="N69" s="45">
        <v>6.9443000000000001</v>
      </c>
      <c r="O69" s="45">
        <v>9.5456000000000003</v>
      </c>
      <c r="P69" s="45">
        <v>5.8887</v>
      </c>
    </row>
    <row r="70" spans="1:16" hidden="1" outlineLevel="1" collapsed="1">
      <c r="A70" s="8">
        <v>42339</v>
      </c>
      <c r="B70" s="45">
        <v>10.0663</v>
      </c>
      <c r="C70" s="45">
        <v>2.1377000000000002</v>
      </c>
      <c r="D70" s="45">
        <v>13.062900000000001</v>
      </c>
      <c r="E70" s="45">
        <v>14.2567</v>
      </c>
      <c r="F70" s="45">
        <v>3.0223</v>
      </c>
      <c r="G70" s="45">
        <v>15.8285</v>
      </c>
      <c r="H70" s="45">
        <v>3.7355999999999998</v>
      </c>
      <c r="I70" s="45">
        <v>19.747599999999998</v>
      </c>
      <c r="J70" s="45">
        <v>21.604600000000001</v>
      </c>
      <c r="K70" s="45">
        <v>16.933599999999998</v>
      </c>
      <c r="L70" s="45">
        <v>5.2994000000000003</v>
      </c>
      <c r="M70" s="45">
        <v>1.0402</v>
      </c>
      <c r="N70" s="45">
        <v>6.8029999999999999</v>
      </c>
      <c r="O70" s="45">
        <v>8.9893999999999998</v>
      </c>
      <c r="P70" s="45">
        <v>1.6859</v>
      </c>
    </row>
    <row r="71" spans="1:16" hidden="1" outlineLevel="1" collapsed="1">
      <c r="A71" s="8">
        <v>42370</v>
      </c>
      <c r="B71" s="45">
        <v>9.3350000000000009</v>
      </c>
      <c r="C71" s="45">
        <v>1.5081</v>
      </c>
      <c r="D71" s="45">
        <v>12.5001</v>
      </c>
      <c r="E71" s="45">
        <v>13.6214</v>
      </c>
      <c r="F71" s="45">
        <v>9.2521000000000004</v>
      </c>
      <c r="G71" s="45">
        <v>14.6099</v>
      </c>
      <c r="H71" s="45">
        <v>2.1581999999999999</v>
      </c>
      <c r="I71" s="45">
        <v>19.307500000000001</v>
      </c>
      <c r="J71" s="45">
        <v>21.3384</v>
      </c>
      <c r="K71" s="45">
        <v>17.688400000000001</v>
      </c>
      <c r="L71" s="45">
        <v>5.1219999999999999</v>
      </c>
      <c r="M71" s="45">
        <v>1.0266</v>
      </c>
      <c r="N71" s="45">
        <v>6.4734999999999996</v>
      </c>
      <c r="O71" s="45">
        <v>8.4701000000000004</v>
      </c>
      <c r="P71" s="45">
        <v>8.4959000000000007</v>
      </c>
    </row>
    <row r="72" spans="1:16" hidden="1" outlineLevel="1" collapsed="1">
      <c r="A72" s="8">
        <v>42401</v>
      </c>
      <c r="B72" s="45">
        <v>10.928000000000001</v>
      </c>
      <c r="C72" s="45">
        <v>2.2631999999999999</v>
      </c>
      <c r="D72" s="45">
        <v>12.069900000000001</v>
      </c>
      <c r="E72" s="45">
        <v>14.074299999999999</v>
      </c>
      <c r="F72" s="45">
        <v>18.912199999999999</v>
      </c>
      <c r="G72" s="45">
        <v>17.225300000000001</v>
      </c>
      <c r="H72" s="45">
        <v>3.7639999999999998</v>
      </c>
      <c r="I72" s="45">
        <v>19.078299999999999</v>
      </c>
      <c r="J72" s="45">
        <v>20.525300000000001</v>
      </c>
      <c r="K72" s="45">
        <v>19.596499999999999</v>
      </c>
      <c r="L72" s="45">
        <v>5.3997999999999999</v>
      </c>
      <c r="M72" s="45">
        <v>1.1884999999999999</v>
      </c>
      <c r="N72" s="45">
        <v>5.6657000000000002</v>
      </c>
      <c r="O72" s="45">
        <v>8.3354999999999997</v>
      </c>
      <c r="P72" s="45">
        <v>6.8164999999999996</v>
      </c>
    </row>
    <row r="73" spans="1:16" hidden="1" outlineLevel="1" collapsed="1">
      <c r="A73" s="8">
        <v>42430</v>
      </c>
      <c r="B73" s="45">
        <v>11.424099999999999</v>
      </c>
      <c r="C73" s="45">
        <v>5.2553999999999998</v>
      </c>
      <c r="D73" s="45">
        <v>11.9434</v>
      </c>
      <c r="E73" s="45">
        <v>13.046200000000001</v>
      </c>
      <c r="F73" s="45">
        <v>16.029299999999999</v>
      </c>
      <c r="G73" s="45">
        <v>16.993200000000002</v>
      </c>
      <c r="H73" s="45">
        <v>6.6721000000000004</v>
      </c>
      <c r="I73" s="45">
        <v>18.735199999999999</v>
      </c>
      <c r="J73" s="45">
        <v>19.805399999999999</v>
      </c>
      <c r="K73" s="45">
        <v>18.09</v>
      </c>
      <c r="L73" s="45">
        <v>6.1021999999999998</v>
      </c>
      <c r="M73" s="45">
        <v>1.4801</v>
      </c>
      <c r="N73" s="45">
        <v>6.1039000000000003</v>
      </c>
      <c r="O73" s="45">
        <v>7.5034000000000001</v>
      </c>
      <c r="P73" s="45">
        <v>6.0370999999999997</v>
      </c>
    </row>
    <row r="74" spans="1:16" hidden="1" outlineLevel="1" collapsed="1">
      <c r="A74" s="8">
        <v>42461</v>
      </c>
      <c r="B74" s="45">
        <v>11.1897</v>
      </c>
      <c r="C74" s="45">
        <v>4.3509000000000002</v>
      </c>
      <c r="D74" s="45">
        <v>11.012499999999999</v>
      </c>
      <c r="E74" s="45">
        <v>14.2669</v>
      </c>
      <c r="F74" s="45">
        <v>11.465999999999999</v>
      </c>
      <c r="G74" s="45">
        <v>16.355599999999999</v>
      </c>
      <c r="H74" s="45">
        <v>5.6113999999999997</v>
      </c>
      <c r="I74" s="45">
        <v>17.2151</v>
      </c>
      <c r="J74" s="45">
        <v>18.535399999999999</v>
      </c>
      <c r="K74" s="45">
        <v>17.295999999999999</v>
      </c>
      <c r="L74" s="45">
        <v>5.5557999999999996</v>
      </c>
      <c r="M74" s="45">
        <v>1.3885000000000001</v>
      </c>
      <c r="N74" s="45">
        <v>5.2891000000000004</v>
      </c>
      <c r="O74" s="45">
        <v>7.8644999999999996</v>
      </c>
      <c r="P74" s="45">
        <v>7.4530000000000003</v>
      </c>
    </row>
    <row r="75" spans="1:16" hidden="1" outlineLevel="1" collapsed="1">
      <c r="A75" s="8">
        <v>42491</v>
      </c>
      <c r="B75" s="45">
        <v>10.3659</v>
      </c>
      <c r="C75" s="45">
        <v>3.6591999999999998</v>
      </c>
      <c r="D75" s="45">
        <v>11.2013</v>
      </c>
      <c r="E75" s="45">
        <v>11.787699999999999</v>
      </c>
      <c r="F75" s="45">
        <v>17.260400000000001</v>
      </c>
      <c r="G75" s="45">
        <v>15.779</v>
      </c>
      <c r="H75" s="45">
        <v>5.7522000000000002</v>
      </c>
      <c r="I75" s="45">
        <v>17.318300000000001</v>
      </c>
      <c r="J75" s="45">
        <v>18.2103</v>
      </c>
      <c r="K75" s="45">
        <v>17.812899999999999</v>
      </c>
      <c r="L75" s="45">
        <v>5.5084999999999997</v>
      </c>
      <c r="M75" s="45">
        <v>1.1375999999999999</v>
      </c>
      <c r="N75" s="45">
        <v>5.7633000000000001</v>
      </c>
      <c r="O75" s="45">
        <v>6.7728000000000002</v>
      </c>
      <c r="P75" s="45">
        <v>7.8323999999999998</v>
      </c>
    </row>
    <row r="76" spans="1:16" hidden="1" outlineLevel="1" collapsed="1">
      <c r="A76" s="8">
        <v>42522</v>
      </c>
      <c r="B76" s="45">
        <v>9.8162000000000003</v>
      </c>
      <c r="C76" s="45">
        <v>2.6238000000000001</v>
      </c>
      <c r="D76" s="45">
        <v>10.726900000000001</v>
      </c>
      <c r="E76" s="45">
        <v>11.748900000000001</v>
      </c>
      <c r="F76" s="45">
        <v>13.831300000000001</v>
      </c>
      <c r="G76" s="45">
        <v>15.968999999999999</v>
      </c>
      <c r="H76" s="45">
        <v>4.6600999999999999</v>
      </c>
      <c r="I76" s="45">
        <v>17.6431</v>
      </c>
      <c r="J76" s="45">
        <v>17.8856</v>
      </c>
      <c r="K76" s="45">
        <v>17.758800000000001</v>
      </c>
      <c r="L76" s="45">
        <v>4.8243999999999998</v>
      </c>
      <c r="M76" s="45">
        <v>1.1424000000000001</v>
      </c>
      <c r="N76" s="45">
        <v>5.0810000000000004</v>
      </c>
      <c r="O76" s="45">
        <v>6.5343999999999998</v>
      </c>
      <c r="P76" s="45">
        <v>6.0256999999999996</v>
      </c>
    </row>
    <row r="77" spans="1:16" hidden="1" outlineLevel="1" collapsed="1">
      <c r="A77" s="8">
        <v>42552</v>
      </c>
      <c r="B77" s="45">
        <v>9.4794999999999998</v>
      </c>
      <c r="C77" s="45">
        <v>2.4336000000000002</v>
      </c>
      <c r="D77" s="45">
        <v>10.331200000000001</v>
      </c>
      <c r="E77" s="45">
        <v>12.7035</v>
      </c>
      <c r="F77" s="45">
        <v>12.4528</v>
      </c>
      <c r="G77" s="45">
        <v>14.782999999999999</v>
      </c>
      <c r="H77" s="45">
        <v>3.9615999999999998</v>
      </c>
      <c r="I77" s="45">
        <v>16.7911</v>
      </c>
      <c r="J77" s="45">
        <v>17.312999999999999</v>
      </c>
      <c r="K77" s="45">
        <v>18.149799999999999</v>
      </c>
      <c r="L77" s="45">
        <v>4.3182999999999998</v>
      </c>
      <c r="M77" s="45">
        <v>0.94020000000000004</v>
      </c>
      <c r="N77" s="45">
        <v>4.6920000000000002</v>
      </c>
      <c r="O77" s="45">
        <v>6.2420999999999998</v>
      </c>
      <c r="P77" s="45">
        <v>6.4901999999999997</v>
      </c>
    </row>
    <row r="78" spans="1:16" hidden="1" outlineLevel="1" collapsed="1">
      <c r="A78" s="8">
        <v>42583</v>
      </c>
      <c r="B78" s="45">
        <v>8.4356000000000009</v>
      </c>
      <c r="C78" s="45">
        <v>1.9479</v>
      </c>
      <c r="D78" s="45">
        <v>10.1784</v>
      </c>
      <c r="E78" s="45">
        <v>11.4315</v>
      </c>
      <c r="F78" s="45">
        <v>9.8523999999999994</v>
      </c>
      <c r="G78" s="45">
        <v>14.1692</v>
      </c>
      <c r="H78" s="45">
        <v>3.4315000000000002</v>
      </c>
      <c r="I78" s="45">
        <v>16.597200000000001</v>
      </c>
      <c r="J78" s="45">
        <v>17.3751</v>
      </c>
      <c r="K78" s="45">
        <v>17.679099999999998</v>
      </c>
      <c r="L78" s="45">
        <v>3.6747000000000001</v>
      </c>
      <c r="M78" s="45">
        <v>1.0725</v>
      </c>
      <c r="N78" s="45">
        <v>4.4009</v>
      </c>
      <c r="O78" s="45">
        <v>5.4846000000000004</v>
      </c>
      <c r="P78" s="45">
        <v>6.6798999999999999</v>
      </c>
    </row>
    <row r="79" spans="1:16" hidden="1" outlineLevel="1" collapsed="1">
      <c r="A79" s="8">
        <v>42614</v>
      </c>
      <c r="B79" s="45">
        <v>8.1031999999999993</v>
      </c>
      <c r="C79" s="45">
        <v>1.9475</v>
      </c>
      <c r="D79" s="45">
        <v>9.7896000000000001</v>
      </c>
      <c r="E79" s="45">
        <v>10.6976</v>
      </c>
      <c r="F79" s="45">
        <v>8.8285999999999998</v>
      </c>
      <c r="G79" s="45">
        <v>13.021800000000001</v>
      </c>
      <c r="H79" s="45">
        <v>3.0430999999999999</v>
      </c>
      <c r="I79" s="45">
        <v>16.004100000000001</v>
      </c>
      <c r="J79" s="45">
        <v>16.8582</v>
      </c>
      <c r="K79" s="45">
        <v>17.214600000000001</v>
      </c>
      <c r="L79" s="45">
        <v>3.9417</v>
      </c>
      <c r="M79" s="45">
        <v>0.97560000000000002</v>
      </c>
      <c r="N79" s="45">
        <v>4.6159999999999997</v>
      </c>
      <c r="O79" s="45">
        <v>5.5198999999999998</v>
      </c>
      <c r="P79" s="45">
        <v>4.8127000000000004</v>
      </c>
    </row>
    <row r="80" spans="1:16" hidden="1" outlineLevel="1" collapsed="1">
      <c r="A80" s="8">
        <v>42644</v>
      </c>
      <c r="B80" s="45">
        <v>8.6403999999999996</v>
      </c>
      <c r="C80" s="45">
        <v>3.0537000000000001</v>
      </c>
      <c r="D80" s="45">
        <v>9.7013999999999996</v>
      </c>
      <c r="E80" s="45">
        <v>12.1448</v>
      </c>
      <c r="F80" s="45">
        <v>12.0055</v>
      </c>
      <c r="G80" s="45">
        <v>13.8901</v>
      </c>
      <c r="H80" s="45">
        <v>5.3788</v>
      </c>
      <c r="I80" s="45">
        <v>16.4114</v>
      </c>
      <c r="J80" s="45">
        <v>17.451699999999999</v>
      </c>
      <c r="K80" s="45">
        <v>19.506799999999998</v>
      </c>
      <c r="L80" s="45">
        <v>4.5313999999999997</v>
      </c>
      <c r="M80" s="45">
        <v>1.0122</v>
      </c>
      <c r="N80" s="45">
        <v>5.0206</v>
      </c>
      <c r="O80" s="45">
        <v>7.1844999999999999</v>
      </c>
      <c r="P80" s="45">
        <v>5.0735999999999999</v>
      </c>
    </row>
    <row r="81" spans="1:16" hidden="1" outlineLevel="1" collapsed="1">
      <c r="A81" s="8">
        <v>42675</v>
      </c>
      <c r="B81" s="45">
        <v>9.1095000000000006</v>
      </c>
      <c r="C81" s="45">
        <v>3.2296</v>
      </c>
      <c r="D81" s="45">
        <v>10.270300000000001</v>
      </c>
      <c r="E81" s="45">
        <v>11.8985</v>
      </c>
      <c r="F81" s="45">
        <v>16.961500000000001</v>
      </c>
      <c r="G81" s="45">
        <v>14.4358</v>
      </c>
      <c r="H81" s="45">
        <v>5.7995000000000001</v>
      </c>
      <c r="I81" s="45">
        <v>16.577200000000001</v>
      </c>
      <c r="J81" s="45">
        <v>17.6313</v>
      </c>
      <c r="K81" s="45">
        <v>18.6313</v>
      </c>
      <c r="L81" s="45">
        <v>4.6927000000000003</v>
      </c>
      <c r="M81" s="45">
        <v>1.0014000000000001</v>
      </c>
      <c r="N81" s="45">
        <v>5.0498000000000003</v>
      </c>
      <c r="O81" s="45">
        <v>7.3943000000000003</v>
      </c>
      <c r="P81" s="45">
        <v>9.2232000000000003</v>
      </c>
    </row>
    <row r="82" spans="1:16" hidden="1" outlineLevel="1" collapsed="1">
      <c r="A82" s="8">
        <v>42705</v>
      </c>
      <c r="B82" s="45">
        <v>8.9368999999999996</v>
      </c>
      <c r="C82" s="45">
        <v>3.0230000000000001</v>
      </c>
      <c r="D82" s="45">
        <v>9.7470999999999997</v>
      </c>
      <c r="E82" s="45">
        <v>12.3032</v>
      </c>
      <c r="F82" s="45">
        <v>9.2258999999999993</v>
      </c>
      <c r="G82" s="45">
        <v>14.247999999999999</v>
      </c>
      <c r="H82" s="45">
        <v>5.2693000000000003</v>
      </c>
      <c r="I82" s="45">
        <v>16.183</v>
      </c>
      <c r="J82" s="45">
        <v>18.062999999999999</v>
      </c>
      <c r="K82" s="45">
        <v>17.9422</v>
      </c>
      <c r="L82" s="45">
        <v>4.9633000000000003</v>
      </c>
      <c r="M82" s="45">
        <v>1.0719000000000001</v>
      </c>
      <c r="N82" s="45">
        <v>5.0380000000000003</v>
      </c>
      <c r="O82" s="45">
        <v>7.5407000000000002</v>
      </c>
      <c r="P82" s="45">
        <v>9.0760000000000005</v>
      </c>
    </row>
    <row r="83" spans="1:16" hidden="1" outlineLevel="1" collapsed="1">
      <c r="A83" s="8">
        <v>42736</v>
      </c>
      <c r="B83" s="45">
        <v>9.1654</v>
      </c>
      <c r="C83" s="45">
        <v>3.3561999999999999</v>
      </c>
      <c r="D83" s="45">
        <v>9.7035999999999998</v>
      </c>
      <c r="E83" s="45">
        <v>11.834300000000001</v>
      </c>
      <c r="F83" s="45">
        <v>12.853400000000001</v>
      </c>
      <c r="G83" s="45">
        <v>14.542299999999999</v>
      </c>
      <c r="H83" s="45">
        <v>5.8724999999999996</v>
      </c>
      <c r="I83" s="45">
        <v>15.787599999999999</v>
      </c>
      <c r="J83" s="45">
        <v>17.713200000000001</v>
      </c>
      <c r="K83" s="45">
        <v>18.5793</v>
      </c>
      <c r="L83" s="45">
        <v>4.6135999999999999</v>
      </c>
      <c r="M83" s="45">
        <v>1.0397000000000001</v>
      </c>
      <c r="N83" s="45">
        <v>4.6951000000000001</v>
      </c>
      <c r="O83" s="45">
        <v>6.8029000000000002</v>
      </c>
      <c r="P83" s="45">
        <v>6.8760000000000003</v>
      </c>
    </row>
    <row r="84" spans="1:16" hidden="1" outlineLevel="1" collapsed="1">
      <c r="A84" s="8">
        <v>42767</v>
      </c>
      <c r="B84" s="45">
        <v>8.4977999999999998</v>
      </c>
      <c r="C84" s="45">
        <v>3.0809000000000002</v>
      </c>
      <c r="D84" s="45">
        <v>9.1480999999999995</v>
      </c>
      <c r="E84" s="45">
        <v>12.303800000000001</v>
      </c>
      <c r="F84" s="45">
        <v>9.0014000000000003</v>
      </c>
      <c r="G84" s="45">
        <v>13.9375</v>
      </c>
      <c r="H84" s="45">
        <v>5.9081999999999999</v>
      </c>
      <c r="I84" s="45">
        <v>15.186400000000001</v>
      </c>
      <c r="J84" s="45">
        <v>17.386600000000001</v>
      </c>
      <c r="K84" s="45">
        <v>16.393699999999999</v>
      </c>
      <c r="L84" s="45">
        <v>3.9683999999999999</v>
      </c>
      <c r="M84" s="45">
        <v>1.198</v>
      </c>
      <c r="N84" s="45">
        <v>4.2716000000000003</v>
      </c>
      <c r="O84" s="45">
        <v>6.6055000000000001</v>
      </c>
      <c r="P84" s="45">
        <v>6.9641999999999999</v>
      </c>
    </row>
    <row r="85" spans="1:16" hidden="1" outlineLevel="1" collapsed="1">
      <c r="A85" s="8">
        <v>42795</v>
      </c>
      <c r="B85" s="45">
        <v>7.9161999999999999</v>
      </c>
      <c r="C85" s="45">
        <v>2.7233000000000001</v>
      </c>
      <c r="D85" s="45">
        <v>8.8970000000000002</v>
      </c>
      <c r="E85" s="45">
        <v>11.1105</v>
      </c>
      <c r="F85" s="45">
        <v>10.133699999999999</v>
      </c>
      <c r="G85" s="45">
        <v>13.5204</v>
      </c>
      <c r="H85" s="45">
        <v>5.1037999999999997</v>
      </c>
      <c r="I85" s="45">
        <v>15.3827</v>
      </c>
      <c r="J85" s="45">
        <v>16.984400000000001</v>
      </c>
      <c r="K85" s="45">
        <v>16.183599999999998</v>
      </c>
      <c r="L85" s="45">
        <v>3.6092</v>
      </c>
      <c r="M85" s="45">
        <v>1.0896999999999999</v>
      </c>
      <c r="N85" s="45">
        <v>3.9967000000000001</v>
      </c>
      <c r="O85" s="45">
        <v>5.7115999999999998</v>
      </c>
      <c r="P85" s="45">
        <v>6.7645</v>
      </c>
    </row>
    <row r="86" spans="1:16" hidden="1" outlineLevel="1" collapsed="1">
      <c r="A86" s="8">
        <v>42826</v>
      </c>
      <c r="B86" s="45">
        <v>7.5277000000000003</v>
      </c>
      <c r="C86" s="45">
        <v>3.6583999999999999</v>
      </c>
      <c r="D86" s="45">
        <v>8.4709000000000003</v>
      </c>
      <c r="E86" s="45">
        <v>10.7319</v>
      </c>
      <c r="F86" s="45">
        <v>14.24</v>
      </c>
      <c r="G86" s="45">
        <v>12.7362</v>
      </c>
      <c r="H86" s="45">
        <v>7.0023999999999997</v>
      </c>
      <c r="I86" s="45">
        <v>14.6067</v>
      </c>
      <c r="J86" s="45">
        <v>16.2196</v>
      </c>
      <c r="K86" s="45">
        <v>15.3279</v>
      </c>
      <c r="L86" s="45">
        <v>3.5379999999999998</v>
      </c>
      <c r="M86" s="45">
        <v>1.1176999999999999</v>
      </c>
      <c r="N86" s="45">
        <v>4.0946999999999996</v>
      </c>
      <c r="O86" s="45">
        <v>5.7605000000000004</v>
      </c>
      <c r="P86" s="45">
        <v>4.2906000000000004</v>
      </c>
    </row>
    <row r="87" spans="1:16" hidden="1" outlineLevel="1" collapsed="1">
      <c r="A87" s="8">
        <v>42856</v>
      </c>
      <c r="B87" s="45">
        <v>6.8090999999999999</v>
      </c>
      <c r="C87" s="45">
        <v>2.4830999999999999</v>
      </c>
      <c r="D87" s="45">
        <v>7.9309000000000003</v>
      </c>
      <c r="E87" s="45">
        <v>9.7192000000000007</v>
      </c>
      <c r="F87" s="45">
        <v>12.228999999999999</v>
      </c>
      <c r="G87" s="45">
        <v>12.184200000000001</v>
      </c>
      <c r="H87" s="45">
        <v>4.7869999999999999</v>
      </c>
      <c r="I87" s="45">
        <v>14.2393</v>
      </c>
      <c r="J87" s="45">
        <v>15.972799999999999</v>
      </c>
      <c r="K87" s="45">
        <v>15.0928</v>
      </c>
      <c r="L87" s="45">
        <v>3.0948000000000002</v>
      </c>
      <c r="M87" s="45">
        <v>1.0523</v>
      </c>
      <c r="N87" s="45">
        <v>3.5304000000000002</v>
      </c>
      <c r="O87" s="45">
        <v>4.8883999999999999</v>
      </c>
      <c r="P87" s="45">
        <v>7.8731</v>
      </c>
    </row>
    <row r="88" spans="1:16" hidden="1" outlineLevel="1" collapsed="1">
      <c r="A88" s="8">
        <v>42887</v>
      </c>
      <c r="B88" s="45">
        <v>7.0711000000000004</v>
      </c>
      <c r="C88" s="45">
        <v>3.0804</v>
      </c>
      <c r="D88" s="45">
        <v>8.2261000000000006</v>
      </c>
      <c r="E88" s="45">
        <v>10.2841</v>
      </c>
      <c r="F88" s="45">
        <v>9.6905999999999999</v>
      </c>
      <c r="G88" s="45">
        <v>12.2567</v>
      </c>
      <c r="H88" s="45">
        <v>6.1337999999999999</v>
      </c>
      <c r="I88" s="45">
        <v>13.992599999999999</v>
      </c>
      <c r="J88" s="45">
        <v>15.879099999999999</v>
      </c>
      <c r="K88" s="45">
        <v>16.623000000000001</v>
      </c>
      <c r="L88" s="45">
        <v>2.827</v>
      </c>
      <c r="M88" s="45">
        <v>1.0162</v>
      </c>
      <c r="N88" s="45">
        <v>3.3077999999999999</v>
      </c>
      <c r="O88" s="45">
        <v>4.7774999999999999</v>
      </c>
      <c r="P88" s="45">
        <v>8.6035000000000004</v>
      </c>
    </row>
    <row r="89" spans="1:16" hidden="1" outlineLevel="1" collapsed="1">
      <c r="A89" s="8">
        <v>42917</v>
      </c>
      <c r="B89" s="45">
        <v>6.9462000000000002</v>
      </c>
      <c r="C89" s="45">
        <v>1.5889</v>
      </c>
      <c r="D89" s="45">
        <v>7.9720000000000004</v>
      </c>
      <c r="E89" s="45">
        <v>9.3606999999999996</v>
      </c>
      <c r="F89" s="45">
        <v>12.7973</v>
      </c>
      <c r="G89" s="45">
        <v>12.705399999999999</v>
      </c>
      <c r="H89" s="45">
        <v>2.8475000000000001</v>
      </c>
      <c r="I89" s="45">
        <v>14.314299999999999</v>
      </c>
      <c r="J89" s="45">
        <v>15.672599999999999</v>
      </c>
      <c r="K89" s="45">
        <v>13.679</v>
      </c>
      <c r="L89" s="45">
        <v>2.7302</v>
      </c>
      <c r="M89" s="45">
        <v>0.93920000000000003</v>
      </c>
      <c r="N89" s="45">
        <v>2.9131</v>
      </c>
      <c r="O89" s="45">
        <v>4.3277999999999999</v>
      </c>
      <c r="P89" s="45">
        <v>7.4423000000000004</v>
      </c>
    </row>
    <row r="90" spans="1:16" hidden="1" outlineLevel="1" collapsed="1">
      <c r="A90" s="8">
        <v>42948</v>
      </c>
      <c r="B90" s="45">
        <v>6.3928000000000003</v>
      </c>
      <c r="C90" s="45">
        <v>1.4068000000000001</v>
      </c>
      <c r="D90" s="45">
        <v>7.39</v>
      </c>
      <c r="E90" s="45">
        <v>8.1097999999999999</v>
      </c>
      <c r="F90" s="45">
        <v>8.1049000000000007</v>
      </c>
      <c r="G90" s="45">
        <v>12.087999999999999</v>
      </c>
      <c r="H90" s="45">
        <v>2.3452999999999999</v>
      </c>
      <c r="I90" s="45">
        <v>13.586600000000001</v>
      </c>
      <c r="J90" s="45">
        <v>15.1816</v>
      </c>
      <c r="K90" s="45">
        <v>11.2035</v>
      </c>
      <c r="L90" s="45">
        <v>2.8206000000000002</v>
      </c>
      <c r="M90" s="45">
        <v>0.9496</v>
      </c>
      <c r="N90" s="45">
        <v>3.1234000000000002</v>
      </c>
      <c r="O90" s="45">
        <v>3.8043999999999998</v>
      </c>
      <c r="P90" s="45">
        <v>4.3872</v>
      </c>
    </row>
    <row r="91" spans="1:16" hidden="1" outlineLevel="1" collapsed="1">
      <c r="A91" s="8">
        <v>42979</v>
      </c>
      <c r="B91" s="45">
        <v>5.9130000000000003</v>
      </c>
      <c r="C91" s="45">
        <v>1.4783999999999999</v>
      </c>
      <c r="D91" s="45">
        <v>7.2624000000000004</v>
      </c>
      <c r="E91" s="45">
        <v>7.2407000000000004</v>
      </c>
      <c r="F91" s="45">
        <v>10.8992</v>
      </c>
      <c r="G91" s="45">
        <v>10.803699999999999</v>
      </c>
      <c r="H91" s="45">
        <v>2.4832000000000001</v>
      </c>
      <c r="I91" s="45">
        <v>12.6975</v>
      </c>
      <c r="J91" s="45">
        <v>14.118499999999999</v>
      </c>
      <c r="K91" s="45">
        <v>11.0061</v>
      </c>
      <c r="L91" s="45">
        <v>2.8330000000000002</v>
      </c>
      <c r="M91" s="45">
        <v>0.91579999999999995</v>
      </c>
      <c r="N91" s="45">
        <v>3.032</v>
      </c>
      <c r="O91" s="45">
        <v>4.0712000000000002</v>
      </c>
      <c r="P91" s="45">
        <v>5.1566000000000001</v>
      </c>
    </row>
    <row r="92" spans="1:16" hidden="1" outlineLevel="1" collapsed="1">
      <c r="A92" s="8">
        <v>43009</v>
      </c>
      <c r="B92" s="45">
        <v>5.5838999999999999</v>
      </c>
      <c r="C92" s="45">
        <v>1.573</v>
      </c>
      <c r="D92" s="45">
        <v>6.8390000000000004</v>
      </c>
      <c r="E92" s="45">
        <v>7.1040999999999999</v>
      </c>
      <c r="F92" s="45">
        <v>10.9695</v>
      </c>
      <c r="G92" s="45">
        <v>10.7622</v>
      </c>
      <c r="H92" s="45">
        <v>2.8281000000000001</v>
      </c>
      <c r="I92" s="45">
        <v>12.7403</v>
      </c>
      <c r="J92" s="45">
        <v>13.769</v>
      </c>
      <c r="K92" s="45">
        <v>16.2683</v>
      </c>
      <c r="L92" s="45">
        <v>2.5798000000000001</v>
      </c>
      <c r="M92" s="45">
        <v>0.96860000000000002</v>
      </c>
      <c r="N92" s="45">
        <v>2.9306000000000001</v>
      </c>
      <c r="O92" s="45">
        <v>3.6671999999999998</v>
      </c>
      <c r="P92" s="45">
        <v>5.9798</v>
      </c>
    </row>
    <row r="93" spans="1:16" hidden="1" outlineLevel="1" collapsed="1">
      <c r="A93" s="8">
        <v>43040</v>
      </c>
      <c r="B93" s="45">
        <v>6.1138000000000003</v>
      </c>
      <c r="C93" s="45">
        <v>1.4888999999999999</v>
      </c>
      <c r="D93" s="45">
        <v>7.1638000000000002</v>
      </c>
      <c r="E93" s="45">
        <v>8.5117999999999991</v>
      </c>
      <c r="F93" s="45">
        <v>8.8413000000000004</v>
      </c>
      <c r="G93" s="45">
        <v>11.368</v>
      </c>
      <c r="H93" s="45">
        <v>2.4432999999999998</v>
      </c>
      <c r="I93" s="45">
        <v>13.438000000000001</v>
      </c>
      <c r="J93" s="45">
        <v>13.974500000000001</v>
      </c>
      <c r="K93" s="45">
        <v>12.383100000000001</v>
      </c>
      <c r="L93" s="45">
        <v>2.5190000000000001</v>
      </c>
      <c r="M93" s="45">
        <v>0.96209999999999996</v>
      </c>
      <c r="N93" s="45">
        <v>2.8182</v>
      </c>
      <c r="O93" s="45">
        <v>3.8119999999999998</v>
      </c>
      <c r="P93" s="45">
        <v>6.7706</v>
      </c>
    </row>
    <row r="94" spans="1:16" hidden="1" outlineLevel="1" collapsed="1">
      <c r="A94" s="8">
        <v>43070</v>
      </c>
      <c r="B94" s="45">
        <v>6.3727999999999998</v>
      </c>
      <c r="C94" s="45">
        <v>1.5593999999999999</v>
      </c>
      <c r="D94" s="45">
        <v>7.6914999999999996</v>
      </c>
      <c r="E94" s="45">
        <v>9.2922999999999991</v>
      </c>
      <c r="F94" s="45">
        <v>12.287800000000001</v>
      </c>
      <c r="G94" s="45">
        <v>11.423500000000001</v>
      </c>
      <c r="H94" s="45">
        <v>2.5249000000000001</v>
      </c>
      <c r="I94" s="45">
        <v>13.541600000000001</v>
      </c>
      <c r="J94" s="45">
        <v>14.7979</v>
      </c>
      <c r="K94" s="45">
        <v>14.0748</v>
      </c>
      <c r="L94" s="45">
        <v>2.3460999999999999</v>
      </c>
      <c r="M94" s="45">
        <v>0.97450000000000003</v>
      </c>
      <c r="N94" s="45">
        <v>2.6223999999999998</v>
      </c>
      <c r="O94" s="45">
        <v>4.5212000000000003</v>
      </c>
      <c r="P94" s="45">
        <v>6.7820999999999998</v>
      </c>
    </row>
    <row r="95" spans="1:16" hidden="1" outlineLevel="1" collapsed="1">
      <c r="A95" s="8">
        <v>43101</v>
      </c>
      <c r="B95" s="45">
        <v>6.3021000000000003</v>
      </c>
      <c r="C95" s="45">
        <v>1.3731</v>
      </c>
      <c r="D95" s="45">
        <v>7.3285</v>
      </c>
      <c r="E95" s="45">
        <v>10.6732</v>
      </c>
      <c r="F95" s="45">
        <v>6.5944000000000003</v>
      </c>
      <c r="G95" s="45">
        <v>11.278600000000001</v>
      </c>
      <c r="H95" s="45">
        <v>1.9531000000000001</v>
      </c>
      <c r="I95" s="45">
        <v>13.367800000000001</v>
      </c>
      <c r="J95" s="45">
        <v>15.3672</v>
      </c>
      <c r="K95" s="45">
        <v>15.0558</v>
      </c>
      <c r="L95" s="45">
        <v>2.4624000000000001</v>
      </c>
      <c r="M95" s="45">
        <v>0.98799999999999999</v>
      </c>
      <c r="N95" s="45">
        <v>2.7782</v>
      </c>
      <c r="O95" s="45">
        <v>4.3609</v>
      </c>
      <c r="P95" s="45">
        <v>5.2012999999999998</v>
      </c>
    </row>
    <row r="96" spans="1:16" hidden="1" outlineLevel="1" collapsed="1">
      <c r="A96" s="8">
        <v>43132</v>
      </c>
      <c r="B96" s="45">
        <v>6.3052999999999999</v>
      </c>
      <c r="C96" s="45">
        <v>1.2681</v>
      </c>
      <c r="D96" s="45">
        <v>7.8578000000000001</v>
      </c>
      <c r="E96" s="45">
        <v>8.0599000000000007</v>
      </c>
      <c r="F96" s="45">
        <v>10.014900000000001</v>
      </c>
      <c r="G96" s="45">
        <v>11.3353</v>
      </c>
      <c r="H96" s="45">
        <v>1.7952999999999999</v>
      </c>
      <c r="I96" s="45">
        <v>13.335800000000001</v>
      </c>
      <c r="J96" s="45">
        <v>15.5413</v>
      </c>
      <c r="K96" s="45">
        <v>12.5183</v>
      </c>
      <c r="L96" s="45">
        <v>2.3521000000000001</v>
      </c>
      <c r="M96" s="45">
        <v>0.99050000000000005</v>
      </c>
      <c r="N96" s="45">
        <v>2.6135999999999999</v>
      </c>
      <c r="O96" s="45">
        <v>4.3118999999999996</v>
      </c>
      <c r="P96" s="45">
        <v>6.4518000000000004</v>
      </c>
    </row>
    <row r="97" spans="1:16" hidden="1" outlineLevel="1" collapsed="1">
      <c r="A97" s="8">
        <v>43160</v>
      </c>
      <c r="B97" s="45">
        <v>5.9574999999999996</v>
      </c>
      <c r="C97" s="45">
        <v>1.4061999999999999</v>
      </c>
      <c r="D97" s="45">
        <v>7.5617999999999999</v>
      </c>
      <c r="E97" s="45">
        <v>9.9207999999999998</v>
      </c>
      <c r="F97" s="45">
        <v>10.1358</v>
      </c>
      <c r="G97" s="45">
        <v>10.5166</v>
      </c>
      <c r="H97" s="45">
        <v>1.9668000000000001</v>
      </c>
      <c r="I97" s="45">
        <v>13.3025</v>
      </c>
      <c r="J97" s="45">
        <v>15.5434</v>
      </c>
      <c r="K97" s="45">
        <v>14.186199999999999</v>
      </c>
      <c r="L97" s="45">
        <v>2.2464</v>
      </c>
      <c r="M97" s="45">
        <v>1.0239</v>
      </c>
      <c r="N97" s="45">
        <v>2.5771000000000002</v>
      </c>
      <c r="O97" s="45">
        <v>4.6769999999999996</v>
      </c>
      <c r="P97" s="45">
        <v>7.9878</v>
      </c>
    </row>
    <row r="98" spans="1:16" hidden="1" outlineLevel="1" collapsed="1">
      <c r="A98" s="8">
        <v>43191</v>
      </c>
      <c r="B98" s="45">
        <v>5.4058999999999999</v>
      </c>
      <c r="C98" s="45">
        <v>1.4033</v>
      </c>
      <c r="D98" s="45">
        <v>6.8090000000000002</v>
      </c>
      <c r="E98" s="45">
        <v>9.5183</v>
      </c>
      <c r="F98" s="45">
        <v>13.347899999999999</v>
      </c>
      <c r="G98" s="45">
        <v>10.661300000000001</v>
      </c>
      <c r="H98" s="45">
        <v>2.2944</v>
      </c>
      <c r="I98" s="45">
        <v>13.2417</v>
      </c>
      <c r="J98" s="45">
        <v>14.8034</v>
      </c>
      <c r="K98" s="45">
        <v>16.154299999999999</v>
      </c>
      <c r="L98" s="45">
        <v>2.1394000000000002</v>
      </c>
      <c r="M98" s="45">
        <v>0.95589999999999997</v>
      </c>
      <c r="N98" s="45">
        <v>2.5861000000000001</v>
      </c>
      <c r="O98" s="45">
        <v>4.0631000000000004</v>
      </c>
      <c r="P98" s="45">
        <v>6.5349000000000004</v>
      </c>
    </row>
    <row r="99" spans="1:16" hidden="1" outlineLevel="1" collapsed="1">
      <c r="A99" s="8">
        <v>43221</v>
      </c>
      <c r="B99" s="45">
        <v>5.7118000000000002</v>
      </c>
      <c r="C99" s="45">
        <v>1.5498000000000001</v>
      </c>
      <c r="D99" s="45">
        <v>7.2678000000000003</v>
      </c>
      <c r="E99" s="45">
        <v>10.3489</v>
      </c>
      <c r="F99" s="45">
        <v>10.873100000000001</v>
      </c>
      <c r="G99" s="45">
        <v>10.1883</v>
      </c>
      <c r="H99" s="45">
        <v>2.3054000000000001</v>
      </c>
      <c r="I99" s="45">
        <v>13.1264</v>
      </c>
      <c r="J99" s="45">
        <v>14.035600000000001</v>
      </c>
      <c r="K99" s="45">
        <v>13.5334</v>
      </c>
      <c r="L99" s="45">
        <v>1.9444999999999999</v>
      </c>
      <c r="M99" s="45">
        <v>0.99239999999999995</v>
      </c>
      <c r="N99" s="45">
        <v>2.3022999999999998</v>
      </c>
      <c r="O99" s="45">
        <v>4.0117000000000003</v>
      </c>
      <c r="P99" s="45">
        <v>5.5537999999999998</v>
      </c>
    </row>
    <row r="100" spans="1:16" hidden="1" outlineLevel="1" collapsed="1">
      <c r="A100" s="8">
        <v>43252</v>
      </c>
      <c r="B100" s="45">
        <v>6.1018999999999997</v>
      </c>
      <c r="C100" s="45">
        <v>1.2302</v>
      </c>
      <c r="D100" s="45">
        <v>7.9912999999999998</v>
      </c>
      <c r="E100" s="45">
        <v>8.9517000000000007</v>
      </c>
      <c r="F100" s="45">
        <v>14.9335</v>
      </c>
      <c r="G100" s="45">
        <v>10.6252</v>
      </c>
      <c r="H100" s="45">
        <v>1.581</v>
      </c>
      <c r="I100" s="45">
        <v>13.3689</v>
      </c>
      <c r="J100" s="45">
        <v>15.0471</v>
      </c>
      <c r="K100" s="45">
        <v>15.1401</v>
      </c>
      <c r="L100" s="45">
        <v>2.0547</v>
      </c>
      <c r="M100" s="45">
        <v>1.002</v>
      </c>
      <c r="N100" s="45">
        <v>2.3637000000000001</v>
      </c>
      <c r="O100" s="45">
        <v>4.4930000000000003</v>
      </c>
      <c r="P100" s="45">
        <v>1.75</v>
      </c>
    </row>
    <row r="101" spans="1:16" hidden="1" outlineLevel="1" collapsed="1">
      <c r="A101" s="8">
        <v>43282</v>
      </c>
      <c r="B101" s="45">
        <v>5.8989000000000003</v>
      </c>
      <c r="C101" s="45">
        <v>1.3333999999999999</v>
      </c>
      <c r="D101" s="45">
        <v>7.367</v>
      </c>
      <c r="E101" s="45">
        <v>8.3010000000000002</v>
      </c>
      <c r="F101" s="45">
        <v>17.0261</v>
      </c>
      <c r="G101" s="45">
        <v>10.587999999999999</v>
      </c>
      <c r="H101" s="45">
        <v>1.8527</v>
      </c>
      <c r="I101" s="45">
        <v>13.213699999999999</v>
      </c>
      <c r="J101" s="45">
        <v>13.9589</v>
      </c>
      <c r="K101" s="45">
        <v>17.134599999999999</v>
      </c>
      <c r="L101" s="45">
        <v>2.0049999999999999</v>
      </c>
      <c r="M101" s="45">
        <v>0.9556</v>
      </c>
      <c r="N101" s="45">
        <v>2.2437999999999998</v>
      </c>
      <c r="O101" s="45">
        <v>3.9302000000000001</v>
      </c>
      <c r="P101" s="45">
        <v>2.4878</v>
      </c>
    </row>
    <row r="102" spans="1:16" hidden="1" outlineLevel="1" collapsed="1">
      <c r="A102" s="8">
        <v>43313</v>
      </c>
      <c r="B102" s="45">
        <v>5.8981000000000003</v>
      </c>
      <c r="C102" s="45">
        <v>1.2949999999999999</v>
      </c>
      <c r="D102" s="45">
        <v>7.2960000000000003</v>
      </c>
      <c r="E102" s="45">
        <v>7.6144999999999996</v>
      </c>
      <c r="F102" s="45">
        <v>3.7709999999999999</v>
      </c>
      <c r="G102" s="45">
        <v>10.9116</v>
      </c>
      <c r="H102" s="45">
        <v>1.7992999999999999</v>
      </c>
      <c r="I102" s="45">
        <v>13.452400000000001</v>
      </c>
      <c r="J102" s="45">
        <v>14.7791</v>
      </c>
      <c r="K102" s="45">
        <v>9.8355999999999995</v>
      </c>
      <c r="L102" s="45">
        <v>2.2707999999999999</v>
      </c>
      <c r="M102" s="45">
        <v>0.96040000000000003</v>
      </c>
      <c r="N102" s="45">
        <v>2.4323000000000001</v>
      </c>
      <c r="O102" s="45">
        <v>4.4530000000000003</v>
      </c>
      <c r="P102" s="45">
        <v>2.6461000000000001</v>
      </c>
    </row>
    <row r="103" spans="1:16" hidden="1" outlineLevel="1" collapsed="1">
      <c r="A103" s="8">
        <v>43344</v>
      </c>
      <c r="B103" s="45">
        <v>5.6536999999999997</v>
      </c>
      <c r="C103" s="45">
        <v>1.3637999999999999</v>
      </c>
      <c r="D103" s="45">
        <v>7.4988000000000001</v>
      </c>
      <c r="E103" s="45">
        <v>7.9142000000000001</v>
      </c>
      <c r="F103" s="45">
        <v>4.3417000000000003</v>
      </c>
      <c r="G103" s="45">
        <v>10.334</v>
      </c>
      <c r="H103" s="45">
        <v>1.9302999999999999</v>
      </c>
      <c r="I103" s="45">
        <v>13.7509</v>
      </c>
      <c r="J103" s="45">
        <v>15.034000000000001</v>
      </c>
      <c r="K103" s="45">
        <v>13.879300000000001</v>
      </c>
      <c r="L103" s="45">
        <v>1.9722</v>
      </c>
      <c r="M103" s="45">
        <v>0.94410000000000005</v>
      </c>
      <c r="N103" s="45">
        <v>2.2555999999999998</v>
      </c>
      <c r="O103" s="45">
        <v>4.1387999999999998</v>
      </c>
      <c r="P103" s="45">
        <v>2.2124999999999999</v>
      </c>
    </row>
    <row r="104" spans="1:16" hidden="1" outlineLevel="1" collapsed="1">
      <c r="A104" s="8">
        <v>43374</v>
      </c>
      <c r="B104" s="45">
        <v>5.4132999999999996</v>
      </c>
      <c r="C104" s="45">
        <v>1.5610999999999999</v>
      </c>
      <c r="D104" s="45">
        <v>6.9947999999999997</v>
      </c>
      <c r="E104" s="45">
        <v>8.9410000000000007</v>
      </c>
      <c r="F104" s="45">
        <v>9.5723000000000003</v>
      </c>
      <c r="G104" s="45">
        <v>10.309900000000001</v>
      </c>
      <c r="H104" s="45">
        <v>2.4708000000000001</v>
      </c>
      <c r="I104" s="45">
        <v>13.660399999999999</v>
      </c>
      <c r="J104" s="45">
        <v>14.7346</v>
      </c>
      <c r="K104" s="45">
        <v>12.734999999999999</v>
      </c>
      <c r="L104" s="45">
        <v>2.2141999999999999</v>
      </c>
      <c r="M104" s="45">
        <v>0.97840000000000005</v>
      </c>
      <c r="N104" s="45">
        <v>2.6810999999999998</v>
      </c>
      <c r="O104" s="45">
        <v>4.1128999999999998</v>
      </c>
      <c r="P104" s="45">
        <v>3.246</v>
      </c>
    </row>
    <row r="105" spans="1:16" hidden="1" outlineLevel="1" collapsed="1">
      <c r="A105" s="8">
        <v>43405</v>
      </c>
      <c r="B105" s="45">
        <v>6.3094000000000001</v>
      </c>
      <c r="C105" s="45">
        <v>1.7128000000000001</v>
      </c>
      <c r="D105" s="45">
        <v>7.9886999999999997</v>
      </c>
      <c r="E105" s="45">
        <v>10.5242</v>
      </c>
      <c r="F105" s="45">
        <v>12.441000000000001</v>
      </c>
      <c r="G105" s="45">
        <v>11.0062</v>
      </c>
      <c r="H105" s="45">
        <v>2.5409000000000002</v>
      </c>
      <c r="I105" s="45">
        <v>14.485799999999999</v>
      </c>
      <c r="J105" s="45">
        <v>15.4062</v>
      </c>
      <c r="K105" s="45">
        <v>12.441000000000001</v>
      </c>
      <c r="L105" s="45">
        <v>2.3108</v>
      </c>
      <c r="M105" s="45">
        <v>0.96120000000000005</v>
      </c>
      <c r="N105" s="45">
        <v>2.7492000000000001</v>
      </c>
      <c r="O105" s="45">
        <v>4.3390000000000004</v>
      </c>
      <c r="P105" s="45" t="s">
        <v>265</v>
      </c>
    </row>
    <row r="106" spans="1:16" hidden="1" outlineLevel="1" collapsed="1">
      <c r="A106" s="8">
        <v>43435</v>
      </c>
      <c r="B106" s="45">
        <v>6.9645999999999999</v>
      </c>
      <c r="C106" s="45">
        <v>1.7574000000000001</v>
      </c>
      <c r="D106" s="45">
        <v>8.9997000000000007</v>
      </c>
      <c r="E106" s="45">
        <v>7.7305000000000001</v>
      </c>
      <c r="F106" s="45">
        <v>12.63</v>
      </c>
      <c r="G106" s="45">
        <v>11.565</v>
      </c>
      <c r="H106" s="45">
        <v>2.6141000000000001</v>
      </c>
      <c r="I106" s="45">
        <v>14.6387</v>
      </c>
      <c r="J106" s="45">
        <v>15.6374</v>
      </c>
      <c r="K106" s="45">
        <v>12.63</v>
      </c>
      <c r="L106" s="45">
        <v>2.3353999999999999</v>
      </c>
      <c r="M106" s="45">
        <v>0.96960000000000002</v>
      </c>
      <c r="N106" s="45">
        <v>2.8742999999999999</v>
      </c>
      <c r="O106" s="45">
        <v>2.8913000000000002</v>
      </c>
      <c r="P106" s="45" t="s">
        <v>265</v>
      </c>
    </row>
    <row r="107" spans="1:16" hidden="1" outlineLevel="1" collapsed="1">
      <c r="A107" s="8">
        <v>43466</v>
      </c>
      <c r="B107" s="45">
        <v>6.5580999999999996</v>
      </c>
      <c r="C107" s="45">
        <v>1.3066</v>
      </c>
      <c r="D107" s="45">
        <v>8.4335000000000004</v>
      </c>
      <c r="E107" s="45">
        <v>9.1798000000000002</v>
      </c>
      <c r="F107" s="45">
        <v>6.5178000000000003</v>
      </c>
      <c r="G107" s="45">
        <v>11.3245</v>
      </c>
      <c r="H107" s="45">
        <v>1.7090000000000001</v>
      </c>
      <c r="I107" s="45">
        <v>14.7227</v>
      </c>
      <c r="J107" s="45">
        <v>15.829499999999999</v>
      </c>
      <c r="K107" s="45">
        <v>13.1515</v>
      </c>
      <c r="L107" s="45">
        <v>2.7058</v>
      </c>
      <c r="M107" s="45">
        <v>0.98729999999999996</v>
      </c>
      <c r="N107" s="45">
        <v>3.3180999999999998</v>
      </c>
      <c r="O107" s="45">
        <v>3.6124000000000001</v>
      </c>
      <c r="P107" s="45">
        <v>5.6651999999999996</v>
      </c>
    </row>
    <row r="108" spans="1:16" hidden="1" outlineLevel="1" collapsed="1">
      <c r="A108" s="8">
        <v>43497</v>
      </c>
      <c r="B108" s="45">
        <v>6.4771000000000001</v>
      </c>
      <c r="C108" s="45">
        <v>1.6141000000000001</v>
      </c>
      <c r="D108" s="45">
        <v>8.3849</v>
      </c>
      <c r="E108" s="45">
        <v>8.0725999999999996</v>
      </c>
      <c r="F108" s="45">
        <v>11.1066</v>
      </c>
      <c r="G108" s="45">
        <v>11.3345</v>
      </c>
      <c r="H108" s="45">
        <v>2.5992999999999999</v>
      </c>
      <c r="I108" s="45">
        <v>14.1332</v>
      </c>
      <c r="J108" s="45">
        <v>15.510400000000001</v>
      </c>
      <c r="K108" s="45">
        <v>11.5487</v>
      </c>
      <c r="L108" s="45">
        <v>2.3919000000000001</v>
      </c>
      <c r="M108" s="45">
        <v>0.94640000000000002</v>
      </c>
      <c r="N108" s="45">
        <v>2.9378000000000002</v>
      </c>
      <c r="O108" s="45">
        <v>4.0372000000000003</v>
      </c>
      <c r="P108" s="45">
        <v>1</v>
      </c>
    </row>
    <row r="109" spans="1:16" hidden="1" outlineLevel="1" collapsed="1">
      <c r="A109" s="8">
        <v>43525</v>
      </c>
      <c r="B109" s="45">
        <v>6.0697000000000001</v>
      </c>
      <c r="C109" s="45">
        <v>1.4475</v>
      </c>
      <c r="D109" s="45">
        <v>7.9687999999999999</v>
      </c>
      <c r="E109" s="45">
        <v>8.8460999999999999</v>
      </c>
      <c r="F109" s="45">
        <v>7.8208000000000002</v>
      </c>
      <c r="G109" s="45">
        <v>10.3001</v>
      </c>
      <c r="H109" s="45">
        <v>2.0017999999999998</v>
      </c>
      <c r="I109" s="45">
        <v>13.766</v>
      </c>
      <c r="J109" s="45">
        <v>14.4979</v>
      </c>
      <c r="K109" s="45">
        <v>17.526499999999999</v>
      </c>
      <c r="L109" s="45">
        <v>2.3650000000000002</v>
      </c>
      <c r="M109" s="45">
        <v>0.96189999999999998</v>
      </c>
      <c r="N109" s="45">
        <v>2.8845000000000001</v>
      </c>
      <c r="O109" s="45">
        <v>3.8975</v>
      </c>
      <c r="P109" s="45">
        <v>4.7129000000000003</v>
      </c>
    </row>
    <row r="110" spans="1:16" hidden="1" outlineLevel="1" collapsed="1">
      <c r="A110" s="8">
        <v>43556</v>
      </c>
      <c r="B110" s="45">
        <v>5.8276000000000003</v>
      </c>
      <c r="C110" s="45">
        <v>1.7842</v>
      </c>
      <c r="D110" s="45">
        <v>7.2981999999999996</v>
      </c>
      <c r="E110" s="45">
        <v>9.4694000000000003</v>
      </c>
      <c r="F110" s="45">
        <v>4.3613</v>
      </c>
      <c r="G110" s="45">
        <v>10.557</v>
      </c>
      <c r="H110" s="45">
        <v>2.7879999999999998</v>
      </c>
      <c r="I110" s="45">
        <v>14.1012</v>
      </c>
      <c r="J110" s="45">
        <v>14.0868</v>
      </c>
      <c r="K110" s="45">
        <v>11.5351</v>
      </c>
      <c r="L110" s="45">
        <v>2.5989</v>
      </c>
      <c r="M110" s="45">
        <v>0.94020000000000004</v>
      </c>
      <c r="N110" s="45">
        <v>3.1160999999999999</v>
      </c>
      <c r="O110" s="45">
        <v>4.5012999999999996</v>
      </c>
      <c r="P110" s="45">
        <v>3.8466</v>
      </c>
    </row>
    <row r="111" spans="1:16" hidden="1" outlineLevel="1" collapsed="1">
      <c r="A111" s="8">
        <v>43586</v>
      </c>
      <c r="B111" s="45">
        <v>6.2946</v>
      </c>
      <c r="C111" s="45">
        <v>1.625</v>
      </c>
      <c r="D111" s="45">
        <v>7.7294999999999998</v>
      </c>
      <c r="E111" s="45">
        <v>11.750299999999999</v>
      </c>
      <c r="F111" s="45">
        <v>6.9486999999999997</v>
      </c>
      <c r="G111" s="45">
        <v>11.055</v>
      </c>
      <c r="H111" s="45">
        <v>2.4159000000000002</v>
      </c>
      <c r="I111" s="45">
        <v>14.241400000000001</v>
      </c>
      <c r="J111" s="45">
        <v>16.0639</v>
      </c>
      <c r="K111" s="45">
        <v>11.046200000000001</v>
      </c>
      <c r="L111" s="45">
        <v>2.4748999999999999</v>
      </c>
      <c r="M111" s="45">
        <v>0.96909999999999996</v>
      </c>
      <c r="N111" s="45">
        <v>2.9077000000000002</v>
      </c>
      <c r="O111" s="45">
        <v>4.8384999999999998</v>
      </c>
      <c r="P111" s="45">
        <v>6.8464</v>
      </c>
    </row>
    <row r="112" spans="1:16" hidden="1" outlineLevel="1" collapsed="1">
      <c r="A112" s="8">
        <v>43617</v>
      </c>
      <c r="B112" s="45">
        <v>6.9824000000000002</v>
      </c>
      <c r="C112" s="45">
        <v>1.6475</v>
      </c>
      <c r="D112" s="45">
        <v>8.7140000000000004</v>
      </c>
      <c r="E112" s="45">
        <v>10.8741</v>
      </c>
      <c r="F112" s="45">
        <v>8.5922999999999998</v>
      </c>
      <c r="G112" s="45">
        <v>11.6973</v>
      </c>
      <c r="H112" s="45">
        <v>2.4317000000000002</v>
      </c>
      <c r="I112" s="45">
        <v>14.635999999999999</v>
      </c>
      <c r="J112" s="45">
        <v>14.942500000000001</v>
      </c>
      <c r="K112" s="45">
        <v>10.4102</v>
      </c>
      <c r="L112" s="45">
        <v>2.1997</v>
      </c>
      <c r="M112" s="45">
        <v>0.94430000000000003</v>
      </c>
      <c r="N112" s="45">
        <v>2.5994000000000002</v>
      </c>
      <c r="O112" s="45">
        <v>4.2503000000000002</v>
      </c>
      <c r="P112" s="45">
        <v>5.4631999999999996</v>
      </c>
    </row>
    <row r="113" spans="1:16" hidden="1" outlineLevel="1" collapsed="1">
      <c r="A113" s="8">
        <v>43647</v>
      </c>
      <c r="B113" s="45">
        <v>7.1573000000000002</v>
      </c>
      <c r="C113" s="45">
        <v>1.6146</v>
      </c>
      <c r="D113" s="45">
        <v>8.8491999999999997</v>
      </c>
      <c r="E113" s="45">
        <v>9.0294000000000008</v>
      </c>
      <c r="F113" s="45">
        <v>13.358700000000001</v>
      </c>
      <c r="G113" s="45">
        <v>12.0899</v>
      </c>
      <c r="H113" s="45">
        <v>2.2947000000000002</v>
      </c>
      <c r="I113" s="45">
        <v>15.1845</v>
      </c>
      <c r="J113" s="45">
        <v>13.6617</v>
      </c>
      <c r="K113" s="45">
        <v>16.802199999999999</v>
      </c>
      <c r="L113" s="45">
        <v>2.5669</v>
      </c>
      <c r="M113" s="45">
        <v>0.98929999999999996</v>
      </c>
      <c r="N113" s="45">
        <v>2.9586999999999999</v>
      </c>
      <c r="O113" s="45">
        <v>4.5021000000000004</v>
      </c>
      <c r="P113" s="45">
        <v>3.6488999999999998</v>
      </c>
    </row>
    <row r="114" spans="1:16" hidden="1" outlineLevel="1" collapsed="1">
      <c r="A114" s="8">
        <v>43678</v>
      </c>
      <c r="B114" s="45">
        <v>6.9535999999999998</v>
      </c>
      <c r="C114" s="45">
        <v>1.8627</v>
      </c>
      <c r="D114" s="45">
        <v>7.9873000000000003</v>
      </c>
      <c r="E114" s="45">
        <v>7.9644000000000004</v>
      </c>
      <c r="F114" s="45">
        <v>4.8996000000000004</v>
      </c>
      <c r="G114" s="45">
        <v>12.733499999999999</v>
      </c>
      <c r="H114" s="45">
        <v>2.9744999999999999</v>
      </c>
      <c r="I114" s="45">
        <v>14.994</v>
      </c>
      <c r="J114" s="45">
        <v>13.454499999999999</v>
      </c>
      <c r="K114" s="45">
        <v>15.3247</v>
      </c>
      <c r="L114" s="45">
        <v>2.6299000000000001</v>
      </c>
      <c r="M114" s="45">
        <v>0.89690000000000003</v>
      </c>
      <c r="N114" s="45">
        <v>2.863</v>
      </c>
      <c r="O114" s="45">
        <v>4.3422999999999998</v>
      </c>
      <c r="P114" s="45">
        <v>3.1728999999999998</v>
      </c>
    </row>
    <row r="115" spans="1:16" hidden="1" outlineLevel="1" collapsed="1">
      <c r="A115" s="8">
        <v>43709</v>
      </c>
      <c r="B115" s="45">
        <v>8.4596</v>
      </c>
      <c r="C115" s="45">
        <v>4.8841000000000001</v>
      </c>
      <c r="D115" s="45">
        <v>8.9463000000000008</v>
      </c>
      <c r="E115" s="45">
        <v>7.0614999999999997</v>
      </c>
      <c r="F115" s="45">
        <v>12.5228</v>
      </c>
      <c r="G115" s="45">
        <v>14.2113</v>
      </c>
      <c r="H115" s="45">
        <v>6.2514000000000003</v>
      </c>
      <c r="I115" s="45">
        <v>15.6492</v>
      </c>
      <c r="J115" s="45">
        <v>12.6416</v>
      </c>
      <c r="K115" s="45">
        <v>16.406400000000001</v>
      </c>
      <c r="L115" s="45">
        <v>2.8519999999999999</v>
      </c>
      <c r="M115" s="45">
        <v>1.0666</v>
      </c>
      <c r="N115" s="45">
        <v>2.9140999999999999</v>
      </c>
      <c r="O115" s="45">
        <v>3.2751000000000001</v>
      </c>
      <c r="P115" s="45">
        <v>4.2278000000000002</v>
      </c>
    </row>
    <row r="116" spans="1:16" hidden="1" outlineLevel="1" collapsed="1">
      <c r="A116" s="8">
        <v>43739</v>
      </c>
      <c r="B116" s="45">
        <v>8.1152999999999995</v>
      </c>
      <c r="C116" s="45">
        <v>5.1505999999999998</v>
      </c>
      <c r="D116" s="45">
        <v>8.3209999999999997</v>
      </c>
      <c r="E116" s="45">
        <v>9.0051000000000005</v>
      </c>
      <c r="F116" s="45">
        <v>5.3794000000000004</v>
      </c>
      <c r="G116" s="45">
        <v>14.2759</v>
      </c>
      <c r="H116" s="45">
        <v>6.4794999999999998</v>
      </c>
      <c r="I116" s="45">
        <v>15.3954</v>
      </c>
      <c r="J116" s="45">
        <v>13.848699999999999</v>
      </c>
      <c r="K116" s="45">
        <v>10.366899999999999</v>
      </c>
      <c r="L116" s="45">
        <v>2.6728999999999998</v>
      </c>
      <c r="M116" s="45">
        <v>0.79120000000000001</v>
      </c>
      <c r="N116" s="45">
        <v>2.6913</v>
      </c>
      <c r="O116" s="45">
        <v>3.8380000000000001</v>
      </c>
      <c r="P116" s="45">
        <v>4.7118000000000002</v>
      </c>
    </row>
    <row r="117" spans="1:16" hidden="1" outlineLevel="1" collapsed="1">
      <c r="A117" s="8">
        <v>43770</v>
      </c>
      <c r="B117" s="45">
        <v>8.5166000000000004</v>
      </c>
      <c r="C117" s="45">
        <v>4.5315000000000003</v>
      </c>
      <c r="D117" s="45">
        <v>8.8193999999999999</v>
      </c>
      <c r="E117" s="45">
        <v>7.7293000000000003</v>
      </c>
      <c r="F117" s="45">
        <v>5.4657</v>
      </c>
      <c r="G117" s="45">
        <v>14.308299999999999</v>
      </c>
      <c r="H117" s="45">
        <v>6.1355000000000004</v>
      </c>
      <c r="I117" s="45">
        <v>15.1174</v>
      </c>
      <c r="J117" s="45">
        <v>13.2171</v>
      </c>
      <c r="K117" s="45">
        <v>10.165699999999999</v>
      </c>
      <c r="L117" s="45">
        <v>2.5268999999999999</v>
      </c>
      <c r="M117" s="45">
        <v>0.32240000000000002</v>
      </c>
      <c r="N117" s="45">
        <v>2.4819</v>
      </c>
      <c r="O117" s="45">
        <v>4.3048999999999999</v>
      </c>
      <c r="P117" s="45">
        <v>4.1436999999999999</v>
      </c>
    </row>
    <row r="118" spans="1:16" hidden="1" outlineLevel="1" collapsed="1">
      <c r="A118" s="8">
        <v>43800</v>
      </c>
      <c r="B118" s="45">
        <v>8.8259000000000007</v>
      </c>
      <c r="C118" s="45">
        <v>6.2058</v>
      </c>
      <c r="D118" s="45">
        <v>8.9110999999999994</v>
      </c>
      <c r="E118" s="45">
        <v>10.436199999999999</v>
      </c>
      <c r="F118" s="45">
        <v>6.9855999999999998</v>
      </c>
      <c r="G118" s="45">
        <v>13.755599999999999</v>
      </c>
      <c r="H118" s="45">
        <v>6.9318999999999997</v>
      </c>
      <c r="I118" s="45">
        <v>14.5053</v>
      </c>
      <c r="J118" s="45">
        <v>15.1137</v>
      </c>
      <c r="K118" s="45">
        <v>11.441599999999999</v>
      </c>
      <c r="L118" s="45">
        <v>2.7256999999999998</v>
      </c>
      <c r="M118" s="45">
        <v>0.1232</v>
      </c>
      <c r="N118" s="45">
        <v>2.7221000000000002</v>
      </c>
      <c r="O118" s="45">
        <v>3.5164</v>
      </c>
      <c r="P118" s="45">
        <v>3.9115000000000002</v>
      </c>
    </row>
    <row r="119" spans="1:16" hidden="1" outlineLevel="1" collapsed="1">
      <c r="A119" s="8">
        <v>43831</v>
      </c>
      <c r="B119" s="45">
        <v>7.9561000000000002</v>
      </c>
      <c r="C119" s="45">
        <v>3.9430000000000001</v>
      </c>
      <c r="D119" s="45">
        <v>8.2910000000000004</v>
      </c>
      <c r="E119" s="45">
        <v>6.6970000000000001</v>
      </c>
      <c r="F119" s="45">
        <v>9.4842999999999993</v>
      </c>
      <c r="G119" s="45">
        <v>13.590299999999999</v>
      </c>
      <c r="H119" s="45">
        <v>5.3479999999999999</v>
      </c>
      <c r="I119" s="45">
        <v>14.226699999999999</v>
      </c>
      <c r="J119" s="45">
        <v>14.0008</v>
      </c>
      <c r="K119" s="45">
        <v>11.4018</v>
      </c>
      <c r="L119" s="45">
        <v>2.3370000000000002</v>
      </c>
      <c r="M119" s="45">
        <v>0.19070000000000001</v>
      </c>
      <c r="N119" s="45">
        <v>2.29</v>
      </c>
      <c r="O119" s="45">
        <v>3.2494000000000001</v>
      </c>
      <c r="P119" s="45">
        <v>1.7437</v>
      </c>
    </row>
    <row r="120" spans="1:16" hidden="1" outlineLevel="1" collapsed="1">
      <c r="A120" s="8">
        <v>43862</v>
      </c>
      <c r="B120" s="45">
        <v>7.7530000000000001</v>
      </c>
      <c r="C120" s="45">
        <v>4.9306000000000001</v>
      </c>
      <c r="D120" s="45">
        <v>7.9446000000000003</v>
      </c>
      <c r="E120" s="45">
        <v>6.3834999999999997</v>
      </c>
      <c r="F120" s="45">
        <v>5.1543999999999999</v>
      </c>
      <c r="G120" s="45">
        <v>12.678900000000001</v>
      </c>
      <c r="H120" s="45">
        <v>6.3247999999999998</v>
      </c>
      <c r="I120" s="45">
        <v>13.0364</v>
      </c>
      <c r="J120" s="45">
        <v>12.8794</v>
      </c>
      <c r="K120" s="45">
        <v>10.2075</v>
      </c>
      <c r="L120" s="45">
        <v>2.0261999999999998</v>
      </c>
      <c r="M120" s="45">
        <v>0.1079</v>
      </c>
      <c r="N120" s="45">
        <v>2.0125999999999999</v>
      </c>
      <c r="O120" s="45">
        <v>2.6640000000000001</v>
      </c>
      <c r="P120" s="45">
        <v>2.9228000000000001</v>
      </c>
    </row>
    <row r="121" spans="1:16" hidden="1" outlineLevel="1" collapsed="1">
      <c r="A121" s="8">
        <v>43891</v>
      </c>
      <c r="B121" s="45">
        <v>7.0804999999999998</v>
      </c>
      <c r="C121" s="45">
        <v>4.9390000000000001</v>
      </c>
      <c r="D121" s="45">
        <v>7.2317</v>
      </c>
      <c r="E121" s="45">
        <v>7.9002999999999997</v>
      </c>
      <c r="F121" s="45">
        <v>4.6581000000000001</v>
      </c>
      <c r="G121" s="45">
        <v>12.0158</v>
      </c>
      <c r="H121" s="45">
        <v>6.6044999999999998</v>
      </c>
      <c r="I121" s="45">
        <v>12.6511</v>
      </c>
      <c r="J121" s="45">
        <v>12.680099999999999</v>
      </c>
      <c r="K121" s="45">
        <v>14.011799999999999</v>
      </c>
      <c r="L121" s="45">
        <v>1.9273</v>
      </c>
      <c r="M121" s="45">
        <v>0.4274</v>
      </c>
      <c r="N121" s="45">
        <v>1.9567000000000001</v>
      </c>
      <c r="O121" s="45">
        <v>2.677</v>
      </c>
      <c r="P121" s="45">
        <v>4.0768000000000004</v>
      </c>
    </row>
    <row r="122" spans="1:16" hidden="1" outlineLevel="1" collapsed="1">
      <c r="A122" s="8">
        <v>43922</v>
      </c>
      <c r="B122" s="45">
        <v>7.2808000000000002</v>
      </c>
      <c r="C122" s="45">
        <v>5.0072000000000001</v>
      </c>
      <c r="D122" s="45">
        <v>7.5229999999999997</v>
      </c>
      <c r="E122" s="45">
        <v>5.4821999999999997</v>
      </c>
      <c r="F122" s="45">
        <v>12.2448</v>
      </c>
      <c r="G122" s="45">
        <v>11.939299999999999</v>
      </c>
      <c r="H122" s="45">
        <v>6.2282999999999999</v>
      </c>
      <c r="I122" s="45">
        <v>12.5959</v>
      </c>
      <c r="J122" s="45">
        <v>12.076000000000001</v>
      </c>
      <c r="K122" s="45">
        <v>12.4739</v>
      </c>
      <c r="L122" s="45">
        <v>2.2921999999999998</v>
      </c>
      <c r="M122" s="45">
        <v>0.55969999999999998</v>
      </c>
      <c r="N122" s="45">
        <v>2.3229000000000002</v>
      </c>
      <c r="O122" s="45">
        <v>2.7058</v>
      </c>
      <c r="P122" s="45">
        <v>4</v>
      </c>
    </row>
    <row r="123" spans="1:16" hidden="1" outlineLevel="1" collapsed="1">
      <c r="A123" s="8">
        <v>43952</v>
      </c>
      <c r="B123" s="45">
        <v>6.5568999999999997</v>
      </c>
      <c r="C123" s="45">
        <v>4.8830999999999998</v>
      </c>
      <c r="D123" s="45">
        <v>6.7572000000000001</v>
      </c>
      <c r="E123" s="45">
        <v>5.5335000000000001</v>
      </c>
      <c r="F123" s="45">
        <v>4.0170000000000003</v>
      </c>
      <c r="G123" s="45">
        <v>11.406499999999999</v>
      </c>
      <c r="H123" s="45">
        <v>5.9383999999999997</v>
      </c>
      <c r="I123" s="45">
        <v>12.0974</v>
      </c>
      <c r="J123" s="45">
        <v>11.033799999999999</v>
      </c>
      <c r="K123" s="45">
        <v>13.2536</v>
      </c>
      <c r="L123" s="45">
        <v>2.1181000000000001</v>
      </c>
      <c r="M123" s="45">
        <v>0.24110000000000001</v>
      </c>
      <c r="N123" s="45">
        <v>2.0245000000000002</v>
      </c>
      <c r="O123" s="45">
        <v>3.4899</v>
      </c>
      <c r="P123" s="45">
        <v>2.8125</v>
      </c>
    </row>
    <row r="124" spans="1:16" hidden="1" outlineLevel="1" collapsed="1">
      <c r="A124" s="8">
        <v>43983</v>
      </c>
      <c r="B124" s="45">
        <v>7.1609999999999996</v>
      </c>
      <c r="C124" s="45">
        <v>3.4916</v>
      </c>
      <c r="D124" s="45">
        <v>7.4908000000000001</v>
      </c>
      <c r="E124" s="45">
        <v>7.0701999999999998</v>
      </c>
      <c r="F124" s="45">
        <v>8.5874000000000006</v>
      </c>
      <c r="G124" s="45">
        <v>11.151199999999999</v>
      </c>
      <c r="H124" s="45">
        <v>5.1981999999999999</v>
      </c>
      <c r="I124" s="45">
        <v>11.811999999999999</v>
      </c>
      <c r="J124" s="45">
        <v>10.4351</v>
      </c>
      <c r="K124" s="45">
        <v>13.478</v>
      </c>
      <c r="L124" s="45">
        <v>1.6516999999999999</v>
      </c>
      <c r="M124" s="45">
        <v>0.12130000000000001</v>
      </c>
      <c r="N124" s="45">
        <v>1.6826000000000001</v>
      </c>
      <c r="O124" s="45">
        <v>2.6516000000000002</v>
      </c>
      <c r="P124" s="45">
        <v>1.8036000000000001</v>
      </c>
    </row>
    <row r="125" spans="1:16" hidden="1" outlineLevel="1" collapsed="1">
      <c r="A125" s="8">
        <v>44013</v>
      </c>
      <c r="B125" s="45">
        <v>5.8133999999999997</v>
      </c>
      <c r="C125" s="45">
        <v>2.8315000000000001</v>
      </c>
      <c r="D125" s="45">
        <v>6.0518999999999998</v>
      </c>
      <c r="E125" s="45">
        <v>4.6365999999999996</v>
      </c>
      <c r="F125" s="45">
        <v>3.6259999999999999</v>
      </c>
      <c r="G125" s="45">
        <v>10.1107</v>
      </c>
      <c r="H125" s="45">
        <v>4.2305999999999999</v>
      </c>
      <c r="I125" s="45">
        <v>10.52</v>
      </c>
      <c r="J125" s="45">
        <v>9.7133000000000003</v>
      </c>
      <c r="K125" s="45">
        <v>10.680099999999999</v>
      </c>
      <c r="L125" s="45">
        <v>1.4732000000000001</v>
      </c>
      <c r="M125" s="45">
        <v>0.14369999999999999</v>
      </c>
      <c r="N125" s="45">
        <v>1.4078999999999999</v>
      </c>
      <c r="O125" s="45">
        <v>2.5918000000000001</v>
      </c>
      <c r="P125" s="45">
        <v>2.6101000000000001</v>
      </c>
    </row>
    <row r="126" spans="1:16" hidden="1" outlineLevel="1" collapsed="1">
      <c r="A126" s="8">
        <v>44044</v>
      </c>
      <c r="B126" s="45">
        <v>5.8715000000000002</v>
      </c>
      <c r="C126" s="45">
        <v>3.0091000000000001</v>
      </c>
      <c r="D126" s="45">
        <v>5.9776999999999996</v>
      </c>
      <c r="E126" s="45">
        <v>5.8814000000000002</v>
      </c>
      <c r="F126" s="45">
        <v>5.4390999999999998</v>
      </c>
      <c r="G126" s="45">
        <v>9.8695000000000004</v>
      </c>
      <c r="H126" s="45">
        <v>4.0644999999999998</v>
      </c>
      <c r="I126" s="45">
        <v>10.1157</v>
      </c>
      <c r="J126" s="45">
        <v>10.512</v>
      </c>
      <c r="K126" s="45">
        <v>8.1555999999999997</v>
      </c>
      <c r="L126" s="45">
        <v>1.3378000000000001</v>
      </c>
      <c r="M126" s="45">
        <v>0.1633</v>
      </c>
      <c r="N126" s="45">
        <v>1.2649999999999999</v>
      </c>
      <c r="O126" s="45">
        <v>2.1779000000000002</v>
      </c>
      <c r="P126" s="45">
        <v>3.9994000000000001</v>
      </c>
    </row>
    <row r="127" spans="1:16" hidden="1" outlineLevel="1" collapsed="1">
      <c r="A127" s="8">
        <v>44075</v>
      </c>
      <c r="B127" s="45">
        <v>5.6547000000000001</v>
      </c>
      <c r="C127" s="45">
        <v>2.7153</v>
      </c>
      <c r="D127" s="45">
        <v>5.9150999999999998</v>
      </c>
      <c r="E127" s="45">
        <v>4.7549000000000001</v>
      </c>
      <c r="F127" s="45">
        <v>4.3110999999999997</v>
      </c>
      <c r="G127" s="45">
        <v>9.3335000000000008</v>
      </c>
      <c r="H127" s="45">
        <v>3.4350000000000001</v>
      </c>
      <c r="I127" s="45">
        <v>9.9045000000000005</v>
      </c>
      <c r="J127" s="45">
        <v>9.4436</v>
      </c>
      <c r="K127" s="45">
        <v>8.6597000000000008</v>
      </c>
      <c r="L127" s="45">
        <v>1.2112000000000001</v>
      </c>
      <c r="M127" s="45">
        <v>3.49E-2</v>
      </c>
      <c r="N127" s="45">
        <v>1.1983999999999999</v>
      </c>
      <c r="O127" s="45">
        <v>1.6939</v>
      </c>
      <c r="P127" s="45">
        <v>3.4727000000000001</v>
      </c>
    </row>
    <row r="128" spans="1:16" hidden="1" outlineLevel="1" collapsed="1">
      <c r="A128" s="8">
        <v>44105</v>
      </c>
      <c r="B128" s="45">
        <v>6.0887000000000002</v>
      </c>
      <c r="C128" s="45">
        <v>2.5211999999999999</v>
      </c>
      <c r="D128" s="45">
        <v>6.4352999999999998</v>
      </c>
      <c r="E128" s="45">
        <v>4.4722</v>
      </c>
      <c r="F128" s="45">
        <v>3.5175999999999998</v>
      </c>
      <c r="G128" s="45">
        <v>9.2257999999999996</v>
      </c>
      <c r="H128" s="45">
        <v>2.6989999999999998</v>
      </c>
      <c r="I128" s="45">
        <v>9.9086999999999996</v>
      </c>
      <c r="J128" s="45">
        <v>8.9471000000000007</v>
      </c>
      <c r="K128" s="45">
        <v>6.6334</v>
      </c>
      <c r="L128" s="45">
        <v>1.3452</v>
      </c>
      <c r="M128" s="45">
        <v>3.56E-2</v>
      </c>
      <c r="N128" s="45">
        <v>1.2826</v>
      </c>
      <c r="O128" s="45">
        <v>2.0272000000000001</v>
      </c>
      <c r="P128" s="45">
        <v>2.7111000000000001</v>
      </c>
    </row>
    <row r="129" spans="1:16" hidden="1" outlineLevel="1" collapsed="1">
      <c r="A129" s="8">
        <v>44136</v>
      </c>
      <c r="B129" s="45">
        <v>5.3148</v>
      </c>
      <c r="C129" s="45">
        <v>2.5097999999999998</v>
      </c>
      <c r="D129" s="45">
        <v>5.4920999999999998</v>
      </c>
      <c r="E129" s="45">
        <v>4.9000000000000004</v>
      </c>
      <c r="F129" s="45">
        <v>9.5806000000000004</v>
      </c>
      <c r="G129" s="45">
        <v>8.0596999999999994</v>
      </c>
      <c r="H129" s="45">
        <v>2.9184000000000001</v>
      </c>
      <c r="I129" s="45">
        <v>8.4349000000000007</v>
      </c>
      <c r="J129" s="45">
        <v>9.1485000000000003</v>
      </c>
      <c r="K129" s="45">
        <v>11.481</v>
      </c>
      <c r="L129" s="45">
        <v>1.2130000000000001</v>
      </c>
      <c r="M129" s="45">
        <v>9.74E-2</v>
      </c>
      <c r="N129" s="45">
        <v>1.1676</v>
      </c>
      <c r="O129" s="45">
        <v>2.0535000000000001</v>
      </c>
      <c r="P129" s="45">
        <v>2.5</v>
      </c>
    </row>
    <row r="130" spans="1:16" hidden="1" outlineLevel="1" collapsed="1">
      <c r="A130" s="8">
        <v>44166</v>
      </c>
      <c r="B130" s="45">
        <v>5.3094000000000001</v>
      </c>
      <c r="C130" s="45">
        <v>2.4895999999999998</v>
      </c>
      <c r="D130" s="45">
        <v>5.4276</v>
      </c>
      <c r="E130" s="45">
        <v>5.9753999999999996</v>
      </c>
      <c r="F130" s="45">
        <v>4.6140999999999996</v>
      </c>
      <c r="G130" s="45">
        <v>8.1051000000000002</v>
      </c>
      <c r="H130" s="45">
        <v>2.9428000000000001</v>
      </c>
      <c r="I130" s="45">
        <v>8.4521999999999995</v>
      </c>
      <c r="J130" s="45">
        <v>9.4968000000000004</v>
      </c>
      <c r="K130" s="45">
        <v>4.7405999999999997</v>
      </c>
      <c r="L130" s="45">
        <v>1.2132000000000001</v>
      </c>
      <c r="M130" s="45">
        <v>6.5100000000000005E-2</v>
      </c>
      <c r="N130" s="45">
        <v>1.1772</v>
      </c>
      <c r="O130" s="45">
        <v>2.0110999999999999</v>
      </c>
      <c r="P130" s="45">
        <v>3.3887999999999998</v>
      </c>
    </row>
    <row r="131" spans="1:16" hidden="1" outlineLevel="1" collapsed="1">
      <c r="A131" s="8">
        <v>44197</v>
      </c>
      <c r="B131" s="45">
        <v>5.2580999999999998</v>
      </c>
      <c r="C131" s="45">
        <v>1.8888</v>
      </c>
      <c r="D131" s="45">
        <v>5.4741</v>
      </c>
      <c r="E131" s="45">
        <v>4.5716999999999999</v>
      </c>
      <c r="F131" s="45">
        <v>8.2014999999999993</v>
      </c>
      <c r="G131" s="45">
        <v>8.0861999999999998</v>
      </c>
      <c r="H131" s="45">
        <v>2.5583</v>
      </c>
      <c r="I131" s="45">
        <v>8.2956000000000003</v>
      </c>
      <c r="J131" s="45">
        <v>8.7622999999999998</v>
      </c>
      <c r="K131" s="45">
        <v>13.617800000000001</v>
      </c>
      <c r="L131" s="45">
        <v>1.4765999999999999</v>
      </c>
      <c r="M131" s="45">
        <v>4.2099999999999999E-2</v>
      </c>
      <c r="N131" s="45">
        <v>1.3260000000000001</v>
      </c>
      <c r="O131" s="45">
        <v>2.3313999999999999</v>
      </c>
      <c r="P131" s="45">
        <v>4.9034000000000004</v>
      </c>
    </row>
    <row r="132" spans="1:16" hidden="1" outlineLevel="1" collapsed="1">
      <c r="A132" s="8">
        <v>44228</v>
      </c>
      <c r="B132" s="45">
        <v>4.4372999999999996</v>
      </c>
      <c r="C132" s="45">
        <v>1.2424999999999999</v>
      </c>
      <c r="D132" s="45">
        <v>4.5445000000000002</v>
      </c>
      <c r="E132" s="45">
        <v>4.4989999999999997</v>
      </c>
      <c r="F132" s="45">
        <v>6.0770999999999997</v>
      </c>
      <c r="G132" s="45">
        <v>7.6818</v>
      </c>
      <c r="H132" s="45">
        <v>2.2974999999999999</v>
      </c>
      <c r="I132" s="45">
        <v>7.8243</v>
      </c>
      <c r="J132" s="45">
        <v>8.7634000000000007</v>
      </c>
      <c r="K132" s="45">
        <v>7.6</v>
      </c>
      <c r="L132" s="45">
        <v>0.98270000000000002</v>
      </c>
      <c r="M132" s="45">
        <v>3.3799999999999997E-2</v>
      </c>
      <c r="N132" s="45">
        <v>0.96250000000000002</v>
      </c>
      <c r="O132" s="45">
        <v>1.6817</v>
      </c>
      <c r="P132" s="45">
        <v>4.8026999999999997</v>
      </c>
    </row>
    <row r="133" spans="1:16" hidden="1" outlineLevel="1" collapsed="1">
      <c r="A133" s="8">
        <v>44256</v>
      </c>
      <c r="B133" s="45">
        <v>4.2408000000000001</v>
      </c>
      <c r="C133" s="45">
        <v>2.1970000000000001</v>
      </c>
      <c r="D133" s="45">
        <v>4.3475000000000001</v>
      </c>
      <c r="E133" s="45">
        <v>4.4379</v>
      </c>
      <c r="F133" s="45">
        <v>6.6478000000000002</v>
      </c>
      <c r="G133" s="45">
        <v>7.2912999999999997</v>
      </c>
      <c r="H133" s="45">
        <v>2.9386999999999999</v>
      </c>
      <c r="I133" s="45">
        <v>7.5787000000000004</v>
      </c>
      <c r="J133" s="45">
        <v>8.5888000000000009</v>
      </c>
      <c r="K133" s="45">
        <v>10.898999999999999</v>
      </c>
      <c r="L133" s="45">
        <v>0.58079999999999998</v>
      </c>
      <c r="M133" s="45">
        <v>0.16550000000000001</v>
      </c>
      <c r="N133" s="45">
        <v>0.56320000000000003</v>
      </c>
      <c r="O133" s="45">
        <v>1.1252</v>
      </c>
      <c r="P133" s="45">
        <v>4.2264999999999997</v>
      </c>
    </row>
    <row r="134" spans="1:16" hidden="1" outlineLevel="1" collapsed="1">
      <c r="A134" s="8">
        <v>44287</v>
      </c>
      <c r="B134" s="45">
        <v>4.1295000000000002</v>
      </c>
      <c r="C134" s="45">
        <v>2.0691999999999999</v>
      </c>
      <c r="D134" s="45">
        <v>4.2828999999999997</v>
      </c>
      <c r="E134" s="45">
        <v>4.4999000000000002</v>
      </c>
      <c r="F134" s="45">
        <v>3.8155999999999999</v>
      </c>
      <c r="G134" s="45">
        <v>6.7773000000000003</v>
      </c>
      <c r="H134" s="45">
        <v>2.5145</v>
      </c>
      <c r="I134" s="45">
        <v>7.2393999999999998</v>
      </c>
      <c r="J134" s="45">
        <v>8.2786000000000008</v>
      </c>
      <c r="K134" s="45">
        <v>7.9329999999999998</v>
      </c>
      <c r="L134" s="45">
        <v>0.61080000000000001</v>
      </c>
      <c r="M134" s="45">
        <v>7.5399999999999995E-2</v>
      </c>
      <c r="N134" s="45">
        <v>0.58850000000000002</v>
      </c>
      <c r="O134" s="45">
        <v>1.3368</v>
      </c>
      <c r="P134" s="45">
        <v>3.5409999999999999</v>
      </c>
    </row>
    <row r="135" spans="1:16" hidden="1" outlineLevel="1" collapsed="1">
      <c r="A135" s="8">
        <v>44317</v>
      </c>
      <c r="B135" s="45">
        <v>4.3937999999999997</v>
      </c>
      <c r="C135" s="45">
        <v>1.4253</v>
      </c>
      <c r="D135" s="45">
        <v>4.5212000000000003</v>
      </c>
      <c r="E135" s="45">
        <v>5.0727000000000002</v>
      </c>
      <c r="F135" s="45">
        <v>2.8296000000000001</v>
      </c>
      <c r="G135" s="45">
        <v>6.9378000000000002</v>
      </c>
      <c r="H135" s="45">
        <v>1.7030000000000001</v>
      </c>
      <c r="I135" s="45">
        <v>7.2695999999999996</v>
      </c>
      <c r="J135" s="45">
        <v>7.9279999999999999</v>
      </c>
      <c r="K135" s="45">
        <v>7.3723000000000001</v>
      </c>
      <c r="L135" s="45">
        <v>0.42870000000000003</v>
      </c>
      <c r="M135" s="45">
        <v>5.0099999999999999E-2</v>
      </c>
      <c r="N135" s="45">
        <v>0.4173</v>
      </c>
      <c r="O135" s="45">
        <v>0.81299999999999994</v>
      </c>
      <c r="P135" s="45">
        <v>2.75</v>
      </c>
    </row>
    <row r="136" spans="1:16" hidden="1" outlineLevel="1" collapsed="1">
      <c r="A136" s="8">
        <v>44348</v>
      </c>
      <c r="B136" s="45">
        <v>4.9103000000000003</v>
      </c>
      <c r="C136" s="45">
        <v>2.0909</v>
      </c>
      <c r="D136" s="45">
        <v>4.8201999999999998</v>
      </c>
      <c r="E136" s="45">
        <v>7.8808999999999996</v>
      </c>
      <c r="F136" s="45">
        <v>3.6703000000000001</v>
      </c>
      <c r="G136" s="45">
        <v>6.9831000000000003</v>
      </c>
      <c r="H136" s="45">
        <v>2.5666000000000002</v>
      </c>
      <c r="I136" s="45">
        <v>7.0471000000000004</v>
      </c>
      <c r="J136" s="45">
        <v>9.2956000000000003</v>
      </c>
      <c r="K136" s="45">
        <v>10.309699999999999</v>
      </c>
      <c r="L136" s="45">
        <v>0.47149999999999997</v>
      </c>
      <c r="M136" s="45">
        <v>3.3599999999999998E-2</v>
      </c>
      <c r="N136" s="45">
        <v>0.45789999999999997</v>
      </c>
      <c r="O136" s="45">
        <v>0.92210000000000003</v>
      </c>
      <c r="P136" s="45">
        <v>3.1238999999999999</v>
      </c>
    </row>
    <row r="137" spans="1:16" hidden="1" outlineLevel="1" collapsed="1">
      <c r="A137" s="8">
        <v>44378</v>
      </c>
      <c r="B137" s="45">
        <v>4.4668000000000001</v>
      </c>
      <c r="C137" s="45">
        <v>2.1997</v>
      </c>
      <c r="D137" s="45">
        <v>4.5849000000000002</v>
      </c>
      <c r="E137" s="45">
        <v>4.5088999999999997</v>
      </c>
      <c r="F137" s="45">
        <v>5.1982999999999997</v>
      </c>
      <c r="G137" s="45">
        <v>6.7960000000000003</v>
      </c>
      <c r="H137" s="45">
        <v>2.8502000000000001</v>
      </c>
      <c r="I137" s="45">
        <v>7.0098000000000003</v>
      </c>
      <c r="J137" s="45">
        <v>8.2387999999999995</v>
      </c>
      <c r="K137" s="45">
        <v>5.2866999999999997</v>
      </c>
      <c r="L137" s="45">
        <v>0.45610000000000001</v>
      </c>
      <c r="M137" s="45">
        <v>4.41E-2</v>
      </c>
      <c r="N137" s="45">
        <v>0.40339999999999998</v>
      </c>
      <c r="O137" s="45">
        <v>1.1586000000000001</v>
      </c>
      <c r="P137" s="45">
        <v>3.4238</v>
      </c>
    </row>
    <row r="138" spans="1:16" hidden="1" outlineLevel="1" collapsed="1">
      <c r="A138" s="8">
        <v>44409</v>
      </c>
      <c r="B138" s="45">
        <v>4.0983000000000001</v>
      </c>
      <c r="C138" s="45">
        <v>2.4312999999999998</v>
      </c>
      <c r="D138" s="45">
        <v>4.1910999999999996</v>
      </c>
      <c r="E138" s="45">
        <v>4.4333999999999998</v>
      </c>
      <c r="F138" s="45">
        <v>3.6945000000000001</v>
      </c>
      <c r="G138" s="45">
        <v>6.6881000000000004</v>
      </c>
      <c r="H138" s="45">
        <v>3.4944000000000002</v>
      </c>
      <c r="I138" s="45">
        <v>6.9137000000000004</v>
      </c>
      <c r="J138" s="45">
        <v>7.3023999999999996</v>
      </c>
      <c r="K138" s="45">
        <v>3.9325000000000001</v>
      </c>
      <c r="L138" s="45">
        <v>0.37940000000000002</v>
      </c>
      <c r="M138" s="45">
        <v>1.2800000000000001E-2</v>
      </c>
      <c r="N138" s="45">
        <v>0.34849999999999998</v>
      </c>
      <c r="O138" s="45">
        <v>0.87090000000000001</v>
      </c>
      <c r="P138" s="45">
        <v>3.6716000000000002</v>
      </c>
    </row>
    <row r="139" spans="1:16" hidden="1" outlineLevel="1" collapsed="1">
      <c r="A139" s="8">
        <v>44440</v>
      </c>
      <c r="B139" s="45">
        <v>4.4260000000000002</v>
      </c>
      <c r="C139" s="45">
        <v>2.4249000000000001</v>
      </c>
      <c r="D139" s="45">
        <v>4.4146000000000001</v>
      </c>
      <c r="E139" s="45">
        <v>6.1188000000000002</v>
      </c>
      <c r="F139" s="45">
        <v>8.7280999999999995</v>
      </c>
      <c r="G139" s="45">
        <v>6.7786</v>
      </c>
      <c r="H139" s="45">
        <v>2.7814999999999999</v>
      </c>
      <c r="I139" s="45">
        <v>6.9791999999999996</v>
      </c>
      <c r="J139" s="45">
        <v>9.1539000000000001</v>
      </c>
      <c r="K139" s="45">
        <v>11.962</v>
      </c>
      <c r="L139" s="45">
        <v>0.38850000000000001</v>
      </c>
      <c r="M139" s="45">
        <v>2.5899999999999999E-2</v>
      </c>
      <c r="N139" s="45">
        <v>0.32150000000000001</v>
      </c>
      <c r="O139" s="45">
        <v>1.234</v>
      </c>
      <c r="P139" s="45">
        <v>1.3447</v>
      </c>
    </row>
    <row r="140" spans="1:16" hidden="1" outlineLevel="1" collapsed="1">
      <c r="A140" s="8">
        <v>44470</v>
      </c>
      <c r="B140" s="45">
        <v>4.0818000000000003</v>
      </c>
      <c r="C140" s="45">
        <v>2.2094999999999998</v>
      </c>
      <c r="D140" s="45">
        <v>4.2080000000000002</v>
      </c>
      <c r="E140" s="45">
        <v>4.4516999999999998</v>
      </c>
      <c r="F140" s="45">
        <v>8.2906999999999993</v>
      </c>
      <c r="G140" s="45">
        <v>6.4836</v>
      </c>
      <c r="H140" s="45">
        <v>2.6722000000000001</v>
      </c>
      <c r="I140" s="45">
        <v>6.782</v>
      </c>
      <c r="J140" s="45">
        <v>8.6860999999999997</v>
      </c>
      <c r="K140" s="45">
        <v>11.8764</v>
      </c>
      <c r="L140" s="45">
        <v>0.45879999999999999</v>
      </c>
      <c r="M140" s="45">
        <v>0.1038</v>
      </c>
      <c r="N140" s="45">
        <v>0.37230000000000002</v>
      </c>
      <c r="O140" s="45">
        <v>1.0967</v>
      </c>
      <c r="P140" s="45">
        <v>2.605</v>
      </c>
    </row>
    <row r="141" spans="1:16" hidden="1" outlineLevel="1" collapsed="1">
      <c r="A141" s="8">
        <v>44501</v>
      </c>
      <c r="B141" s="45">
        <v>4.3838999999999997</v>
      </c>
      <c r="C141" s="45">
        <v>2.6587000000000001</v>
      </c>
      <c r="D141" s="45">
        <v>4.4382000000000001</v>
      </c>
      <c r="E141" s="45">
        <v>5.0640000000000001</v>
      </c>
      <c r="F141" s="45">
        <v>3.2498</v>
      </c>
      <c r="G141" s="45">
        <v>6.6346999999999996</v>
      </c>
      <c r="H141" s="45">
        <v>3.1741000000000001</v>
      </c>
      <c r="I141" s="45">
        <v>6.7864000000000004</v>
      </c>
      <c r="J141" s="45">
        <v>8.6776</v>
      </c>
      <c r="K141" s="45">
        <v>4.9812000000000003</v>
      </c>
      <c r="L141" s="45">
        <v>0.433</v>
      </c>
      <c r="M141" s="45">
        <v>5.0299999999999997E-2</v>
      </c>
      <c r="N141" s="45">
        <v>0.36459999999999998</v>
      </c>
      <c r="O141" s="45">
        <v>1.109</v>
      </c>
      <c r="P141" s="45">
        <v>3</v>
      </c>
    </row>
    <row r="142" spans="1:16" hidden="1" outlineLevel="1" collapsed="1">
      <c r="A142" s="8">
        <v>44531</v>
      </c>
      <c r="B142" s="45">
        <v>4.4880000000000004</v>
      </c>
      <c r="C142" s="45">
        <v>2.7644000000000002</v>
      </c>
      <c r="D142" s="45">
        <v>4.3436000000000003</v>
      </c>
      <c r="E142" s="45">
        <v>6.7950999999999997</v>
      </c>
      <c r="F142" s="45">
        <v>4.3304999999999998</v>
      </c>
      <c r="G142" s="45">
        <v>6.8582999999999998</v>
      </c>
      <c r="H142" s="45">
        <v>3.1040999999999999</v>
      </c>
      <c r="I142" s="45">
        <v>6.9047999999999998</v>
      </c>
      <c r="J142" s="45">
        <v>9.3626000000000005</v>
      </c>
      <c r="K142" s="45">
        <v>5.1978999999999997</v>
      </c>
      <c r="L142" s="45">
        <v>0.39600000000000002</v>
      </c>
      <c r="M142" s="45">
        <v>3.49E-2</v>
      </c>
      <c r="N142" s="45">
        <v>0.34720000000000001</v>
      </c>
      <c r="O142" s="45">
        <v>0.95609999999999995</v>
      </c>
      <c r="P142" s="45">
        <v>3.5363000000000002</v>
      </c>
    </row>
    <row r="143" spans="1:16" hidden="1" outlineLevel="1" collapsed="1">
      <c r="A143" s="8">
        <v>44562</v>
      </c>
      <c r="B143" s="45">
        <v>4.4348999999999998</v>
      </c>
      <c r="C143" s="45">
        <v>2.6135999999999999</v>
      </c>
      <c r="D143" s="45">
        <v>4.3042999999999996</v>
      </c>
      <c r="E143" s="45">
        <v>6.5761000000000003</v>
      </c>
      <c r="F143" s="45">
        <v>8.9779999999999998</v>
      </c>
      <c r="G143" s="45">
        <v>7.0606999999999998</v>
      </c>
      <c r="H143" s="45">
        <v>3.0419999999999998</v>
      </c>
      <c r="I143" s="45">
        <v>7.1632999999999996</v>
      </c>
      <c r="J143" s="45">
        <v>8.9733999999999998</v>
      </c>
      <c r="K143" s="45">
        <v>12.2021</v>
      </c>
      <c r="L143" s="45">
        <v>0.42330000000000001</v>
      </c>
      <c r="M143" s="45">
        <v>1.6400000000000001E-2</v>
      </c>
      <c r="N143" s="45">
        <v>0.36909999999999998</v>
      </c>
      <c r="O143" s="45">
        <v>1.1615</v>
      </c>
      <c r="P143" s="45">
        <v>3.0394000000000001</v>
      </c>
    </row>
    <row r="144" spans="1:16" hidden="1" outlineLevel="1" collapsed="1">
      <c r="A144" s="8">
        <v>44593</v>
      </c>
      <c r="B144" s="45">
        <v>4.5956999999999999</v>
      </c>
      <c r="C144" s="45">
        <v>3.0528</v>
      </c>
      <c r="D144" s="45">
        <v>4.6100000000000003</v>
      </c>
      <c r="E144" s="45">
        <v>5.0514000000000001</v>
      </c>
      <c r="F144" s="45">
        <v>10.1191</v>
      </c>
      <c r="G144" s="45">
        <v>6.8437999999999999</v>
      </c>
      <c r="H144" s="45">
        <v>3.4647000000000001</v>
      </c>
      <c r="I144" s="45">
        <v>6.8935000000000004</v>
      </c>
      <c r="J144" s="45">
        <v>8.8747000000000007</v>
      </c>
      <c r="K144" s="45">
        <v>10.875400000000001</v>
      </c>
      <c r="L144" s="45">
        <v>0.64500000000000002</v>
      </c>
      <c r="M144" s="45">
        <v>5.96E-2</v>
      </c>
      <c r="N144" s="45">
        <v>0.40300000000000002</v>
      </c>
      <c r="O144" s="45">
        <v>1.6969000000000001</v>
      </c>
      <c r="P144" s="45">
        <v>3.5234000000000001</v>
      </c>
    </row>
    <row r="145" spans="1:16" hidden="1" outlineLevel="1" collapsed="1">
      <c r="A145" s="8">
        <v>44621</v>
      </c>
      <c r="B145" s="45">
        <v>5.0666000000000002</v>
      </c>
      <c r="C145" s="45">
        <v>3.9342999999999999</v>
      </c>
      <c r="D145" s="45">
        <v>4.9871999999999996</v>
      </c>
      <c r="E145" s="45">
        <v>7.8220000000000001</v>
      </c>
      <c r="F145" s="45">
        <v>6.9897</v>
      </c>
      <c r="G145" s="45">
        <v>6.5479000000000003</v>
      </c>
      <c r="H145" s="45">
        <v>4.2304000000000004</v>
      </c>
      <c r="I145" s="45">
        <v>6.6344000000000003</v>
      </c>
      <c r="J145" s="45">
        <v>9.4588999999999999</v>
      </c>
      <c r="K145" s="45">
        <v>6.9897</v>
      </c>
      <c r="L145" s="45">
        <v>0.58650000000000002</v>
      </c>
      <c r="M145" s="45">
        <v>1.3100000000000001E-2</v>
      </c>
      <c r="N145" s="45">
        <v>0.54959999999999998</v>
      </c>
      <c r="O145" s="45">
        <v>1.5376000000000001</v>
      </c>
      <c r="P145" s="45" t="s">
        <v>265</v>
      </c>
    </row>
    <row r="146" spans="1:16" hidden="1" outlineLevel="1" collapsed="1">
      <c r="A146" s="8">
        <v>44652</v>
      </c>
      <c r="B146" s="45">
        <v>5.0976999999999997</v>
      </c>
      <c r="C146" s="45">
        <v>2.3942999999999999</v>
      </c>
      <c r="D146" s="45">
        <v>5.1254</v>
      </c>
      <c r="E146" s="45">
        <v>7.1809000000000003</v>
      </c>
      <c r="F146" s="45">
        <v>10.3476</v>
      </c>
      <c r="G146" s="45">
        <v>6.4748999999999999</v>
      </c>
      <c r="H146" s="45">
        <v>2.7012999999999998</v>
      </c>
      <c r="I146" s="45">
        <v>6.6054000000000004</v>
      </c>
      <c r="J146" s="45">
        <v>8.5679999999999996</v>
      </c>
      <c r="K146" s="45">
        <v>10.551299999999999</v>
      </c>
      <c r="L146" s="45">
        <v>0.45240000000000002</v>
      </c>
      <c r="M146" s="45">
        <v>2.52E-2</v>
      </c>
      <c r="N146" s="45">
        <v>0.4224</v>
      </c>
      <c r="O146" s="45">
        <v>1.2143999999999999</v>
      </c>
      <c r="P146" s="45">
        <v>0.01</v>
      </c>
    </row>
    <row r="147" spans="1:16" hidden="1" outlineLevel="1" collapsed="1">
      <c r="A147" s="8">
        <v>44682</v>
      </c>
      <c r="B147" s="45">
        <v>4.3567</v>
      </c>
      <c r="C147" s="45">
        <v>1.8774999999999999</v>
      </c>
      <c r="D147" s="45">
        <v>4.4123000000000001</v>
      </c>
      <c r="E147" s="45">
        <v>7.6363000000000003</v>
      </c>
      <c r="F147" s="45">
        <v>7.6313000000000004</v>
      </c>
      <c r="G147" s="45">
        <v>5.8193000000000001</v>
      </c>
      <c r="H147" s="45">
        <v>2.0703999999999998</v>
      </c>
      <c r="I147" s="45">
        <v>6.0190999999999999</v>
      </c>
      <c r="J147" s="45">
        <v>9.3673000000000002</v>
      </c>
      <c r="K147" s="45">
        <v>9.8405000000000005</v>
      </c>
      <c r="L147" s="45">
        <v>0.59219999999999995</v>
      </c>
      <c r="M147" s="45">
        <v>2.8899999999999999E-2</v>
      </c>
      <c r="N147" s="45">
        <v>0.57179999999999997</v>
      </c>
      <c r="O147" s="45">
        <v>1.4448000000000001</v>
      </c>
      <c r="P147" s="45">
        <v>3.3877000000000002</v>
      </c>
    </row>
    <row r="148" spans="1:16" hidden="1" outlineLevel="1" collapsed="1">
      <c r="A148" s="8">
        <v>44713</v>
      </c>
      <c r="B148" s="45">
        <v>5.1295000000000002</v>
      </c>
      <c r="C148" s="45">
        <v>1.7088000000000001</v>
      </c>
      <c r="D148" s="45">
        <v>4.9843999999999999</v>
      </c>
      <c r="E148" s="45">
        <v>10.382</v>
      </c>
      <c r="F148" s="45">
        <v>5.3468</v>
      </c>
      <c r="G148" s="45">
        <v>6.6536999999999997</v>
      </c>
      <c r="H148" s="45">
        <v>1.9166000000000001</v>
      </c>
      <c r="I148" s="45">
        <v>6.5522</v>
      </c>
      <c r="J148" s="45">
        <v>12.5792</v>
      </c>
      <c r="K148" s="45">
        <v>7.7591999999999999</v>
      </c>
      <c r="L148" s="45">
        <v>0.57740000000000002</v>
      </c>
      <c r="M148" s="45">
        <v>9.7000000000000003E-3</v>
      </c>
      <c r="N148" s="45">
        <v>0.53480000000000005</v>
      </c>
      <c r="O148" s="45">
        <v>1.6301000000000001</v>
      </c>
      <c r="P148" s="45">
        <v>2.3607</v>
      </c>
    </row>
    <row r="149" spans="1:16" hidden="1" outlineLevel="1" collapsed="1">
      <c r="A149" s="8">
        <v>44743</v>
      </c>
      <c r="B149" s="45">
        <v>5.3642000000000003</v>
      </c>
      <c r="C149" s="45">
        <v>3.4702000000000002</v>
      </c>
      <c r="D149" s="45">
        <v>5.2839999999999998</v>
      </c>
      <c r="E149" s="45">
        <v>8.65</v>
      </c>
      <c r="F149" s="45">
        <v>1.8673999999999999</v>
      </c>
      <c r="G149" s="45">
        <v>7.8232999999999997</v>
      </c>
      <c r="H149" s="45">
        <v>3.9857</v>
      </c>
      <c r="I149" s="45">
        <v>7.8146000000000004</v>
      </c>
      <c r="J149" s="45">
        <v>10.7735</v>
      </c>
      <c r="K149" s="45">
        <v>4.1694000000000004</v>
      </c>
      <c r="L149" s="45">
        <v>0.69979999999999998</v>
      </c>
      <c r="M149" s="45">
        <v>0.1167</v>
      </c>
      <c r="N149" s="45">
        <v>0.68510000000000004</v>
      </c>
      <c r="O149" s="45">
        <v>1.4692000000000001</v>
      </c>
      <c r="P149" s="45">
        <v>1.1762999999999999</v>
      </c>
    </row>
    <row r="150" spans="1:16" hidden="1" outlineLevel="1" collapsed="1">
      <c r="A150" s="8">
        <v>44774</v>
      </c>
      <c r="B150" s="45">
        <v>4.7157</v>
      </c>
      <c r="C150" s="45">
        <v>2.8096000000000001</v>
      </c>
      <c r="D150" s="45">
        <v>4.5091000000000001</v>
      </c>
      <c r="E150" s="45">
        <v>10.038</v>
      </c>
      <c r="F150" s="45">
        <v>2.3479999999999999</v>
      </c>
      <c r="G150" s="45">
        <v>8.1271000000000004</v>
      </c>
      <c r="H150" s="45">
        <v>3.1490999999999998</v>
      </c>
      <c r="I150" s="45">
        <v>8.0986999999999991</v>
      </c>
      <c r="J150" s="45">
        <v>11.850099999999999</v>
      </c>
      <c r="K150" s="45">
        <v>2.3479999999999999</v>
      </c>
      <c r="L150" s="45">
        <v>0.61699999999999999</v>
      </c>
      <c r="M150" s="45">
        <v>0.13320000000000001</v>
      </c>
      <c r="N150" s="45">
        <v>0.59840000000000004</v>
      </c>
      <c r="O150" s="45">
        <v>1.7919</v>
      </c>
      <c r="P150" s="45" t="s">
        <v>265</v>
      </c>
    </row>
    <row r="151" spans="1:16" hidden="1" outlineLevel="1" collapsed="1">
      <c r="A151" s="8">
        <v>44805</v>
      </c>
      <c r="B151" s="45">
        <v>5.5488999999999997</v>
      </c>
      <c r="C151" s="45">
        <v>2.7126999999999999</v>
      </c>
      <c r="D151" s="45">
        <v>5.5434000000000001</v>
      </c>
      <c r="E151" s="45">
        <v>8.4769000000000005</v>
      </c>
      <c r="F151" s="45">
        <v>1.845</v>
      </c>
      <c r="G151" s="45">
        <v>8.9784000000000006</v>
      </c>
      <c r="H151" s="45">
        <v>3.3794</v>
      </c>
      <c r="I151" s="45">
        <v>9.1858000000000004</v>
      </c>
      <c r="J151" s="45">
        <v>11.124000000000001</v>
      </c>
      <c r="K151" s="45">
        <v>6.4081999999999999</v>
      </c>
      <c r="L151" s="45">
        <v>0.66669999999999996</v>
      </c>
      <c r="M151" s="45">
        <v>0.3286</v>
      </c>
      <c r="N151" s="45">
        <v>0.61160000000000003</v>
      </c>
      <c r="O151" s="45">
        <v>2.5672999999999999</v>
      </c>
      <c r="P151" s="45">
        <v>0.8861</v>
      </c>
    </row>
    <row r="152" spans="1:16" hidden="1" outlineLevel="1" collapsed="1">
      <c r="A152" s="8">
        <v>44835</v>
      </c>
      <c r="B152" s="45">
        <v>5.6513999999999998</v>
      </c>
      <c r="C152" s="45">
        <v>1.4117</v>
      </c>
      <c r="D152" s="45">
        <v>5.6882000000000001</v>
      </c>
      <c r="E152" s="45">
        <v>9.5024999999999995</v>
      </c>
      <c r="F152" s="45">
        <v>9.7749000000000006</v>
      </c>
      <c r="G152" s="45">
        <v>9.8773999999999997</v>
      </c>
      <c r="H152" s="45">
        <v>1.9723999999999999</v>
      </c>
      <c r="I152" s="45">
        <v>10.2621</v>
      </c>
      <c r="J152" s="45">
        <v>11.6647</v>
      </c>
      <c r="K152" s="45">
        <v>16.132000000000001</v>
      </c>
      <c r="L152" s="45">
        <v>0.57679999999999998</v>
      </c>
      <c r="M152" s="45">
        <v>0.37969999999999998</v>
      </c>
      <c r="N152" s="45">
        <v>0.56530000000000002</v>
      </c>
      <c r="O152" s="45">
        <v>1.3579000000000001</v>
      </c>
      <c r="P152" s="45">
        <v>3.25</v>
      </c>
    </row>
    <row r="153" spans="1:16" hidden="1" outlineLevel="1" collapsed="1">
      <c r="A153" s="8">
        <v>44866</v>
      </c>
      <c r="B153" s="45">
        <v>6.6383999999999999</v>
      </c>
      <c r="C153" s="45">
        <v>2.0948000000000002</v>
      </c>
      <c r="D153" s="45">
        <v>6.6233000000000004</v>
      </c>
      <c r="E153" s="45">
        <v>11.2668</v>
      </c>
      <c r="F153" s="45">
        <v>13.291</v>
      </c>
      <c r="G153" s="45">
        <v>10.801600000000001</v>
      </c>
      <c r="H153" s="45">
        <v>2.5304000000000002</v>
      </c>
      <c r="I153" s="45">
        <v>11.046799999999999</v>
      </c>
      <c r="J153" s="45">
        <v>13.536899999999999</v>
      </c>
      <c r="K153" s="45">
        <v>13.291</v>
      </c>
      <c r="L153" s="45">
        <v>0.51190000000000002</v>
      </c>
      <c r="M153" s="45">
        <v>0.1993</v>
      </c>
      <c r="N153" s="45">
        <v>0.5</v>
      </c>
      <c r="O153" s="45">
        <v>1.5519000000000001</v>
      </c>
      <c r="P153" s="45" t="s">
        <v>265</v>
      </c>
    </row>
    <row r="154" spans="1:16" hidden="1" outlineLevel="1" collapsed="1">
      <c r="A154" s="8">
        <v>44896</v>
      </c>
      <c r="B154" s="45">
        <v>6.8428000000000004</v>
      </c>
      <c r="C154" s="45">
        <v>2.3294999999999999</v>
      </c>
      <c r="D154" s="45">
        <v>6.7556000000000003</v>
      </c>
      <c r="E154" s="45">
        <v>12.2197</v>
      </c>
      <c r="F154" s="45">
        <v>9.1501000000000001</v>
      </c>
      <c r="G154" s="45">
        <v>11.513500000000001</v>
      </c>
      <c r="H154" s="45">
        <v>3.1126999999999998</v>
      </c>
      <c r="I154" s="45">
        <v>11.676500000000001</v>
      </c>
      <c r="J154" s="45">
        <v>14.0251</v>
      </c>
      <c r="K154" s="45">
        <v>10.26</v>
      </c>
      <c r="L154" s="45">
        <v>0.35260000000000002</v>
      </c>
      <c r="M154" s="45">
        <v>5.0700000000000002E-2</v>
      </c>
      <c r="N154" s="45">
        <v>0.3347</v>
      </c>
      <c r="O154" s="45">
        <v>1.9905999999999999</v>
      </c>
      <c r="P154" s="45">
        <v>3.05</v>
      </c>
    </row>
    <row r="155" spans="1:16" hidden="1" outlineLevel="1" collapsed="1">
      <c r="A155" s="8">
        <v>44927</v>
      </c>
      <c r="B155" s="45">
        <v>6.6694000000000004</v>
      </c>
      <c r="C155" s="45">
        <v>2.3954</v>
      </c>
      <c r="D155" s="45">
        <v>6.4553000000000003</v>
      </c>
      <c r="E155" s="45">
        <v>12.943099999999999</v>
      </c>
      <c r="F155" s="45">
        <v>10.604900000000001</v>
      </c>
      <c r="G155" s="45">
        <v>11.6121</v>
      </c>
      <c r="H155" s="45">
        <v>2.9207999999999998</v>
      </c>
      <c r="I155" s="45">
        <v>11.7525</v>
      </c>
      <c r="J155" s="45">
        <v>14.279500000000001</v>
      </c>
      <c r="K155" s="45">
        <v>15.8453</v>
      </c>
      <c r="L155" s="45">
        <v>0.41860000000000003</v>
      </c>
      <c r="M155" s="45">
        <v>0.2979</v>
      </c>
      <c r="N155" s="45">
        <v>0.40450000000000003</v>
      </c>
      <c r="O155" s="45">
        <v>1.5423</v>
      </c>
      <c r="P155" s="45">
        <v>4.75</v>
      </c>
    </row>
    <row r="156" spans="1:16" hidden="1" outlineLevel="1" collapsed="1">
      <c r="A156" s="8">
        <v>44958</v>
      </c>
      <c r="B156" s="45">
        <v>5.7290999999999999</v>
      </c>
      <c r="C156" s="45">
        <v>3.3479000000000001</v>
      </c>
      <c r="D156" s="45">
        <v>5.5697000000000001</v>
      </c>
      <c r="E156" s="45">
        <v>10.658799999999999</v>
      </c>
      <c r="F156" s="45">
        <v>13.3972</v>
      </c>
      <c r="G156" s="45">
        <v>11.6755</v>
      </c>
      <c r="H156" s="45">
        <v>3.5912000000000002</v>
      </c>
      <c r="I156" s="45">
        <v>12.0038</v>
      </c>
      <c r="J156" s="45">
        <v>14.240500000000001</v>
      </c>
      <c r="K156" s="45">
        <v>15.279500000000001</v>
      </c>
      <c r="L156" s="45">
        <v>0.46250000000000002</v>
      </c>
      <c r="M156" s="45">
        <v>0.11749999999999999</v>
      </c>
      <c r="N156" s="45">
        <v>0.41470000000000001</v>
      </c>
      <c r="O156" s="45">
        <v>2.4224999999999999</v>
      </c>
      <c r="P156" s="45">
        <v>1.4650000000000001</v>
      </c>
    </row>
    <row r="157" spans="1:16" hidden="1" outlineLevel="1" collapsed="1">
      <c r="A157" s="8">
        <v>44986</v>
      </c>
      <c r="B157" s="45">
        <v>6.8033999999999999</v>
      </c>
      <c r="C157" s="45">
        <v>2.1435</v>
      </c>
      <c r="D157" s="45">
        <v>6.6367000000000003</v>
      </c>
      <c r="E157" s="45">
        <v>12.2135</v>
      </c>
      <c r="F157" s="45">
        <v>15.451599999999999</v>
      </c>
      <c r="G157" s="45">
        <v>12.1998</v>
      </c>
      <c r="H157" s="45">
        <v>2.3530000000000002</v>
      </c>
      <c r="I157" s="45">
        <v>12.4922</v>
      </c>
      <c r="J157" s="45">
        <v>14.024699999999999</v>
      </c>
      <c r="K157" s="45">
        <v>15.456799999999999</v>
      </c>
      <c r="L157" s="45">
        <v>0.39250000000000002</v>
      </c>
      <c r="M157" s="45">
        <v>1.14E-2</v>
      </c>
      <c r="N157" s="45">
        <v>0.3795</v>
      </c>
      <c r="O157" s="45">
        <v>1.5620000000000001</v>
      </c>
      <c r="P157" s="45">
        <v>1</v>
      </c>
    </row>
    <row r="158" spans="1:16" hidden="1" outlineLevel="1" collapsed="1">
      <c r="A158" s="8">
        <v>45017</v>
      </c>
      <c r="B158" s="45">
        <v>7.6418999999999997</v>
      </c>
      <c r="C158" s="45">
        <v>1.5653999999999999</v>
      </c>
      <c r="D158" s="45">
        <v>7.5629</v>
      </c>
      <c r="E158" s="45">
        <v>12.3973</v>
      </c>
      <c r="F158" s="45">
        <v>10.790800000000001</v>
      </c>
      <c r="G158" s="45">
        <v>12.3163</v>
      </c>
      <c r="H158" s="45">
        <v>1.7675000000000001</v>
      </c>
      <c r="I158" s="45">
        <v>12.695499999999999</v>
      </c>
      <c r="J158" s="45">
        <v>14.0662</v>
      </c>
      <c r="K158" s="45">
        <v>14.55</v>
      </c>
      <c r="L158" s="45">
        <v>0.36570000000000003</v>
      </c>
      <c r="M158" s="45">
        <v>4.8099999999999997E-2</v>
      </c>
      <c r="N158" s="45">
        <v>0.34620000000000001</v>
      </c>
      <c r="O158" s="45">
        <v>1.4943</v>
      </c>
      <c r="P158" s="45">
        <v>1.4914000000000001</v>
      </c>
    </row>
    <row r="159" spans="1:16" hidden="1" outlineLevel="1" collapsed="1">
      <c r="A159" s="8">
        <v>45047</v>
      </c>
      <c r="B159" s="45">
        <v>9.1273</v>
      </c>
      <c r="C159" s="45">
        <v>1.9406000000000001</v>
      </c>
      <c r="D159" s="45">
        <v>9.2624999999999993</v>
      </c>
      <c r="E159" s="45">
        <v>10.682600000000001</v>
      </c>
      <c r="F159" s="45">
        <v>9.2273999999999994</v>
      </c>
      <c r="G159" s="45">
        <v>13.589499999999999</v>
      </c>
      <c r="H159" s="45">
        <v>2.0607000000000002</v>
      </c>
      <c r="I159" s="45">
        <v>13.997999999999999</v>
      </c>
      <c r="J159" s="45">
        <v>14.8857</v>
      </c>
      <c r="K159" s="45">
        <v>15.345800000000001</v>
      </c>
      <c r="L159" s="45">
        <v>0.53490000000000004</v>
      </c>
      <c r="M159" s="45">
        <v>4.5499999999999999E-2</v>
      </c>
      <c r="N159" s="45">
        <v>0.4803</v>
      </c>
      <c r="O159" s="45">
        <v>1.8967000000000001</v>
      </c>
      <c r="P159" s="45">
        <v>1.4066000000000001</v>
      </c>
    </row>
    <row r="160" spans="1:16" hidden="1" outlineLevel="1" collapsed="1">
      <c r="A160" s="8">
        <v>45078</v>
      </c>
      <c r="B160" s="45">
        <v>10.202199999999999</v>
      </c>
      <c r="C160" s="45">
        <v>2.1562000000000001</v>
      </c>
      <c r="D160" s="45">
        <v>10.287699999999999</v>
      </c>
      <c r="E160" s="45">
        <v>11.2386</v>
      </c>
      <c r="F160" s="45">
        <v>16.319299999999998</v>
      </c>
      <c r="G160" s="45">
        <v>14.0482</v>
      </c>
      <c r="H160" s="45">
        <v>2.3567999999999998</v>
      </c>
      <c r="I160" s="45">
        <v>14.341100000000001</v>
      </c>
      <c r="J160" s="45">
        <v>13.686299999999999</v>
      </c>
      <c r="K160" s="45">
        <v>16.972899999999999</v>
      </c>
      <c r="L160" s="45">
        <v>0.62280000000000002</v>
      </c>
      <c r="M160" s="45">
        <v>1.4800000000000001E-2</v>
      </c>
      <c r="N160" s="45">
        <v>0.60309999999999997</v>
      </c>
      <c r="O160" s="45">
        <v>1.4794</v>
      </c>
      <c r="P160" s="45">
        <v>2.8026</v>
      </c>
    </row>
    <row r="161" spans="1:16" hidden="1" outlineLevel="1" collapsed="1">
      <c r="A161" s="8">
        <v>45108</v>
      </c>
      <c r="B161" s="45">
        <v>10.1389</v>
      </c>
      <c r="C161" s="45">
        <v>2.9588000000000001</v>
      </c>
      <c r="D161" s="45">
        <v>10.248900000000001</v>
      </c>
      <c r="E161" s="45">
        <v>11.290800000000001</v>
      </c>
      <c r="F161" s="45">
        <v>5.2759</v>
      </c>
      <c r="G161" s="45">
        <v>13.2959</v>
      </c>
      <c r="H161" s="45">
        <v>3.3940000000000001</v>
      </c>
      <c r="I161" s="45">
        <v>13.5402</v>
      </c>
      <c r="J161" s="45">
        <v>13.673400000000001</v>
      </c>
      <c r="K161" s="45">
        <v>6.1856999999999998</v>
      </c>
      <c r="L161" s="45">
        <v>0.8649</v>
      </c>
      <c r="M161" s="45">
        <v>3.1399999999999997E-2</v>
      </c>
      <c r="N161" s="45">
        <v>0.82589999999999997</v>
      </c>
      <c r="O161" s="45">
        <v>1.9985999999999999</v>
      </c>
      <c r="P161" s="45">
        <v>2.9704000000000002</v>
      </c>
    </row>
    <row r="162" spans="1:16" hidden="1" outlineLevel="1" collapsed="1">
      <c r="A162" s="8">
        <v>45139</v>
      </c>
      <c r="B162" s="45">
        <v>9.7606999999999999</v>
      </c>
      <c r="C162" s="45">
        <v>1.403</v>
      </c>
      <c r="D162" s="45">
        <v>9.9497</v>
      </c>
      <c r="E162" s="45">
        <v>11.14</v>
      </c>
      <c r="F162" s="45">
        <v>14.3409</v>
      </c>
      <c r="G162" s="45">
        <v>13.8384</v>
      </c>
      <c r="H162" s="45">
        <v>2.4382000000000001</v>
      </c>
      <c r="I162" s="45">
        <v>14.1104</v>
      </c>
      <c r="J162" s="45">
        <v>14.1532</v>
      </c>
      <c r="K162" s="45">
        <v>16.830400000000001</v>
      </c>
      <c r="L162" s="45">
        <v>0.93520000000000003</v>
      </c>
      <c r="M162" s="45">
        <v>7.4999999999999997E-3</v>
      </c>
      <c r="N162" s="45">
        <v>0.93310000000000004</v>
      </c>
      <c r="O162" s="45">
        <v>2.1088</v>
      </c>
      <c r="P162" s="45">
        <v>1.0898000000000001</v>
      </c>
    </row>
    <row r="163" spans="1:16" hidden="1" outlineLevel="1" collapsed="1">
      <c r="A163" s="8">
        <v>45170</v>
      </c>
      <c r="B163" s="45">
        <v>9.7769999999999992</v>
      </c>
      <c r="C163" s="45">
        <v>1.9717</v>
      </c>
      <c r="D163" s="45">
        <v>9.9761000000000006</v>
      </c>
      <c r="E163" s="45">
        <v>9.1125000000000007</v>
      </c>
      <c r="F163" s="45">
        <v>12.599</v>
      </c>
      <c r="G163" s="45">
        <v>13.7721</v>
      </c>
      <c r="H163" s="45">
        <v>2.8380000000000001</v>
      </c>
      <c r="I163" s="45">
        <v>14.0036</v>
      </c>
      <c r="J163" s="45">
        <v>13.814</v>
      </c>
      <c r="K163" s="45">
        <v>15.505100000000001</v>
      </c>
      <c r="L163" s="45">
        <v>0.88549999999999995</v>
      </c>
      <c r="M163" s="45">
        <v>3.1E-2</v>
      </c>
      <c r="N163" s="45">
        <v>0.85899999999999999</v>
      </c>
      <c r="O163" s="45">
        <v>1.5316000000000001</v>
      </c>
      <c r="P163" s="45">
        <v>1.627</v>
      </c>
    </row>
    <row r="164" spans="1:16" hidden="1" outlineLevel="1" collapsed="1">
      <c r="A164" s="8">
        <v>45200</v>
      </c>
      <c r="B164" s="45">
        <v>9.0348000000000006</v>
      </c>
      <c r="C164" s="45">
        <v>2.4725000000000001</v>
      </c>
      <c r="D164" s="45">
        <v>9.1225000000000005</v>
      </c>
      <c r="E164" s="45">
        <v>9.8309999999999995</v>
      </c>
      <c r="F164" s="45">
        <v>6.7586000000000004</v>
      </c>
      <c r="G164" s="45">
        <v>13.248900000000001</v>
      </c>
      <c r="H164" s="45">
        <v>3.3690000000000002</v>
      </c>
      <c r="I164" s="45">
        <v>13.434100000000001</v>
      </c>
      <c r="J164" s="45">
        <v>13.6149</v>
      </c>
      <c r="K164" s="45">
        <v>14.4339</v>
      </c>
      <c r="L164" s="45">
        <v>0.9536</v>
      </c>
      <c r="M164" s="45">
        <v>4.1099999999999998E-2</v>
      </c>
      <c r="N164" s="45">
        <v>0.91459999999999997</v>
      </c>
      <c r="O164" s="45">
        <v>2.0247999999999999</v>
      </c>
      <c r="P164" s="45">
        <v>0.44040000000000001</v>
      </c>
    </row>
    <row r="165" spans="1:16" hidden="1" outlineLevel="1" collapsed="1">
      <c r="A165" s="8">
        <v>45231</v>
      </c>
      <c r="B165" s="45">
        <v>9.7940000000000005</v>
      </c>
      <c r="C165" s="45">
        <v>2.4416000000000002</v>
      </c>
      <c r="D165" s="45">
        <v>9.7489000000000008</v>
      </c>
      <c r="E165" s="45">
        <v>11.8848</v>
      </c>
      <c r="F165" s="45">
        <v>13.942500000000001</v>
      </c>
      <c r="G165" s="45">
        <v>13.329800000000001</v>
      </c>
      <c r="H165" s="45">
        <v>3.2189999999999999</v>
      </c>
      <c r="I165" s="45">
        <v>13.406599999999999</v>
      </c>
      <c r="J165" s="45">
        <v>14.5878</v>
      </c>
      <c r="K165" s="45">
        <v>14.4062</v>
      </c>
      <c r="L165" s="45">
        <v>0.9355</v>
      </c>
      <c r="M165" s="45">
        <v>2.5399999999999999E-2</v>
      </c>
      <c r="N165" s="45">
        <v>0.8881</v>
      </c>
      <c r="O165" s="45">
        <v>1.9237</v>
      </c>
      <c r="P165" s="45">
        <v>0.8</v>
      </c>
    </row>
    <row r="166" spans="1:16" hidden="1" outlineLevel="1" collapsed="1">
      <c r="A166" s="8">
        <v>45261</v>
      </c>
      <c r="B166" s="45">
        <v>9.6682000000000006</v>
      </c>
      <c r="C166" s="45">
        <v>3.2406000000000001</v>
      </c>
      <c r="D166" s="45">
        <v>9.7251999999999992</v>
      </c>
      <c r="E166" s="45">
        <v>11.110799999999999</v>
      </c>
      <c r="F166" s="45">
        <v>10.0634</v>
      </c>
      <c r="G166" s="45">
        <v>13.039099999999999</v>
      </c>
      <c r="H166" s="45">
        <v>3.8323</v>
      </c>
      <c r="I166" s="45">
        <v>13.2271</v>
      </c>
      <c r="J166" s="45">
        <v>14.013299999999999</v>
      </c>
      <c r="K166" s="45">
        <v>16.316600000000001</v>
      </c>
      <c r="L166" s="45">
        <v>0.94679999999999997</v>
      </c>
      <c r="M166" s="45">
        <v>3.8100000000000002E-2</v>
      </c>
      <c r="N166" s="45">
        <v>0.9032</v>
      </c>
      <c r="O166" s="45">
        <v>1.7806999999999999</v>
      </c>
      <c r="P166" s="45">
        <v>3.3043999999999998</v>
      </c>
    </row>
    <row r="167" spans="1:16" hidden="1" outlineLevel="1" collapsed="1">
      <c r="A167" s="8">
        <v>45292</v>
      </c>
      <c r="B167" s="45">
        <v>9.5996000000000006</v>
      </c>
      <c r="C167" s="45">
        <v>2.5118999999999998</v>
      </c>
      <c r="D167" s="45">
        <v>9.7365999999999993</v>
      </c>
      <c r="E167" s="45">
        <v>9.6424000000000003</v>
      </c>
      <c r="F167" s="45">
        <v>9.8041</v>
      </c>
      <c r="G167" s="45">
        <v>12.9819</v>
      </c>
      <c r="H167" s="45">
        <v>3.7465999999999999</v>
      </c>
      <c r="I167" s="45">
        <v>13.1127</v>
      </c>
      <c r="J167" s="45">
        <v>13.3636</v>
      </c>
      <c r="K167" s="45">
        <v>16.253299999999999</v>
      </c>
      <c r="L167" s="45">
        <v>0.95289999999999997</v>
      </c>
      <c r="M167" s="45">
        <v>1.7299999999999999E-2</v>
      </c>
      <c r="N167" s="45">
        <v>0.8659</v>
      </c>
      <c r="O167" s="45">
        <v>1.8149</v>
      </c>
      <c r="P167" s="45">
        <v>3.3163999999999998</v>
      </c>
    </row>
    <row r="168" spans="1:16" hidden="1" outlineLevel="1" collapsed="1">
      <c r="A168" s="8">
        <v>45323</v>
      </c>
      <c r="B168" s="45">
        <v>9.9489999999999998</v>
      </c>
      <c r="C168" s="45">
        <v>2.5335999999999999</v>
      </c>
      <c r="D168" s="45">
        <v>10.1563</v>
      </c>
      <c r="E168" s="45">
        <v>9.7544000000000004</v>
      </c>
      <c r="F168" s="45">
        <v>13.9566</v>
      </c>
      <c r="G168" s="45">
        <v>12.9354</v>
      </c>
      <c r="H168" s="45">
        <v>3.5398000000000001</v>
      </c>
      <c r="I168" s="45">
        <v>13.0792</v>
      </c>
      <c r="J168" s="45">
        <v>13.794</v>
      </c>
      <c r="K168" s="45">
        <v>16.347999999999999</v>
      </c>
      <c r="L168" s="45">
        <v>1.1249</v>
      </c>
      <c r="M168" s="45">
        <v>3.1800000000000002E-2</v>
      </c>
      <c r="N168" s="45">
        <v>1.0053000000000001</v>
      </c>
      <c r="O168" s="45">
        <v>2.1175999999999999</v>
      </c>
      <c r="P168" s="45">
        <v>2.7997999999999998</v>
      </c>
    </row>
    <row r="169" spans="1:16" hidden="1" outlineLevel="1" collapsed="1">
      <c r="A169" s="8">
        <v>45352</v>
      </c>
      <c r="B169" s="45">
        <v>10.005800000000001</v>
      </c>
      <c r="C169" s="45">
        <v>2.9056999999999999</v>
      </c>
      <c r="D169" s="45">
        <v>10.0876</v>
      </c>
      <c r="E169" s="45">
        <v>11.023099999999999</v>
      </c>
      <c r="F169" s="45">
        <v>8.4275000000000002</v>
      </c>
      <c r="G169" s="45">
        <v>12.7605</v>
      </c>
      <c r="H169" s="45">
        <v>3.5817999999999999</v>
      </c>
      <c r="I169" s="45">
        <v>12.923400000000001</v>
      </c>
      <c r="J169" s="45">
        <v>13.5517</v>
      </c>
      <c r="K169" s="45">
        <v>13.837400000000001</v>
      </c>
      <c r="L169" s="45">
        <v>1.0805</v>
      </c>
      <c r="M169" s="45">
        <v>3.78E-2</v>
      </c>
      <c r="N169" s="45">
        <v>1.0648</v>
      </c>
      <c r="O169" s="45">
        <v>1.54</v>
      </c>
      <c r="P169" s="45">
        <v>0.83360000000000001</v>
      </c>
    </row>
    <row r="170" spans="1:16" hidden="1" outlineLevel="1" collapsed="1">
      <c r="A170" s="8">
        <v>45383</v>
      </c>
      <c r="B170" s="45">
        <v>9.9667999999999992</v>
      </c>
      <c r="C170" s="45">
        <v>2.9100999999999999</v>
      </c>
      <c r="D170" s="45">
        <v>10.0969</v>
      </c>
      <c r="E170" s="45">
        <v>10.1715</v>
      </c>
      <c r="F170" s="45">
        <v>11.0898</v>
      </c>
      <c r="G170" s="45">
        <v>12.757199999999999</v>
      </c>
      <c r="H170" s="45">
        <v>3.8399000000000001</v>
      </c>
      <c r="I170" s="45">
        <v>12.9496</v>
      </c>
      <c r="J170" s="45">
        <v>12.7934</v>
      </c>
      <c r="K170" s="45">
        <v>13.646000000000001</v>
      </c>
      <c r="L170" s="45">
        <v>1.1858</v>
      </c>
      <c r="M170" s="45">
        <v>2.9700000000000001E-2</v>
      </c>
      <c r="N170" s="45">
        <v>1.17</v>
      </c>
      <c r="O170" s="45">
        <v>1.5279</v>
      </c>
      <c r="P170" s="45">
        <v>0.57450000000000001</v>
      </c>
    </row>
    <row r="171" spans="1:16" hidden="1" outlineLevel="1" collapsed="1">
      <c r="A171" s="8">
        <v>45413</v>
      </c>
      <c r="B171" s="45">
        <v>9.4181000000000008</v>
      </c>
      <c r="C171" s="45">
        <v>2.9847999999999999</v>
      </c>
      <c r="D171" s="45">
        <v>9.6120000000000001</v>
      </c>
      <c r="E171" s="45">
        <v>9.0302000000000007</v>
      </c>
      <c r="F171" s="45">
        <v>12.5983</v>
      </c>
      <c r="G171" s="45">
        <v>12.329599999999999</v>
      </c>
      <c r="H171" s="45">
        <v>3.8494000000000002</v>
      </c>
      <c r="I171" s="45">
        <v>12.5861</v>
      </c>
      <c r="J171" s="45">
        <v>11.886100000000001</v>
      </c>
      <c r="K171" s="45">
        <v>13.932700000000001</v>
      </c>
      <c r="L171" s="45">
        <v>1.1989000000000001</v>
      </c>
      <c r="M171" s="45">
        <v>2.98E-2</v>
      </c>
      <c r="N171" s="45">
        <v>1.2527999999999999</v>
      </c>
      <c r="O171" s="45">
        <v>0.99770000000000003</v>
      </c>
      <c r="P171" s="45">
        <v>2.0110999999999999</v>
      </c>
    </row>
    <row r="172" spans="1:16" hidden="1" outlineLevel="1" collapsed="1">
      <c r="A172" s="8">
        <v>45444</v>
      </c>
      <c r="B172" s="45">
        <v>10.024800000000001</v>
      </c>
      <c r="C172" s="45">
        <v>2.6364000000000001</v>
      </c>
      <c r="D172" s="45">
        <v>10.1808</v>
      </c>
      <c r="E172" s="45">
        <v>9.9722000000000008</v>
      </c>
      <c r="F172" s="45">
        <v>14.6214</v>
      </c>
      <c r="G172" s="45">
        <v>12.1221</v>
      </c>
      <c r="H172" s="45">
        <v>3.9198</v>
      </c>
      <c r="I172" s="45">
        <v>12.339700000000001</v>
      </c>
      <c r="J172" s="45">
        <v>11.6137</v>
      </c>
      <c r="K172" s="45">
        <v>14.816000000000001</v>
      </c>
      <c r="L172" s="45">
        <v>1.0692999999999999</v>
      </c>
      <c r="M172" s="45">
        <v>4.5699999999999998E-2</v>
      </c>
      <c r="N172" s="45">
        <v>1.1100000000000001</v>
      </c>
      <c r="O172" s="45">
        <v>1.0415000000000001</v>
      </c>
      <c r="P172" s="45">
        <v>3.7345000000000002</v>
      </c>
    </row>
    <row r="173" spans="1:16" hidden="1" outlineLevel="1" collapsed="1">
      <c r="A173" s="8">
        <v>45474</v>
      </c>
      <c r="B173" s="45">
        <v>9.3659999999999997</v>
      </c>
      <c r="C173" s="45">
        <v>3.1183999999999998</v>
      </c>
      <c r="D173" s="45">
        <v>9.3676999999999992</v>
      </c>
      <c r="E173" s="45">
        <v>10.101599999999999</v>
      </c>
      <c r="F173" s="45">
        <v>13.9077</v>
      </c>
      <c r="G173" s="45">
        <v>12.0861</v>
      </c>
      <c r="H173" s="45">
        <v>4.1624999999999996</v>
      </c>
      <c r="I173" s="45">
        <v>12.2775</v>
      </c>
      <c r="J173" s="45">
        <v>11.9626</v>
      </c>
      <c r="K173" s="45">
        <v>14.882300000000001</v>
      </c>
      <c r="L173" s="45">
        <v>1.2906</v>
      </c>
      <c r="M173" s="45">
        <v>5.2999999999999999E-2</v>
      </c>
      <c r="N173" s="45">
        <v>1.3129</v>
      </c>
      <c r="O173" s="45">
        <v>1.3105</v>
      </c>
      <c r="P173" s="45">
        <v>3.1676000000000002</v>
      </c>
    </row>
    <row r="174" spans="1:16" hidden="1" outlineLevel="1" collapsed="1">
      <c r="A174" s="8">
        <v>45505</v>
      </c>
      <c r="B174" s="45">
        <v>8.7284000000000006</v>
      </c>
      <c r="C174" s="45">
        <v>3.5487000000000002</v>
      </c>
      <c r="D174" s="45">
        <v>8.8859999999999992</v>
      </c>
      <c r="E174" s="45">
        <v>8.8983000000000008</v>
      </c>
      <c r="F174" s="45">
        <v>10.692</v>
      </c>
      <c r="G174" s="45">
        <v>11.9528</v>
      </c>
      <c r="H174" s="45">
        <v>4.4218000000000002</v>
      </c>
      <c r="I174" s="45">
        <v>12.397500000000001</v>
      </c>
      <c r="J174" s="45">
        <v>11.3384</v>
      </c>
      <c r="K174" s="45">
        <v>13.587300000000001</v>
      </c>
      <c r="L174" s="45">
        <v>1.3211999999999999</v>
      </c>
      <c r="M174" s="45">
        <v>3.4500000000000003E-2</v>
      </c>
      <c r="N174" s="45">
        <v>1.3076000000000001</v>
      </c>
      <c r="O174" s="45">
        <v>1.6129</v>
      </c>
      <c r="P174" s="45">
        <v>3.0486</v>
      </c>
    </row>
    <row r="175" spans="1:16" hidden="1" outlineLevel="1" collapsed="1">
      <c r="A175" s="8">
        <v>45536</v>
      </c>
      <c r="B175" s="45">
        <v>8.8254999999999999</v>
      </c>
      <c r="C175" s="45">
        <v>2.4990000000000001</v>
      </c>
      <c r="D175" s="45">
        <v>8.8797999999999995</v>
      </c>
      <c r="E175" s="45">
        <v>9.4639000000000006</v>
      </c>
      <c r="F175" s="45">
        <v>6.1749000000000001</v>
      </c>
      <c r="G175" s="45">
        <v>11.9572</v>
      </c>
      <c r="H175" s="45">
        <v>3.5794999999999999</v>
      </c>
      <c r="I175" s="45">
        <v>12.250400000000001</v>
      </c>
      <c r="J175" s="45">
        <v>11.513999999999999</v>
      </c>
      <c r="K175" s="45">
        <v>13.541700000000001</v>
      </c>
      <c r="L175" s="45">
        <v>1.1497999999999999</v>
      </c>
      <c r="M175" s="45">
        <v>3.44E-2</v>
      </c>
      <c r="N175" s="45">
        <v>1.1418999999999999</v>
      </c>
      <c r="O175" s="45">
        <v>1.276</v>
      </c>
      <c r="P175" s="45">
        <v>2.9889000000000001</v>
      </c>
    </row>
    <row r="176" spans="1:16" hidden="1" outlineLevel="1" collapsed="1">
      <c r="A176" s="8">
        <v>45566</v>
      </c>
      <c r="B176" s="45">
        <v>8.9434000000000005</v>
      </c>
      <c r="C176" s="45">
        <v>2.6972999999999998</v>
      </c>
      <c r="D176" s="45">
        <v>8.9931999999999999</v>
      </c>
      <c r="E176" s="45">
        <v>9.5160999999999998</v>
      </c>
      <c r="F176" s="45">
        <v>11.737399999999999</v>
      </c>
      <c r="G176" s="45">
        <v>11.979699999999999</v>
      </c>
      <c r="H176" s="45">
        <v>3.9081000000000001</v>
      </c>
      <c r="I176" s="45">
        <v>12.267099999999999</v>
      </c>
      <c r="J176" s="45">
        <v>11.573</v>
      </c>
      <c r="K176" s="45">
        <v>12.021599999999999</v>
      </c>
      <c r="L176" s="45">
        <v>1.2016</v>
      </c>
      <c r="M176" s="45">
        <v>4.2500000000000003E-2</v>
      </c>
      <c r="N176" s="45">
        <v>1.2236</v>
      </c>
      <c r="O176" s="45">
        <v>1.2809999999999999</v>
      </c>
      <c r="P176" s="45">
        <v>0.6</v>
      </c>
    </row>
    <row r="177" spans="1:16" collapsed="1">
      <c r="A177" s="8">
        <v>45597</v>
      </c>
      <c r="B177" s="45">
        <v>8.4305000000000003</v>
      </c>
      <c r="C177" s="45">
        <v>2.4051999999999998</v>
      </c>
      <c r="D177" s="45">
        <v>8.3263999999999996</v>
      </c>
      <c r="E177" s="45">
        <v>9.5335000000000001</v>
      </c>
      <c r="F177" s="45">
        <v>10.3255</v>
      </c>
      <c r="G177" s="45">
        <v>11.887</v>
      </c>
      <c r="H177" s="45">
        <v>4.0789999999999997</v>
      </c>
      <c r="I177" s="45">
        <v>12.0061</v>
      </c>
      <c r="J177" s="45">
        <v>11.4794</v>
      </c>
      <c r="K177" s="45">
        <v>13.277699999999999</v>
      </c>
      <c r="L177" s="45">
        <v>1.1944999999999999</v>
      </c>
      <c r="M177" s="45">
        <v>1.5299999999999999E-2</v>
      </c>
      <c r="N177" s="45">
        <v>1.2112000000000001</v>
      </c>
      <c r="O177" s="45">
        <v>1.3079000000000001</v>
      </c>
      <c r="P177" s="45">
        <v>1.1890000000000001</v>
      </c>
    </row>
    <row r="178" spans="1:16">
      <c r="A178" s="8">
        <v>45627</v>
      </c>
      <c r="B178" s="45">
        <v>8.6396999999999995</v>
      </c>
      <c r="C178" s="45">
        <v>3.0186000000000002</v>
      </c>
      <c r="D178" s="45">
        <v>8.3405000000000005</v>
      </c>
      <c r="E178" s="45">
        <v>9.4022000000000006</v>
      </c>
      <c r="F178" s="45">
        <v>11.657500000000001</v>
      </c>
      <c r="G178" s="45">
        <v>11.7986</v>
      </c>
      <c r="H178" s="45">
        <v>4.2023000000000001</v>
      </c>
      <c r="I178" s="45">
        <v>12.054</v>
      </c>
      <c r="J178" s="45">
        <v>11.142200000000001</v>
      </c>
      <c r="K178" s="45">
        <v>13.7155</v>
      </c>
      <c r="L178" s="45">
        <v>1.121</v>
      </c>
      <c r="M178" s="45">
        <v>3.0300000000000001E-2</v>
      </c>
      <c r="N178" s="45">
        <v>1.1384000000000001</v>
      </c>
      <c r="O178" s="45">
        <v>1.2306999999999999</v>
      </c>
      <c r="P178" s="45">
        <v>1.1108</v>
      </c>
    </row>
    <row r="179" spans="1:16">
      <c r="A179" s="8">
        <v>45658</v>
      </c>
      <c r="B179" s="45">
        <v>8.1404999999999994</v>
      </c>
      <c r="C179" s="45">
        <v>2.5836000000000001</v>
      </c>
      <c r="D179" s="45">
        <v>7.6725000000000003</v>
      </c>
      <c r="E179" s="45">
        <v>9.0433000000000003</v>
      </c>
      <c r="F179" s="45">
        <v>11.5593</v>
      </c>
      <c r="G179" s="45">
        <v>12.0738</v>
      </c>
      <c r="H179" s="45">
        <v>4.3194999999999997</v>
      </c>
      <c r="I179" s="45">
        <v>12.1701</v>
      </c>
      <c r="J179" s="45">
        <v>11.835599999999999</v>
      </c>
      <c r="K179" s="45">
        <v>13.4239</v>
      </c>
      <c r="L179" s="45">
        <v>1.1499999999999999</v>
      </c>
      <c r="M179" s="45">
        <v>2.06E-2</v>
      </c>
      <c r="N179" s="45">
        <v>1.1769000000000001</v>
      </c>
      <c r="O179" s="45">
        <v>1.2108000000000001</v>
      </c>
      <c r="P179" s="45">
        <v>1.0668</v>
      </c>
    </row>
    <row r="180" spans="1:16">
      <c r="A180" s="8">
        <v>45689</v>
      </c>
      <c r="B180" s="45">
        <v>8.3854000000000006</v>
      </c>
      <c r="C180" s="45">
        <v>3.2223999999999999</v>
      </c>
      <c r="D180" s="45">
        <v>7.9061000000000003</v>
      </c>
      <c r="E180" s="45">
        <v>9.5853999999999999</v>
      </c>
      <c r="F180" s="45">
        <v>12.0791</v>
      </c>
      <c r="G180" s="45">
        <v>11.946</v>
      </c>
      <c r="H180" s="45">
        <v>4.4001999999999999</v>
      </c>
      <c r="I180" s="45">
        <v>12.100199999999999</v>
      </c>
      <c r="J180" s="45">
        <v>11.7155</v>
      </c>
      <c r="K180" s="45">
        <v>14.011100000000001</v>
      </c>
      <c r="L180" s="45">
        <v>1.1355999999999999</v>
      </c>
      <c r="M180" s="45">
        <v>3.7999999999999999E-2</v>
      </c>
      <c r="N180" s="45">
        <v>1.1395999999999999</v>
      </c>
      <c r="O180" s="45">
        <v>1.3626</v>
      </c>
      <c r="P180" s="45">
        <v>1.1581999999999999</v>
      </c>
    </row>
    <row r="181" spans="1:16">
      <c r="A181" s="8">
        <v>45717</v>
      </c>
      <c r="B181" s="45">
        <v>8.8103999999999996</v>
      </c>
      <c r="C181" s="45">
        <v>3.528</v>
      </c>
      <c r="D181" s="45">
        <v>8.6432000000000002</v>
      </c>
      <c r="E181" s="45">
        <v>9.1754999999999995</v>
      </c>
      <c r="F181" s="45">
        <v>11.7219</v>
      </c>
      <c r="G181" s="45">
        <v>11.949400000000001</v>
      </c>
      <c r="H181" s="45">
        <v>4.4852999999999996</v>
      </c>
      <c r="I181" s="45">
        <v>12.182499999999999</v>
      </c>
      <c r="J181" s="45">
        <v>11.369199999999999</v>
      </c>
      <c r="K181" s="45">
        <v>14.386900000000001</v>
      </c>
      <c r="L181" s="45">
        <v>1.2184999999999999</v>
      </c>
      <c r="M181" s="45">
        <v>2.3E-2</v>
      </c>
      <c r="N181" s="45">
        <v>1.2488999999999999</v>
      </c>
      <c r="O181" s="45">
        <v>1.0934999999999999</v>
      </c>
      <c r="P181" s="45">
        <v>1.5631999999999999</v>
      </c>
    </row>
    <row r="182" spans="1:16">
      <c r="A182" s="8">
        <v>45748</v>
      </c>
      <c r="B182" s="45">
        <v>9.1738</v>
      </c>
      <c r="C182" s="45">
        <v>3.6381000000000001</v>
      </c>
      <c r="D182" s="45">
        <v>9.1623999999999999</v>
      </c>
      <c r="E182" s="45">
        <v>9.1747999999999994</v>
      </c>
      <c r="F182" s="45">
        <v>11.997</v>
      </c>
      <c r="G182" s="45">
        <v>12.258800000000001</v>
      </c>
      <c r="H182" s="45">
        <v>4.4486999999999997</v>
      </c>
      <c r="I182" s="45">
        <v>12.6145</v>
      </c>
      <c r="J182" s="45">
        <v>11.6386</v>
      </c>
      <c r="K182" s="45">
        <v>14.3</v>
      </c>
      <c r="L182" s="45">
        <v>1.2183999999999999</v>
      </c>
      <c r="M182" s="45">
        <v>2.0500000000000001E-2</v>
      </c>
      <c r="N182" s="45">
        <v>1.2417</v>
      </c>
      <c r="O182" s="45">
        <v>1.2477</v>
      </c>
      <c r="P182" s="45">
        <v>1.2144999999999999</v>
      </c>
    </row>
    <row r="183" spans="1:16">
      <c r="A183" s="8">
        <v>45778</v>
      </c>
      <c r="B183" s="45">
        <v>8.9926999999999992</v>
      </c>
      <c r="C183" s="45">
        <v>4.2885</v>
      </c>
      <c r="D183" s="45">
        <v>9.0577000000000005</v>
      </c>
      <c r="E183" s="45">
        <v>9.0332000000000008</v>
      </c>
      <c r="F183" s="45">
        <v>11.137700000000001</v>
      </c>
      <c r="G183" s="45">
        <v>12.2134</v>
      </c>
      <c r="H183" s="45">
        <v>4.8742000000000001</v>
      </c>
      <c r="I183" s="45">
        <v>12.765700000000001</v>
      </c>
      <c r="J183" s="45">
        <v>11.410600000000001</v>
      </c>
      <c r="K183" s="45">
        <v>13.8292</v>
      </c>
      <c r="L183" s="45">
        <v>1.2621</v>
      </c>
      <c r="M183" s="45">
        <v>1.9199999999999998E-2</v>
      </c>
      <c r="N183" s="45">
        <v>1.288</v>
      </c>
      <c r="O183" s="45">
        <v>1.1786000000000001</v>
      </c>
      <c r="P183" s="45">
        <v>1.4785999999999999</v>
      </c>
    </row>
    <row r="184" spans="1:16">
      <c r="A184" s="8">
        <v>45809</v>
      </c>
      <c r="B184" s="45">
        <v>9.3186999999999998</v>
      </c>
      <c r="C184" s="45">
        <v>3.3915000000000002</v>
      </c>
      <c r="D184" s="45">
        <v>9.3582000000000001</v>
      </c>
      <c r="E184" s="45">
        <v>9.3702000000000005</v>
      </c>
      <c r="F184" s="45">
        <v>11.1096</v>
      </c>
      <c r="G184" s="45">
        <v>12.4724</v>
      </c>
      <c r="H184" s="45">
        <v>4.4390000000000001</v>
      </c>
      <c r="I184" s="45">
        <v>12.976100000000001</v>
      </c>
      <c r="J184" s="45">
        <v>11.578200000000001</v>
      </c>
      <c r="K184" s="45">
        <v>13.039</v>
      </c>
      <c r="L184" s="45">
        <v>1.1122000000000001</v>
      </c>
      <c r="M184" s="45">
        <v>2.7E-2</v>
      </c>
      <c r="N184" s="45">
        <v>1.1178999999999999</v>
      </c>
      <c r="O184" s="45">
        <v>1.1988000000000001</v>
      </c>
      <c r="P184" s="45">
        <v>1.3638999999999999</v>
      </c>
    </row>
    <row r="185" spans="1:16">
      <c r="A185" s="8">
        <v>45839</v>
      </c>
      <c r="B185" s="45">
        <v>8.8078000000000003</v>
      </c>
      <c r="C185" s="45">
        <v>4.2252999999999998</v>
      </c>
      <c r="D185" s="45">
        <v>8.6367999999999991</v>
      </c>
      <c r="E185" s="45">
        <v>9.4593000000000007</v>
      </c>
      <c r="F185" s="45">
        <v>11.788500000000001</v>
      </c>
      <c r="G185" s="45">
        <v>12.1586</v>
      </c>
      <c r="H185" s="45">
        <v>4.7145000000000001</v>
      </c>
      <c r="I185" s="45">
        <v>12.836499999999999</v>
      </c>
      <c r="J185" s="45">
        <v>11.607799999999999</v>
      </c>
      <c r="K185" s="45">
        <v>14.053100000000001</v>
      </c>
      <c r="L185" s="45">
        <v>1.1791</v>
      </c>
      <c r="M185" s="45">
        <v>2.2200000000000001E-2</v>
      </c>
      <c r="N185" s="45">
        <v>1.1389</v>
      </c>
      <c r="O185" s="45">
        <v>1.3855</v>
      </c>
      <c r="P185" s="45">
        <v>1.7446999999999999</v>
      </c>
    </row>
    <row r="186" spans="1:16">
      <c r="A186" s="8">
        <v>45870</v>
      </c>
      <c r="B186" s="45">
        <v>9.1417000000000002</v>
      </c>
      <c r="C186" s="45">
        <v>4.3181000000000003</v>
      </c>
      <c r="D186" s="45">
        <v>8.9639000000000006</v>
      </c>
      <c r="E186" s="45">
        <v>10.6873</v>
      </c>
      <c r="F186" s="45">
        <v>11.2202</v>
      </c>
      <c r="G186" s="45">
        <v>12.3026</v>
      </c>
      <c r="H186" s="45">
        <v>4.9903000000000004</v>
      </c>
      <c r="I186" s="45">
        <v>12.748799999999999</v>
      </c>
      <c r="J186" s="45">
        <v>12.464700000000001</v>
      </c>
      <c r="K186" s="45">
        <v>14.012499999999999</v>
      </c>
      <c r="L186" s="45">
        <v>1.1512</v>
      </c>
      <c r="M186" s="45">
        <v>1.7999999999999999E-2</v>
      </c>
      <c r="N186" s="45">
        <v>1.1128</v>
      </c>
      <c r="O186" s="45">
        <v>1.4017999999999999</v>
      </c>
      <c r="P186" s="45">
        <v>1.7979000000000001</v>
      </c>
    </row>
    <row r="187" spans="1:16">
      <c r="A187" s="8">
        <v>45901</v>
      </c>
      <c r="B187" s="45">
        <v>8.1324000000000005</v>
      </c>
      <c r="C187" s="45">
        <v>4.0915999999999997</v>
      </c>
      <c r="D187" s="45">
        <v>8.1232000000000006</v>
      </c>
      <c r="E187" s="45">
        <v>10.3934</v>
      </c>
      <c r="F187" s="45">
        <v>3.7927</v>
      </c>
      <c r="G187" s="45">
        <v>11.746</v>
      </c>
      <c r="H187" s="45">
        <v>4.6532999999999998</v>
      </c>
      <c r="I187" s="45">
        <v>12.1952</v>
      </c>
      <c r="J187" s="45">
        <v>12.6046</v>
      </c>
      <c r="K187" s="45">
        <v>4.0400999999999998</v>
      </c>
      <c r="L187" s="45">
        <v>1.0765</v>
      </c>
      <c r="M187" s="45">
        <v>1.23E-2</v>
      </c>
      <c r="N187" s="45">
        <v>1.113</v>
      </c>
      <c r="O187" s="45">
        <v>0.64329999999999998</v>
      </c>
      <c r="P187" s="45">
        <v>1.9273</v>
      </c>
    </row>
    <row r="188" spans="1:16">
      <c r="A188" s="8">
        <v>45931</v>
      </c>
      <c r="B188" s="45">
        <v>8.5609999999999999</v>
      </c>
      <c r="C188" s="45">
        <v>3.1114999999999999</v>
      </c>
      <c r="D188" s="45">
        <v>8.4916999999999998</v>
      </c>
      <c r="E188" s="45">
        <v>11.3512</v>
      </c>
      <c r="F188" s="45">
        <v>2.1699000000000002</v>
      </c>
      <c r="G188" s="45">
        <v>12.1203</v>
      </c>
      <c r="H188" s="45">
        <v>3.7517</v>
      </c>
      <c r="I188" s="45">
        <v>12.5382</v>
      </c>
      <c r="J188" s="45">
        <v>13.1914</v>
      </c>
      <c r="K188" s="45">
        <v>2.1661000000000001</v>
      </c>
      <c r="L188" s="45">
        <v>1.2068000000000001</v>
      </c>
      <c r="M188" s="45">
        <v>9.9000000000000008E-3</v>
      </c>
      <c r="N188" s="45">
        <v>1.2192000000000001</v>
      </c>
      <c r="O188" s="45">
        <v>1.3586</v>
      </c>
      <c r="P188" s="45">
        <v>2.4398</v>
      </c>
    </row>
    <row r="189" spans="1:16">
      <c r="A189" s="8">
        <v>45962</v>
      </c>
      <c r="B189" s="45">
        <v>8.4069000000000003</v>
      </c>
      <c r="C189" s="45">
        <v>3.3231999999999999</v>
      </c>
      <c r="D189" s="45">
        <v>8.4275000000000002</v>
      </c>
      <c r="E189" s="45">
        <v>10.5664</v>
      </c>
      <c r="F189" s="45">
        <v>0.90480000000000005</v>
      </c>
      <c r="G189" s="45">
        <v>11.540900000000001</v>
      </c>
      <c r="H189" s="45">
        <v>3.9369000000000001</v>
      </c>
      <c r="I189" s="45">
        <v>12.036</v>
      </c>
      <c r="J189" s="45">
        <v>12.417400000000001</v>
      </c>
      <c r="K189" s="45">
        <v>0.90380000000000005</v>
      </c>
      <c r="L189" s="45">
        <v>1.1005</v>
      </c>
      <c r="M189" s="45">
        <v>1.24E-2</v>
      </c>
      <c r="N189" s="45">
        <v>1.1428</v>
      </c>
      <c r="O189" s="45">
        <v>0.74399999999999999</v>
      </c>
      <c r="P189" s="45">
        <v>1.6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128</v>
      </c>
      <c r="B1" s="10"/>
    </row>
    <row r="2" spans="1:6" ht="5.25" customHeight="1"/>
    <row r="3" spans="1:6">
      <c r="A3" s="109" t="s">
        <v>123</v>
      </c>
    </row>
    <row r="4" spans="1:6" ht="12.75" customHeight="1">
      <c r="A4" s="12" t="s">
        <v>127</v>
      </c>
    </row>
    <row r="5" spans="1:6" ht="12.75" customHeight="1">
      <c r="A5" s="13" t="s">
        <v>124</v>
      </c>
    </row>
    <row r="6" spans="1:6" s="20" customFormat="1" ht="15" customHeight="1">
      <c r="A6" s="192" t="s">
        <v>0</v>
      </c>
      <c r="B6" s="234" t="s">
        <v>211</v>
      </c>
      <c r="C6" s="235" t="s">
        <v>125</v>
      </c>
      <c r="D6" s="235" t="s">
        <v>185</v>
      </c>
    </row>
    <row r="7" spans="1:6" s="20" customFormat="1" ht="15" customHeight="1">
      <c r="A7" s="193"/>
      <c r="B7" s="234"/>
      <c r="C7" s="236"/>
      <c r="D7" s="236"/>
    </row>
    <row r="8" spans="1:6" s="20" customFormat="1" ht="25.5" customHeight="1">
      <c r="A8" s="194"/>
      <c r="B8" s="234"/>
      <c r="C8" s="237"/>
      <c r="D8" s="237"/>
    </row>
    <row r="9" spans="1:6" s="20" customFormat="1" hidden="1">
      <c r="A9" s="122"/>
      <c r="B9" s="132"/>
      <c r="C9" s="133"/>
      <c r="D9" s="133"/>
    </row>
    <row r="10" spans="1:6" s="20" customFormat="1">
      <c r="A10" s="18">
        <v>1</v>
      </c>
      <c r="B10" s="141">
        <v>2</v>
      </c>
      <c r="C10" s="141">
        <v>3</v>
      </c>
      <c r="D10" s="47">
        <v>4</v>
      </c>
    </row>
    <row r="11" spans="1:6" hidden="1" outlineLevel="1">
      <c r="A11" s="48">
        <v>40544</v>
      </c>
      <c r="B11" s="142">
        <v>0</v>
      </c>
      <c r="C11" s="142">
        <v>11</v>
      </c>
      <c r="D11" s="138" t="s">
        <v>186</v>
      </c>
      <c r="E11" s="43"/>
      <c r="F11" s="43"/>
    </row>
    <row r="12" spans="1:6" hidden="1" outlineLevel="1">
      <c r="A12" s="48">
        <v>40575</v>
      </c>
      <c r="B12" s="142">
        <v>0</v>
      </c>
      <c r="C12" s="142">
        <v>11</v>
      </c>
      <c r="D12" s="138" t="s">
        <v>186</v>
      </c>
      <c r="E12" s="43"/>
      <c r="F12" s="43"/>
    </row>
    <row r="13" spans="1:6" hidden="1" outlineLevel="1">
      <c r="A13" s="48">
        <v>40603</v>
      </c>
      <c r="B13" s="142">
        <v>0</v>
      </c>
      <c r="C13" s="142">
        <v>11</v>
      </c>
      <c r="D13" s="138" t="s">
        <v>186</v>
      </c>
      <c r="E13" s="43"/>
      <c r="F13" s="43"/>
    </row>
    <row r="14" spans="1:6" hidden="1" outlineLevel="1">
      <c r="A14" s="48">
        <v>40634</v>
      </c>
      <c r="B14" s="142">
        <v>0</v>
      </c>
      <c r="C14" s="142">
        <v>11</v>
      </c>
      <c r="D14" s="138" t="s">
        <v>186</v>
      </c>
      <c r="E14" s="43"/>
      <c r="F14" s="43"/>
    </row>
    <row r="15" spans="1:6" hidden="1" outlineLevel="1">
      <c r="A15" s="48">
        <v>40664</v>
      </c>
      <c r="B15" s="142">
        <v>0</v>
      </c>
      <c r="C15" s="142">
        <v>11</v>
      </c>
      <c r="D15" s="138" t="s">
        <v>186</v>
      </c>
      <c r="E15" s="43"/>
      <c r="F15" s="43"/>
    </row>
    <row r="16" spans="1:6" hidden="1" outlineLevel="1">
      <c r="A16" s="48">
        <v>40695</v>
      </c>
      <c r="B16" s="142">
        <v>0</v>
      </c>
      <c r="C16" s="142">
        <v>10</v>
      </c>
      <c r="D16" s="138" t="s">
        <v>186</v>
      </c>
      <c r="E16" s="43"/>
      <c r="F16" s="43"/>
    </row>
    <row r="17" spans="1:6" hidden="1" outlineLevel="1">
      <c r="A17" s="48">
        <v>40725</v>
      </c>
      <c r="B17" s="142">
        <v>0</v>
      </c>
      <c r="C17" s="142">
        <v>10</v>
      </c>
      <c r="D17" s="138" t="s">
        <v>186</v>
      </c>
      <c r="E17" s="43"/>
      <c r="F17" s="43"/>
    </row>
    <row r="18" spans="1:6" hidden="1" outlineLevel="1">
      <c r="A18" s="48">
        <v>40756</v>
      </c>
      <c r="B18" s="142">
        <v>0</v>
      </c>
      <c r="C18" s="142">
        <v>9</v>
      </c>
      <c r="D18" s="138" t="s">
        <v>186</v>
      </c>
      <c r="E18" s="43"/>
      <c r="F18" s="43"/>
    </row>
    <row r="19" spans="1:6" hidden="1" outlineLevel="1">
      <c r="A19" s="48">
        <v>40787</v>
      </c>
      <c r="B19" s="142">
        <v>0</v>
      </c>
      <c r="C19" s="142">
        <v>8</v>
      </c>
      <c r="D19" s="138" t="s">
        <v>186</v>
      </c>
      <c r="E19" s="43"/>
      <c r="F19" s="43"/>
    </row>
    <row r="20" spans="1:6" hidden="1" outlineLevel="1">
      <c r="A20" s="48">
        <v>40817</v>
      </c>
      <c r="B20" s="142">
        <v>0</v>
      </c>
      <c r="C20" s="142">
        <v>8</v>
      </c>
      <c r="D20" s="138" t="s">
        <v>186</v>
      </c>
      <c r="E20" s="43"/>
      <c r="F20" s="43"/>
    </row>
    <row r="21" spans="1:6" hidden="1" outlineLevel="1">
      <c r="A21" s="48">
        <v>40848</v>
      </c>
      <c r="B21" s="142">
        <v>0</v>
      </c>
      <c r="C21" s="142">
        <v>8</v>
      </c>
      <c r="D21" s="138" t="s">
        <v>186</v>
      </c>
      <c r="E21" s="43"/>
      <c r="F21" s="43"/>
    </row>
    <row r="22" spans="1:6" hidden="1" outlineLevel="1">
      <c r="A22" s="48">
        <v>40878</v>
      </c>
      <c r="B22" s="142">
        <v>0</v>
      </c>
      <c r="C22" s="142">
        <v>8</v>
      </c>
      <c r="D22" s="138" t="s">
        <v>186</v>
      </c>
      <c r="E22" s="43"/>
      <c r="F22" s="43"/>
    </row>
    <row r="23" spans="1:6" hidden="1" outlineLevel="1">
      <c r="A23" s="48">
        <v>40909</v>
      </c>
      <c r="B23" s="142">
        <v>0</v>
      </c>
      <c r="C23" s="142">
        <v>8</v>
      </c>
      <c r="D23" s="138" t="s">
        <v>186</v>
      </c>
      <c r="E23" s="43"/>
      <c r="F23" s="43"/>
    </row>
    <row r="24" spans="1:6" hidden="1" outlineLevel="1">
      <c r="A24" s="48">
        <v>40940</v>
      </c>
      <c r="B24" s="142">
        <v>0</v>
      </c>
      <c r="C24" s="142">
        <v>8</v>
      </c>
      <c r="D24" s="138" t="s">
        <v>186</v>
      </c>
      <c r="E24" s="43"/>
      <c r="F24" s="43"/>
    </row>
    <row r="25" spans="1:6" hidden="1" outlineLevel="1">
      <c r="A25" s="48">
        <v>40969</v>
      </c>
      <c r="B25" s="142">
        <v>0</v>
      </c>
      <c r="C25" s="142">
        <v>7</v>
      </c>
      <c r="D25" s="138" t="s">
        <v>186</v>
      </c>
      <c r="E25" s="43"/>
      <c r="F25" s="43"/>
    </row>
    <row r="26" spans="1:6" hidden="1" outlineLevel="1">
      <c r="A26" s="48">
        <v>41000</v>
      </c>
      <c r="B26" s="142">
        <v>0</v>
      </c>
      <c r="C26" s="142">
        <v>7</v>
      </c>
      <c r="D26" s="138" t="s">
        <v>186</v>
      </c>
      <c r="E26" s="43"/>
      <c r="F26" s="43"/>
    </row>
    <row r="27" spans="1:6" hidden="1" outlineLevel="1">
      <c r="A27" s="48">
        <v>41030</v>
      </c>
      <c r="B27" s="142">
        <v>0</v>
      </c>
      <c r="C27" s="142">
        <v>7</v>
      </c>
      <c r="D27" s="138" t="s">
        <v>186</v>
      </c>
      <c r="E27" s="43"/>
      <c r="F27" s="43"/>
    </row>
    <row r="28" spans="1:6" hidden="1" outlineLevel="1">
      <c r="A28" s="48">
        <v>41061</v>
      </c>
      <c r="B28" s="142">
        <v>0</v>
      </c>
      <c r="C28" s="142">
        <v>7</v>
      </c>
      <c r="D28" s="138" t="s">
        <v>186</v>
      </c>
      <c r="E28" s="43"/>
      <c r="F28" s="43"/>
    </row>
    <row r="29" spans="1:6" hidden="1" outlineLevel="1">
      <c r="A29" s="48">
        <v>41091</v>
      </c>
      <c r="B29" s="142">
        <v>0</v>
      </c>
      <c r="C29" s="142">
        <v>7</v>
      </c>
      <c r="D29" s="138" t="s">
        <v>186</v>
      </c>
      <c r="E29" s="43"/>
      <c r="F29" s="43"/>
    </row>
    <row r="30" spans="1:6" hidden="1" outlineLevel="1">
      <c r="A30" s="48">
        <v>41122</v>
      </c>
      <c r="B30" s="142">
        <v>0</v>
      </c>
      <c r="C30" s="142">
        <v>7</v>
      </c>
      <c r="D30" s="138" t="s">
        <v>186</v>
      </c>
      <c r="E30" s="43"/>
      <c r="F30" s="43"/>
    </row>
    <row r="31" spans="1:6" hidden="1" outlineLevel="1">
      <c r="A31" s="48">
        <v>41153</v>
      </c>
      <c r="B31" s="142">
        <v>0</v>
      </c>
      <c r="C31" s="142">
        <v>6</v>
      </c>
      <c r="D31" s="138" t="s">
        <v>186</v>
      </c>
      <c r="E31" s="43"/>
      <c r="F31" s="43"/>
    </row>
    <row r="32" spans="1:6" hidden="1" outlineLevel="1">
      <c r="A32" s="48">
        <v>41183</v>
      </c>
      <c r="B32" s="142">
        <v>0</v>
      </c>
      <c r="C32" s="142">
        <v>5</v>
      </c>
      <c r="D32" s="138" t="s">
        <v>186</v>
      </c>
      <c r="E32" s="43"/>
      <c r="F32" s="43"/>
    </row>
    <row r="33" spans="1:6" hidden="1" outlineLevel="1">
      <c r="A33" s="48">
        <v>41214</v>
      </c>
      <c r="B33" s="142">
        <v>0</v>
      </c>
      <c r="C33" s="142">
        <v>5</v>
      </c>
      <c r="D33" s="138" t="s">
        <v>186</v>
      </c>
      <c r="E33" s="43"/>
      <c r="F33" s="43"/>
    </row>
    <row r="34" spans="1:6" hidden="1" outlineLevel="1">
      <c r="A34" s="48">
        <v>41244</v>
      </c>
      <c r="B34" s="142">
        <v>0</v>
      </c>
      <c r="C34" s="142">
        <v>5</v>
      </c>
      <c r="D34" s="138" t="s">
        <v>186</v>
      </c>
      <c r="E34" s="43"/>
      <c r="F34" s="43"/>
    </row>
    <row r="35" spans="1:6" hidden="1" outlineLevel="1">
      <c r="A35" s="48">
        <v>41275</v>
      </c>
      <c r="B35" s="142">
        <v>0</v>
      </c>
      <c r="C35" s="142">
        <v>5</v>
      </c>
      <c r="D35" s="138" t="s">
        <v>186</v>
      </c>
      <c r="E35" s="43"/>
      <c r="F35" s="43"/>
    </row>
    <row r="36" spans="1:6" hidden="1" outlineLevel="1">
      <c r="A36" s="48">
        <v>41306</v>
      </c>
      <c r="B36" s="142">
        <v>0</v>
      </c>
      <c r="C36" s="142">
        <v>5</v>
      </c>
      <c r="D36" s="138" t="s">
        <v>186</v>
      </c>
      <c r="E36" s="43"/>
      <c r="F36" s="43"/>
    </row>
    <row r="37" spans="1:6" hidden="1" outlineLevel="1">
      <c r="A37" s="48">
        <v>41334</v>
      </c>
      <c r="B37" s="142">
        <v>0</v>
      </c>
      <c r="C37" s="142">
        <v>5</v>
      </c>
      <c r="D37" s="138" t="s">
        <v>186</v>
      </c>
      <c r="E37" s="43"/>
      <c r="F37" s="43"/>
    </row>
    <row r="38" spans="1:6" hidden="1" outlineLevel="1">
      <c r="A38" s="48">
        <v>41365</v>
      </c>
      <c r="B38" s="142">
        <v>0</v>
      </c>
      <c r="C38" s="142">
        <v>5</v>
      </c>
      <c r="D38" s="138" t="s">
        <v>186</v>
      </c>
      <c r="E38" s="43"/>
      <c r="F38" s="43"/>
    </row>
    <row r="39" spans="1:6" hidden="1" outlineLevel="1">
      <c r="A39" s="48">
        <v>41395</v>
      </c>
      <c r="B39" s="142">
        <v>0</v>
      </c>
      <c r="C39" s="142">
        <v>5</v>
      </c>
      <c r="D39" s="138" t="s">
        <v>186</v>
      </c>
      <c r="E39" s="43"/>
      <c r="F39" s="43"/>
    </row>
    <row r="40" spans="1:6" hidden="1" outlineLevel="1">
      <c r="A40" s="48">
        <v>41426</v>
      </c>
      <c r="B40" s="142">
        <v>0</v>
      </c>
      <c r="C40" s="142">
        <v>5</v>
      </c>
      <c r="D40" s="138" t="s">
        <v>186</v>
      </c>
      <c r="E40" s="43"/>
      <c r="F40" s="43"/>
    </row>
    <row r="41" spans="1:6" hidden="1" outlineLevel="1">
      <c r="A41" s="48">
        <v>41456</v>
      </c>
      <c r="B41" s="142">
        <v>0</v>
      </c>
      <c r="C41" s="142">
        <v>5</v>
      </c>
      <c r="D41" s="138" t="s">
        <v>186</v>
      </c>
      <c r="E41" s="43"/>
      <c r="F41" s="43"/>
    </row>
    <row r="42" spans="1:6" hidden="1" outlineLevel="1">
      <c r="A42" s="48">
        <v>41487</v>
      </c>
      <c r="B42" s="142">
        <v>0</v>
      </c>
      <c r="C42" s="142">
        <v>5</v>
      </c>
      <c r="D42" s="138" t="s">
        <v>186</v>
      </c>
      <c r="E42" s="43"/>
      <c r="F42" s="43"/>
    </row>
    <row r="43" spans="1:6" hidden="1" outlineLevel="1">
      <c r="A43" s="48">
        <v>41518</v>
      </c>
      <c r="B43" s="142">
        <v>0</v>
      </c>
      <c r="C43" s="142">
        <v>4</v>
      </c>
      <c r="D43" s="138" t="s">
        <v>186</v>
      </c>
      <c r="E43" s="43"/>
      <c r="F43" s="43"/>
    </row>
    <row r="44" spans="1:6" hidden="1" outlineLevel="1">
      <c r="A44" s="48">
        <v>41548</v>
      </c>
      <c r="B44" s="142">
        <v>0</v>
      </c>
      <c r="C44" s="142">
        <v>4</v>
      </c>
      <c r="D44" s="138" t="s">
        <v>186</v>
      </c>
      <c r="E44" s="43"/>
      <c r="F44" s="43"/>
    </row>
    <row r="45" spans="1:6" hidden="1" outlineLevel="1">
      <c r="A45" s="48">
        <v>41579</v>
      </c>
      <c r="B45" s="142">
        <v>0</v>
      </c>
      <c r="C45" s="142">
        <v>4</v>
      </c>
      <c r="D45" s="138" t="s">
        <v>186</v>
      </c>
      <c r="E45" s="43"/>
      <c r="F45" s="43"/>
    </row>
    <row r="46" spans="1:6" hidden="1" outlineLevel="1">
      <c r="A46" s="48">
        <v>41609</v>
      </c>
      <c r="B46" s="142">
        <v>0</v>
      </c>
      <c r="C46" s="142">
        <v>4</v>
      </c>
      <c r="D46" s="138" t="s">
        <v>186</v>
      </c>
      <c r="E46" s="43"/>
      <c r="F46" s="43"/>
    </row>
    <row r="47" spans="1:6" hidden="1" outlineLevel="1">
      <c r="A47" s="48">
        <v>41640</v>
      </c>
      <c r="B47" s="142">
        <v>0</v>
      </c>
      <c r="C47" s="142">
        <v>4</v>
      </c>
      <c r="D47" s="138" t="s">
        <v>186</v>
      </c>
      <c r="E47" s="43"/>
      <c r="F47" s="43"/>
    </row>
    <row r="48" spans="1:6" hidden="1" outlineLevel="1">
      <c r="A48" s="48">
        <v>41671</v>
      </c>
      <c r="B48" s="142">
        <v>0</v>
      </c>
      <c r="C48" s="142">
        <v>4</v>
      </c>
      <c r="D48" s="138" t="s">
        <v>186</v>
      </c>
      <c r="E48" s="43"/>
      <c r="F48" s="43"/>
    </row>
    <row r="49" spans="1:6" hidden="1" outlineLevel="1">
      <c r="A49" s="48">
        <v>41699</v>
      </c>
      <c r="B49" s="142">
        <v>0</v>
      </c>
      <c r="C49" s="142">
        <v>4</v>
      </c>
      <c r="D49" s="138" t="s">
        <v>186</v>
      </c>
      <c r="E49" s="43"/>
      <c r="F49" s="43"/>
    </row>
    <row r="50" spans="1:6" hidden="1" outlineLevel="1">
      <c r="A50" s="48">
        <v>41730</v>
      </c>
      <c r="B50" s="142">
        <v>0</v>
      </c>
      <c r="C50" s="142">
        <v>4</v>
      </c>
      <c r="D50" s="138" t="s">
        <v>186</v>
      </c>
      <c r="E50" s="43"/>
      <c r="F50" s="43"/>
    </row>
    <row r="51" spans="1:6" hidden="1" outlineLevel="1">
      <c r="A51" s="48">
        <v>41760</v>
      </c>
      <c r="B51" s="142">
        <v>0</v>
      </c>
      <c r="C51" s="142">
        <v>4</v>
      </c>
      <c r="D51" s="138" t="s">
        <v>186</v>
      </c>
      <c r="E51" s="43"/>
      <c r="F51" s="43"/>
    </row>
    <row r="52" spans="1:6" hidden="1" outlineLevel="1">
      <c r="A52" s="48">
        <v>41791</v>
      </c>
      <c r="B52" s="142">
        <v>0</v>
      </c>
      <c r="C52" s="142">
        <v>4</v>
      </c>
      <c r="D52" s="138" t="s">
        <v>186</v>
      </c>
      <c r="E52" s="43"/>
      <c r="F52" s="43"/>
    </row>
    <row r="53" spans="1:6" hidden="1" outlineLevel="1">
      <c r="A53" s="48">
        <v>41821</v>
      </c>
      <c r="B53" s="142">
        <v>0</v>
      </c>
      <c r="C53" s="142">
        <v>4</v>
      </c>
      <c r="D53" s="138" t="s">
        <v>186</v>
      </c>
      <c r="E53" s="43"/>
      <c r="F53" s="43"/>
    </row>
    <row r="54" spans="1:6" hidden="1" outlineLevel="1" collapsed="1">
      <c r="A54" s="48">
        <v>41852</v>
      </c>
      <c r="B54" s="142">
        <v>0</v>
      </c>
      <c r="C54" s="142">
        <v>4</v>
      </c>
      <c r="D54" s="138" t="s">
        <v>186</v>
      </c>
      <c r="E54" s="43"/>
      <c r="F54" s="43"/>
    </row>
    <row r="55" spans="1:6" hidden="1" outlineLevel="1" collapsed="1">
      <c r="A55" s="48">
        <v>41883</v>
      </c>
      <c r="B55" s="142">
        <v>0</v>
      </c>
      <c r="C55" s="142">
        <v>4</v>
      </c>
      <c r="D55" s="138" t="s">
        <v>186</v>
      </c>
      <c r="E55" s="43"/>
      <c r="F55" s="43"/>
    </row>
    <row r="56" spans="1:6" hidden="1" outlineLevel="1" collapsed="1">
      <c r="A56" s="48">
        <v>41913</v>
      </c>
      <c r="B56" s="142">
        <v>0</v>
      </c>
      <c r="C56" s="142">
        <v>4</v>
      </c>
      <c r="D56" s="138" t="s">
        <v>186</v>
      </c>
      <c r="E56" s="43"/>
      <c r="F56" s="43"/>
    </row>
    <row r="57" spans="1:6" hidden="1" outlineLevel="1" collapsed="1">
      <c r="A57" s="48">
        <v>41944</v>
      </c>
      <c r="B57" s="142">
        <v>0</v>
      </c>
      <c r="C57" s="142">
        <v>4</v>
      </c>
      <c r="D57" s="138" t="s">
        <v>186</v>
      </c>
      <c r="E57" s="43"/>
      <c r="F57" s="43"/>
    </row>
    <row r="58" spans="1:6" hidden="1" outlineLevel="1">
      <c r="A58" s="48">
        <v>41974</v>
      </c>
      <c r="B58" s="142">
        <v>0</v>
      </c>
      <c r="C58" s="142">
        <v>4</v>
      </c>
      <c r="D58" s="138" t="s">
        <v>186</v>
      </c>
      <c r="E58" s="43"/>
      <c r="F58" s="43"/>
    </row>
    <row r="59" spans="1:6" hidden="1" outlineLevel="1">
      <c r="A59" s="48">
        <v>42005</v>
      </c>
      <c r="B59" s="142">
        <v>0</v>
      </c>
      <c r="C59" s="142">
        <v>4</v>
      </c>
      <c r="D59" s="138" t="s">
        <v>186</v>
      </c>
      <c r="E59" s="43"/>
      <c r="F59" s="43"/>
    </row>
    <row r="60" spans="1:6" hidden="1" outlineLevel="1" collapsed="1">
      <c r="A60" s="48">
        <v>42036</v>
      </c>
      <c r="B60" s="142">
        <v>0</v>
      </c>
      <c r="C60" s="142">
        <v>4</v>
      </c>
      <c r="D60" s="138" t="s">
        <v>186</v>
      </c>
      <c r="E60" s="43"/>
      <c r="F60" s="43"/>
    </row>
    <row r="61" spans="1:6" hidden="1" outlineLevel="1" collapsed="1">
      <c r="A61" s="48">
        <v>42064</v>
      </c>
      <c r="B61" s="142">
        <v>0</v>
      </c>
      <c r="C61" s="142">
        <v>4</v>
      </c>
      <c r="D61" s="138" t="s">
        <v>186</v>
      </c>
      <c r="E61" s="43"/>
      <c r="F61" s="43"/>
    </row>
    <row r="62" spans="1:6" hidden="1" outlineLevel="1" collapsed="1">
      <c r="A62" s="48">
        <v>42095</v>
      </c>
      <c r="B62" s="142">
        <v>0</v>
      </c>
      <c r="C62" s="142">
        <v>4</v>
      </c>
      <c r="D62" s="138" t="s">
        <v>186</v>
      </c>
      <c r="E62" s="43"/>
      <c r="F62" s="43"/>
    </row>
    <row r="63" spans="1:6" hidden="1" outlineLevel="1" collapsed="1">
      <c r="A63" s="48">
        <v>42125</v>
      </c>
      <c r="B63" s="142">
        <v>0</v>
      </c>
      <c r="C63" s="142">
        <v>4</v>
      </c>
      <c r="D63" s="138" t="s">
        <v>186</v>
      </c>
      <c r="E63" s="43"/>
      <c r="F63" s="43"/>
    </row>
    <row r="64" spans="1:6" hidden="1" outlineLevel="1">
      <c r="A64" s="48">
        <v>42156</v>
      </c>
      <c r="B64" s="142">
        <v>0</v>
      </c>
      <c r="C64" s="142">
        <v>4</v>
      </c>
      <c r="D64" s="138" t="s">
        <v>186</v>
      </c>
      <c r="E64" s="43"/>
      <c r="F64" s="43"/>
    </row>
    <row r="65" spans="1:6" hidden="1" outlineLevel="1">
      <c r="A65" s="48">
        <v>42186</v>
      </c>
      <c r="B65" s="142">
        <v>0</v>
      </c>
      <c r="C65" s="142">
        <v>3</v>
      </c>
      <c r="D65" s="138" t="s">
        <v>186</v>
      </c>
      <c r="E65" s="43"/>
      <c r="F65" s="43"/>
    </row>
    <row r="66" spans="1:6" hidden="1" outlineLevel="1">
      <c r="A66" s="48">
        <v>42217</v>
      </c>
      <c r="B66" s="142">
        <v>0</v>
      </c>
      <c r="C66" s="142">
        <v>3</v>
      </c>
      <c r="D66" s="138" t="s">
        <v>186</v>
      </c>
      <c r="E66" s="43"/>
      <c r="F66" s="43"/>
    </row>
    <row r="67" spans="1:6" hidden="1" outlineLevel="1">
      <c r="A67" s="48">
        <v>42248</v>
      </c>
      <c r="B67" s="142">
        <v>0</v>
      </c>
      <c r="C67" s="142">
        <v>3</v>
      </c>
      <c r="D67" s="138" t="s">
        <v>186</v>
      </c>
      <c r="E67" s="43"/>
      <c r="F67" s="43"/>
    </row>
    <row r="68" spans="1:6" hidden="1" outlineLevel="1" collapsed="1">
      <c r="A68" s="48">
        <v>42278</v>
      </c>
      <c r="B68" s="142">
        <v>0</v>
      </c>
      <c r="C68" s="142">
        <v>3</v>
      </c>
      <c r="D68" s="138" t="s">
        <v>186</v>
      </c>
      <c r="E68" s="43"/>
      <c r="F68" s="43"/>
    </row>
    <row r="69" spans="1:6" hidden="1" outlineLevel="1" collapsed="1">
      <c r="A69" s="48">
        <v>42309</v>
      </c>
      <c r="B69" s="142">
        <v>0</v>
      </c>
      <c r="C69" s="142">
        <v>3</v>
      </c>
      <c r="D69" s="138" t="s">
        <v>186</v>
      </c>
      <c r="E69" s="43"/>
      <c r="F69" s="43"/>
    </row>
    <row r="70" spans="1:6" hidden="1" outlineLevel="1" collapsed="1">
      <c r="A70" s="48">
        <v>42339</v>
      </c>
      <c r="B70" s="142">
        <v>0</v>
      </c>
      <c r="C70" s="142">
        <v>3</v>
      </c>
      <c r="D70" s="43">
        <v>253</v>
      </c>
      <c r="E70" s="43"/>
      <c r="F70" s="43"/>
    </row>
    <row r="71" spans="1:6" hidden="1" outlineLevel="1" collapsed="1">
      <c r="A71" s="48">
        <v>42370</v>
      </c>
      <c r="B71" s="142">
        <v>0</v>
      </c>
      <c r="C71" s="142">
        <v>3</v>
      </c>
      <c r="D71" s="43">
        <v>253</v>
      </c>
      <c r="E71" s="43"/>
      <c r="F71" s="43"/>
    </row>
    <row r="72" spans="1:6" hidden="1" outlineLevel="1" collapsed="1">
      <c r="A72" s="48">
        <v>42401</v>
      </c>
      <c r="B72" s="142">
        <v>0</v>
      </c>
      <c r="C72" s="142">
        <v>3</v>
      </c>
      <c r="D72" s="43">
        <v>253</v>
      </c>
      <c r="E72" s="43"/>
      <c r="F72" s="43"/>
    </row>
    <row r="73" spans="1:6" hidden="1" outlineLevel="1" collapsed="1">
      <c r="A73" s="48">
        <v>42430</v>
      </c>
      <c r="B73" s="142">
        <v>0</v>
      </c>
      <c r="C73" s="142">
        <v>3</v>
      </c>
      <c r="D73" s="43">
        <v>249</v>
      </c>
      <c r="E73" s="43"/>
      <c r="F73" s="43"/>
    </row>
    <row r="74" spans="1:6" hidden="1" outlineLevel="1" collapsed="1">
      <c r="A74" s="48">
        <v>42461</v>
      </c>
      <c r="B74" s="142">
        <v>0</v>
      </c>
      <c r="C74" s="142">
        <v>3</v>
      </c>
      <c r="D74" s="43">
        <v>249</v>
      </c>
      <c r="E74" s="43"/>
      <c r="F74" s="43"/>
    </row>
    <row r="75" spans="1:6" hidden="1" outlineLevel="2">
      <c r="A75" s="48">
        <v>42491</v>
      </c>
      <c r="B75" s="142">
        <v>0</v>
      </c>
      <c r="C75" s="142">
        <v>3</v>
      </c>
      <c r="D75" s="43">
        <v>249</v>
      </c>
      <c r="E75" s="43"/>
      <c r="F75" s="43"/>
    </row>
    <row r="76" spans="1:6" hidden="1" outlineLevel="1" collapsed="1">
      <c r="A76" s="48">
        <v>42522</v>
      </c>
      <c r="B76" s="142">
        <v>0</v>
      </c>
      <c r="C76" s="142">
        <v>3</v>
      </c>
      <c r="D76" s="43">
        <v>240</v>
      </c>
      <c r="E76" s="43"/>
      <c r="F76" s="43"/>
    </row>
    <row r="77" spans="1:6" hidden="1" outlineLevel="1" collapsed="1">
      <c r="A77" s="48">
        <v>42552</v>
      </c>
      <c r="B77" s="142">
        <v>0</v>
      </c>
      <c r="C77" s="142">
        <v>3</v>
      </c>
      <c r="D77" s="43">
        <v>240</v>
      </c>
    </row>
    <row r="78" spans="1:6" hidden="1" outlineLevel="1" collapsed="1">
      <c r="A78" s="48">
        <v>42583</v>
      </c>
      <c r="B78" s="142">
        <v>0</v>
      </c>
      <c r="C78" s="142">
        <v>3</v>
      </c>
      <c r="D78" s="43">
        <v>240</v>
      </c>
    </row>
    <row r="79" spans="1:6" hidden="1" outlineLevel="1" collapsed="1">
      <c r="A79" s="48">
        <v>42614</v>
      </c>
      <c r="B79" s="142">
        <v>0</v>
      </c>
      <c r="C79" s="142">
        <v>3</v>
      </c>
      <c r="D79" s="19">
        <v>230</v>
      </c>
    </row>
    <row r="80" spans="1:6" hidden="1" outlineLevel="1" collapsed="1">
      <c r="A80" s="48">
        <v>42644</v>
      </c>
      <c r="B80" s="142">
        <v>0</v>
      </c>
      <c r="C80" s="142">
        <v>3</v>
      </c>
      <c r="D80" s="19">
        <v>230</v>
      </c>
    </row>
    <row r="81" spans="1:4" hidden="1" outlineLevel="1" collapsed="1">
      <c r="A81" s="48">
        <v>42675</v>
      </c>
      <c r="B81" s="142">
        <v>0</v>
      </c>
      <c r="C81" s="142">
        <v>3</v>
      </c>
      <c r="D81" s="19">
        <v>230</v>
      </c>
    </row>
    <row r="82" spans="1:4" hidden="1" outlineLevel="1" collapsed="1">
      <c r="A82" s="48">
        <v>42705</v>
      </c>
      <c r="B82" s="142">
        <v>0</v>
      </c>
      <c r="C82" s="142">
        <v>3</v>
      </c>
      <c r="D82" s="19">
        <v>218</v>
      </c>
    </row>
    <row r="83" spans="1:4" hidden="1" outlineLevel="1" collapsed="1">
      <c r="A83" s="48">
        <v>42736</v>
      </c>
      <c r="B83" s="142">
        <v>0</v>
      </c>
      <c r="C83" s="142">
        <v>3</v>
      </c>
      <c r="D83" s="19">
        <v>218</v>
      </c>
    </row>
    <row r="84" spans="1:4" hidden="1" outlineLevel="1" collapsed="1">
      <c r="A84" s="48">
        <v>42767</v>
      </c>
      <c r="B84" s="142">
        <v>0</v>
      </c>
      <c r="C84" s="142">
        <v>3</v>
      </c>
      <c r="D84" s="19">
        <v>218</v>
      </c>
    </row>
    <row r="85" spans="1:4" hidden="1" outlineLevel="1" collapsed="1">
      <c r="A85" s="48">
        <v>42795</v>
      </c>
      <c r="B85" s="142">
        <v>0</v>
      </c>
      <c r="C85" s="142">
        <v>3</v>
      </c>
      <c r="D85" s="19">
        <v>216</v>
      </c>
    </row>
    <row r="86" spans="1:4" hidden="1" outlineLevel="1" collapsed="1">
      <c r="A86" s="48">
        <v>42826</v>
      </c>
      <c r="B86" s="142">
        <v>0</v>
      </c>
      <c r="C86" s="142">
        <v>3</v>
      </c>
      <c r="D86" s="19">
        <v>216</v>
      </c>
    </row>
    <row r="87" spans="1:4" hidden="1" outlineLevel="1" collapsed="1">
      <c r="A87" s="48">
        <v>42856</v>
      </c>
      <c r="B87" s="142">
        <v>0</v>
      </c>
      <c r="C87" s="142">
        <v>3</v>
      </c>
      <c r="D87" s="19">
        <v>216</v>
      </c>
    </row>
    <row r="88" spans="1:4" hidden="1" outlineLevel="1" collapsed="1">
      <c r="A88" s="48">
        <v>42887</v>
      </c>
      <c r="B88" s="142">
        <v>0</v>
      </c>
      <c r="C88" s="142">
        <v>3</v>
      </c>
      <c r="D88" s="19">
        <v>193</v>
      </c>
    </row>
    <row r="89" spans="1:4" hidden="1" outlineLevel="1" collapsed="1">
      <c r="A89" s="48">
        <v>42917</v>
      </c>
      <c r="B89" s="142">
        <v>0</v>
      </c>
      <c r="C89" s="142">
        <v>3</v>
      </c>
      <c r="D89" s="19">
        <v>193</v>
      </c>
    </row>
    <row r="90" spans="1:4" hidden="1" outlineLevel="1" collapsed="1">
      <c r="A90" s="48">
        <v>42948</v>
      </c>
      <c r="B90" s="142">
        <v>0</v>
      </c>
      <c r="C90" s="142">
        <v>3</v>
      </c>
      <c r="D90" s="19">
        <v>193</v>
      </c>
    </row>
    <row r="91" spans="1:4" hidden="1" outlineLevel="1" collapsed="1">
      <c r="A91" s="48">
        <v>42979</v>
      </c>
      <c r="B91" s="142">
        <v>0</v>
      </c>
      <c r="C91" s="142">
        <v>3</v>
      </c>
      <c r="D91" s="19">
        <v>190</v>
      </c>
    </row>
    <row r="92" spans="1:4" hidden="1" outlineLevel="1" collapsed="1">
      <c r="A92" s="48">
        <v>43009</v>
      </c>
      <c r="B92" s="142">
        <v>0</v>
      </c>
      <c r="C92" s="142">
        <v>3</v>
      </c>
      <c r="D92" s="19">
        <v>190</v>
      </c>
    </row>
    <row r="93" spans="1:4" hidden="1" outlineLevel="1" collapsed="1">
      <c r="A93" s="48">
        <v>43040</v>
      </c>
      <c r="B93" s="142">
        <v>0</v>
      </c>
      <c r="C93" s="142">
        <v>3</v>
      </c>
      <c r="D93" s="19">
        <v>190</v>
      </c>
    </row>
    <row r="94" spans="1:4" hidden="1" outlineLevel="1" collapsed="1">
      <c r="A94" s="48">
        <v>43070</v>
      </c>
      <c r="B94" s="142">
        <v>0</v>
      </c>
      <c r="C94" s="142">
        <v>3</v>
      </c>
      <c r="D94" s="19">
        <v>181</v>
      </c>
    </row>
    <row r="95" spans="1:4" hidden="1" outlineLevel="1" collapsed="1">
      <c r="A95" s="48">
        <v>43101</v>
      </c>
      <c r="B95" s="142">
        <v>0</v>
      </c>
      <c r="C95" s="142">
        <v>3</v>
      </c>
      <c r="D95" s="19">
        <v>181</v>
      </c>
    </row>
    <row r="96" spans="1:4" hidden="1" outlineLevel="1" collapsed="1">
      <c r="A96" s="48">
        <v>43132</v>
      </c>
      <c r="B96" s="142">
        <v>0</v>
      </c>
      <c r="C96" s="142">
        <v>3</v>
      </c>
      <c r="D96" s="19">
        <v>181</v>
      </c>
    </row>
    <row r="97" spans="1:4" hidden="1" outlineLevel="1" collapsed="1">
      <c r="A97" s="48">
        <v>43160</v>
      </c>
      <c r="B97" s="142">
        <v>0</v>
      </c>
      <c r="C97" s="142">
        <v>3</v>
      </c>
      <c r="D97" s="19">
        <v>182</v>
      </c>
    </row>
    <row r="98" spans="1:4" hidden="1" outlineLevel="1" collapsed="1">
      <c r="A98" s="48">
        <v>43191</v>
      </c>
      <c r="B98" s="142">
        <v>0</v>
      </c>
      <c r="C98" s="142">
        <v>3</v>
      </c>
      <c r="D98" s="19">
        <v>182</v>
      </c>
    </row>
    <row r="99" spans="1:4" hidden="1" outlineLevel="1" collapsed="1">
      <c r="A99" s="48">
        <v>43221</v>
      </c>
      <c r="B99" s="142">
        <v>0</v>
      </c>
      <c r="C99" s="142">
        <v>3</v>
      </c>
      <c r="D99" s="19">
        <v>182</v>
      </c>
    </row>
    <row r="100" spans="1:4" hidden="1" outlineLevel="1" collapsed="1">
      <c r="A100" s="48">
        <v>43252</v>
      </c>
      <c r="B100" s="142">
        <v>0</v>
      </c>
      <c r="C100" s="142">
        <v>3</v>
      </c>
      <c r="D100" s="19">
        <v>179</v>
      </c>
    </row>
    <row r="101" spans="1:4" hidden="1" outlineLevel="1" collapsed="1">
      <c r="A101" s="48">
        <v>43282</v>
      </c>
      <c r="B101" s="142">
        <v>0</v>
      </c>
      <c r="C101" s="142">
        <v>3</v>
      </c>
      <c r="D101" s="19">
        <v>179</v>
      </c>
    </row>
    <row r="102" spans="1:4" hidden="1" outlineLevel="1" collapsed="1">
      <c r="A102" s="48">
        <v>43313</v>
      </c>
      <c r="B102" s="142">
        <v>0</v>
      </c>
      <c r="C102" s="142">
        <v>3</v>
      </c>
      <c r="D102" s="19">
        <v>179</v>
      </c>
    </row>
    <row r="103" spans="1:4" hidden="1" outlineLevel="1" collapsed="1">
      <c r="A103" s="48">
        <v>43344</v>
      </c>
      <c r="B103" s="142">
        <v>0</v>
      </c>
      <c r="C103" s="142">
        <v>3</v>
      </c>
      <c r="D103" s="19">
        <v>150</v>
      </c>
    </row>
    <row r="104" spans="1:4" hidden="1" outlineLevel="1" collapsed="1">
      <c r="A104" s="48">
        <v>43374</v>
      </c>
      <c r="B104" s="142">
        <v>0</v>
      </c>
      <c r="C104" s="142">
        <v>3</v>
      </c>
      <c r="D104" s="19">
        <v>150</v>
      </c>
    </row>
    <row r="105" spans="1:4" hidden="1" outlineLevel="1" collapsed="1">
      <c r="A105" s="48">
        <v>43405</v>
      </c>
      <c r="B105" s="142">
        <v>0</v>
      </c>
      <c r="C105" s="142">
        <v>3</v>
      </c>
      <c r="D105" s="19">
        <v>150</v>
      </c>
    </row>
    <row r="106" spans="1:4" hidden="1" outlineLevel="1" collapsed="1">
      <c r="A106" s="48">
        <v>43435</v>
      </c>
      <c r="B106" s="142">
        <v>0</v>
      </c>
      <c r="C106" s="142">
        <v>3</v>
      </c>
      <c r="D106" s="19">
        <v>146</v>
      </c>
    </row>
    <row r="107" spans="1:4" hidden="1" outlineLevel="1" collapsed="1">
      <c r="A107" s="48">
        <v>43466</v>
      </c>
      <c r="B107" s="142">
        <v>0</v>
      </c>
      <c r="C107" s="142">
        <v>3</v>
      </c>
      <c r="D107" s="19">
        <v>146</v>
      </c>
    </row>
    <row r="108" spans="1:4" hidden="1" outlineLevel="1" collapsed="1">
      <c r="A108" s="48">
        <v>43497</v>
      </c>
      <c r="B108" s="142">
        <v>0</v>
      </c>
      <c r="C108" s="142">
        <v>3</v>
      </c>
      <c r="D108" s="19">
        <v>146</v>
      </c>
    </row>
    <row r="109" spans="1:4" hidden="1" outlineLevel="1" collapsed="1">
      <c r="A109" s="48">
        <v>43525</v>
      </c>
      <c r="B109" s="142">
        <v>0</v>
      </c>
      <c r="C109" s="142">
        <v>3</v>
      </c>
      <c r="D109" s="19">
        <v>140</v>
      </c>
    </row>
    <row r="110" spans="1:4" hidden="1" outlineLevel="1" collapsed="1">
      <c r="A110" s="48">
        <v>43556</v>
      </c>
      <c r="B110" s="142">
        <v>0</v>
      </c>
      <c r="C110" s="142">
        <v>3</v>
      </c>
      <c r="D110" s="19">
        <v>140</v>
      </c>
    </row>
    <row r="111" spans="1:4" hidden="1" outlineLevel="1" collapsed="1">
      <c r="A111" s="48">
        <v>43586</v>
      </c>
      <c r="B111" s="142">
        <v>0</v>
      </c>
      <c r="C111" s="142">
        <v>3</v>
      </c>
      <c r="D111" s="19">
        <v>140</v>
      </c>
    </row>
    <row r="112" spans="1:4" hidden="1" outlineLevel="1" collapsed="1">
      <c r="A112" s="48">
        <v>43617</v>
      </c>
      <c r="B112" s="142">
        <v>0</v>
      </c>
      <c r="C112" s="142">
        <v>3</v>
      </c>
      <c r="D112" s="19">
        <v>140</v>
      </c>
    </row>
    <row r="113" spans="1:4" hidden="1" outlineLevel="1" collapsed="1">
      <c r="A113" s="48">
        <v>43647</v>
      </c>
      <c r="B113" s="142">
        <v>0</v>
      </c>
      <c r="C113" s="142">
        <v>3</v>
      </c>
      <c r="D113" s="19">
        <v>140</v>
      </c>
    </row>
    <row r="114" spans="1:4" hidden="1" outlineLevel="1" collapsed="1">
      <c r="A114" s="48">
        <v>43678</v>
      </c>
      <c r="B114" s="142">
        <v>0</v>
      </c>
      <c r="C114" s="142">
        <v>3</v>
      </c>
      <c r="D114" s="19">
        <v>140</v>
      </c>
    </row>
    <row r="115" spans="1:4" hidden="1" outlineLevel="1" collapsed="1">
      <c r="A115" s="48">
        <v>43709</v>
      </c>
      <c r="B115" s="142">
        <v>0</v>
      </c>
      <c r="C115" s="142">
        <v>3</v>
      </c>
      <c r="D115" s="19">
        <v>141</v>
      </c>
    </row>
    <row r="116" spans="1:4" hidden="1" outlineLevel="1" collapsed="1">
      <c r="A116" s="48">
        <v>43739</v>
      </c>
      <c r="B116" s="142">
        <v>0</v>
      </c>
      <c r="C116" s="142">
        <v>3</v>
      </c>
      <c r="D116" s="19">
        <v>141</v>
      </c>
    </row>
    <row r="117" spans="1:4" hidden="1" outlineLevel="1" collapsed="1">
      <c r="A117" s="48">
        <v>43770</v>
      </c>
      <c r="B117" s="142">
        <v>0</v>
      </c>
      <c r="C117" s="142">
        <v>3</v>
      </c>
      <c r="D117" s="19">
        <v>141</v>
      </c>
    </row>
    <row r="118" spans="1:4" hidden="1" outlineLevel="1" collapsed="1">
      <c r="A118" s="48">
        <v>43800</v>
      </c>
      <c r="B118" s="142">
        <v>0</v>
      </c>
      <c r="C118" s="142">
        <v>3</v>
      </c>
      <c r="D118" s="19">
        <v>135</v>
      </c>
    </row>
    <row r="119" spans="1:4" hidden="1" outlineLevel="1" collapsed="1">
      <c r="A119" s="48">
        <v>43831</v>
      </c>
      <c r="B119" s="142">
        <v>0</v>
      </c>
      <c r="C119" s="142">
        <v>3</v>
      </c>
      <c r="D119" s="19">
        <v>135</v>
      </c>
    </row>
    <row r="120" spans="1:4" hidden="1" outlineLevel="1" collapsed="1">
      <c r="A120" s="48">
        <v>43862</v>
      </c>
      <c r="B120" s="142">
        <v>0</v>
      </c>
      <c r="C120" s="142">
        <v>3</v>
      </c>
      <c r="D120" s="19">
        <v>135</v>
      </c>
    </row>
    <row r="121" spans="1:4" hidden="1" outlineLevel="1" collapsed="1">
      <c r="A121" s="48">
        <v>43891</v>
      </c>
      <c r="B121" s="142">
        <v>0</v>
      </c>
      <c r="C121" s="142">
        <v>3</v>
      </c>
      <c r="D121" s="19">
        <v>129</v>
      </c>
    </row>
    <row r="122" spans="1:4" hidden="1" outlineLevel="1" collapsed="1">
      <c r="A122" s="48">
        <v>43922</v>
      </c>
      <c r="B122" s="142">
        <v>0</v>
      </c>
      <c r="C122" s="142">
        <v>3</v>
      </c>
      <c r="D122" s="19">
        <v>129</v>
      </c>
    </row>
    <row r="123" spans="1:4" hidden="1" outlineLevel="1" collapsed="1">
      <c r="A123" s="48">
        <v>43952</v>
      </c>
      <c r="B123" s="142">
        <v>0</v>
      </c>
      <c r="C123" s="142">
        <v>3</v>
      </c>
      <c r="D123" s="19">
        <v>129</v>
      </c>
    </row>
    <row r="124" spans="1:4" hidden="1" outlineLevel="1" collapsed="1">
      <c r="A124" s="48">
        <v>43983</v>
      </c>
      <c r="B124" s="142">
        <v>0</v>
      </c>
      <c r="C124" s="142">
        <v>3</v>
      </c>
      <c r="D124" s="19">
        <v>123</v>
      </c>
    </row>
    <row r="125" spans="1:4" hidden="1" outlineLevel="1" collapsed="1">
      <c r="A125" s="48">
        <v>44013</v>
      </c>
      <c r="B125" s="142">
        <v>0</v>
      </c>
      <c r="C125" s="142">
        <v>3</v>
      </c>
      <c r="D125" s="19">
        <v>123</v>
      </c>
    </row>
    <row r="126" spans="1:4" hidden="1" outlineLevel="1" collapsed="1">
      <c r="A126" s="48">
        <v>44044</v>
      </c>
      <c r="B126" s="142">
        <v>0</v>
      </c>
      <c r="C126" s="142">
        <v>3</v>
      </c>
      <c r="D126" s="19">
        <v>123</v>
      </c>
    </row>
    <row r="127" spans="1:4" hidden="1" outlineLevel="1" collapsed="1">
      <c r="A127" s="48">
        <v>44075</v>
      </c>
      <c r="B127" s="142">
        <v>0</v>
      </c>
      <c r="C127" s="142">
        <v>3</v>
      </c>
      <c r="D127" s="19">
        <v>108</v>
      </c>
    </row>
    <row r="128" spans="1:4" hidden="1" outlineLevel="1" collapsed="1">
      <c r="A128" s="48">
        <v>44105</v>
      </c>
      <c r="B128" s="142">
        <v>0</v>
      </c>
      <c r="C128" s="142">
        <v>3</v>
      </c>
      <c r="D128" s="19">
        <v>108</v>
      </c>
    </row>
    <row r="129" spans="1:4" hidden="1" outlineLevel="1" collapsed="1">
      <c r="A129" s="48">
        <v>44136</v>
      </c>
      <c r="B129" s="142">
        <v>0</v>
      </c>
      <c r="C129" s="142">
        <v>3</v>
      </c>
      <c r="D129" s="19">
        <v>108</v>
      </c>
    </row>
    <row r="130" spans="1:4" hidden="1" outlineLevel="1" collapsed="1">
      <c r="A130" s="48">
        <v>44166</v>
      </c>
      <c r="B130" s="142">
        <v>0</v>
      </c>
      <c r="C130" s="142">
        <v>3</v>
      </c>
      <c r="D130" s="19">
        <v>105</v>
      </c>
    </row>
    <row r="131" spans="1:4" hidden="1" outlineLevel="1" collapsed="1">
      <c r="A131" s="48">
        <v>44197</v>
      </c>
      <c r="B131" s="142">
        <v>0</v>
      </c>
      <c r="C131" s="142">
        <v>3</v>
      </c>
      <c r="D131" s="19">
        <v>105</v>
      </c>
    </row>
    <row r="132" spans="1:4" hidden="1" outlineLevel="1" collapsed="1">
      <c r="A132" s="48">
        <v>44228</v>
      </c>
      <c r="B132" s="142">
        <v>0</v>
      </c>
      <c r="C132" s="142">
        <v>3</v>
      </c>
      <c r="D132" s="19">
        <v>105</v>
      </c>
    </row>
    <row r="133" spans="1:4" hidden="1" outlineLevel="1" collapsed="1">
      <c r="A133" s="48">
        <v>44256</v>
      </c>
      <c r="B133" s="142">
        <v>0</v>
      </c>
      <c r="C133" s="142">
        <v>3</v>
      </c>
      <c r="D133" s="19">
        <v>103</v>
      </c>
    </row>
    <row r="134" spans="1:4" hidden="1" outlineLevel="1" collapsed="1">
      <c r="A134" s="48">
        <v>44287</v>
      </c>
      <c r="B134" s="142">
        <v>0</v>
      </c>
      <c r="C134" s="142">
        <v>3</v>
      </c>
      <c r="D134" s="19">
        <v>103</v>
      </c>
    </row>
    <row r="135" spans="1:4" hidden="1" outlineLevel="1" collapsed="1">
      <c r="A135" s="48">
        <v>44317</v>
      </c>
      <c r="B135" s="142">
        <v>0</v>
      </c>
      <c r="C135" s="142">
        <v>3</v>
      </c>
      <c r="D135" s="19">
        <v>103</v>
      </c>
    </row>
    <row r="136" spans="1:4" hidden="1" outlineLevel="1" collapsed="1">
      <c r="A136" s="48">
        <v>44348</v>
      </c>
      <c r="B136" s="142">
        <v>0</v>
      </c>
      <c r="C136" s="142">
        <v>3</v>
      </c>
      <c r="D136" s="19">
        <v>100</v>
      </c>
    </row>
    <row r="137" spans="1:4" hidden="1" outlineLevel="1" collapsed="1">
      <c r="A137" s="48">
        <v>44378</v>
      </c>
      <c r="B137" s="142">
        <v>0</v>
      </c>
      <c r="C137" s="142">
        <v>3</v>
      </c>
      <c r="D137" s="19">
        <v>100</v>
      </c>
    </row>
    <row r="138" spans="1:4" hidden="1" outlineLevel="1" collapsed="1">
      <c r="A138" s="48">
        <v>44409</v>
      </c>
      <c r="B138" s="142">
        <v>0</v>
      </c>
      <c r="C138" s="142">
        <v>3</v>
      </c>
      <c r="D138" s="19">
        <v>100</v>
      </c>
    </row>
    <row r="139" spans="1:4" hidden="1" outlineLevel="1" collapsed="1">
      <c r="A139" s="48">
        <v>44440</v>
      </c>
      <c r="B139" s="142">
        <v>0</v>
      </c>
      <c r="C139" s="142">
        <v>3</v>
      </c>
      <c r="D139" s="19">
        <v>99</v>
      </c>
    </row>
    <row r="140" spans="1:4" hidden="1" outlineLevel="1" collapsed="1">
      <c r="A140" s="48">
        <v>44470</v>
      </c>
      <c r="B140" s="142">
        <v>0</v>
      </c>
      <c r="C140" s="142">
        <v>3</v>
      </c>
      <c r="D140" s="19">
        <v>99</v>
      </c>
    </row>
    <row r="141" spans="1:4" hidden="1" outlineLevel="1" collapsed="1">
      <c r="A141" s="48">
        <v>44501</v>
      </c>
      <c r="B141" s="142">
        <v>0</v>
      </c>
      <c r="C141" s="142">
        <v>3</v>
      </c>
      <c r="D141" s="19">
        <v>99</v>
      </c>
    </row>
    <row r="142" spans="1:4" hidden="1" outlineLevel="1" collapsed="1">
      <c r="A142" s="48">
        <v>44531</v>
      </c>
      <c r="B142" s="142">
        <v>0</v>
      </c>
      <c r="C142" s="142">
        <v>3</v>
      </c>
      <c r="D142" s="19">
        <v>99</v>
      </c>
    </row>
    <row r="143" spans="1:4" hidden="1" outlineLevel="1" collapsed="1">
      <c r="A143" s="48">
        <v>44562</v>
      </c>
      <c r="B143" s="142">
        <v>0</v>
      </c>
      <c r="C143" s="142">
        <v>3</v>
      </c>
      <c r="D143" s="19">
        <v>99</v>
      </c>
    </row>
    <row r="144" spans="1:4" hidden="1" outlineLevel="1" collapsed="1">
      <c r="A144" s="48">
        <v>44593</v>
      </c>
      <c r="B144" s="142">
        <v>0</v>
      </c>
      <c r="C144" s="142">
        <v>3</v>
      </c>
      <c r="D144" s="19">
        <v>99</v>
      </c>
    </row>
    <row r="145" spans="1:4" hidden="1" outlineLevel="1" collapsed="1">
      <c r="A145" s="48">
        <v>44621</v>
      </c>
      <c r="B145" s="142">
        <v>0</v>
      </c>
      <c r="C145" s="142">
        <v>3</v>
      </c>
      <c r="D145" s="19">
        <v>99</v>
      </c>
    </row>
    <row r="146" spans="1:4" hidden="1" outlineLevel="1" collapsed="1">
      <c r="A146" s="48">
        <v>44652</v>
      </c>
      <c r="B146" s="142">
        <v>0</v>
      </c>
      <c r="C146" s="142">
        <v>3</v>
      </c>
      <c r="D146" s="19">
        <v>99</v>
      </c>
    </row>
    <row r="147" spans="1:4" hidden="1" outlineLevel="1" collapsed="1">
      <c r="A147" s="48">
        <v>44682</v>
      </c>
      <c r="B147" s="142">
        <v>0</v>
      </c>
      <c r="C147" s="142">
        <v>3</v>
      </c>
      <c r="D147" s="19">
        <v>99</v>
      </c>
    </row>
    <row r="148" spans="1:4" hidden="1" outlineLevel="1" collapsed="1">
      <c r="A148" s="48">
        <v>44713</v>
      </c>
      <c r="B148" s="142">
        <v>0</v>
      </c>
      <c r="C148" s="142">
        <v>3</v>
      </c>
      <c r="D148" s="19">
        <v>97</v>
      </c>
    </row>
    <row r="149" spans="1:4" hidden="1" outlineLevel="1" collapsed="1">
      <c r="A149" s="48">
        <v>44743</v>
      </c>
      <c r="B149" s="142">
        <v>0</v>
      </c>
      <c r="C149" s="142">
        <v>3</v>
      </c>
      <c r="D149" s="19">
        <v>97</v>
      </c>
    </row>
    <row r="150" spans="1:4" hidden="1" outlineLevel="1" collapsed="1">
      <c r="A150" s="48">
        <v>44774</v>
      </c>
      <c r="B150" s="142">
        <v>0</v>
      </c>
      <c r="C150" s="142">
        <v>3</v>
      </c>
      <c r="D150" s="19">
        <v>97</v>
      </c>
    </row>
    <row r="151" spans="1:4" hidden="1" outlineLevel="1" collapsed="1">
      <c r="A151" s="48">
        <v>44805</v>
      </c>
      <c r="B151" s="142">
        <v>0</v>
      </c>
      <c r="C151" s="142">
        <v>3</v>
      </c>
      <c r="D151" s="19">
        <v>94</v>
      </c>
    </row>
    <row r="152" spans="1:4" hidden="1" outlineLevel="1" collapsed="1">
      <c r="A152" s="48">
        <v>44835</v>
      </c>
      <c r="B152" s="142">
        <v>0</v>
      </c>
      <c r="C152" s="142">
        <v>3</v>
      </c>
      <c r="D152" s="19">
        <v>94</v>
      </c>
    </row>
    <row r="153" spans="1:4" hidden="1" outlineLevel="1" collapsed="1">
      <c r="A153" s="48">
        <v>44866</v>
      </c>
      <c r="B153" s="142">
        <v>0</v>
      </c>
      <c r="C153" s="142">
        <v>3</v>
      </c>
      <c r="D153" s="19">
        <v>94</v>
      </c>
    </row>
    <row r="154" spans="1:4" hidden="1" outlineLevel="1" collapsed="1">
      <c r="A154" s="48">
        <v>44896</v>
      </c>
      <c r="B154" s="142">
        <v>0</v>
      </c>
      <c r="C154" s="142">
        <v>3</v>
      </c>
      <c r="D154" s="19">
        <v>90</v>
      </c>
    </row>
    <row r="155" spans="1:4" hidden="1" outlineLevel="1" collapsed="1">
      <c r="A155" s="48">
        <v>44927</v>
      </c>
      <c r="B155" s="142">
        <v>0</v>
      </c>
      <c r="C155" s="142">
        <v>3</v>
      </c>
      <c r="D155" s="19">
        <v>90</v>
      </c>
    </row>
    <row r="156" spans="1:4" hidden="1" outlineLevel="1" collapsed="1">
      <c r="A156" s="48">
        <v>44958</v>
      </c>
      <c r="B156" s="142">
        <v>0</v>
      </c>
      <c r="C156" s="142">
        <v>3</v>
      </c>
      <c r="D156" s="19">
        <v>90</v>
      </c>
    </row>
    <row r="157" spans="1:4" hidden="1" outlineLevel="1" collapsed="1">
      <c r="A157" s="48">
        <v>44986</v>
      </c>
      <c r="B157" s="142">
        <v>0</v>
      </c>
      <c r="C157" s="142">
        <v>3</v>
      </c>
      <c r="D157" s="19">
        <v>89</v>
      </c>
    </row>
    <row r="158" spans="1:4" hidden="1" outlineLevel="1" collapsed="1">
      <c r="A158" s="48">
        <v>45017</v>
      </c>
      <c r="B158" s="142">
        <v>0</v>
      </c>
      <c r="C158" s="142">
        <v>3</v>
      </c>
      <c r="D158" s="19">
        <v>89</v>
      </c>
    </row>
    <row r="159" spans="1:4" hidden="1" outlineLevel="1" collapsed="1">
      <c r="A159" s="48">
        <v>45047</v>
      </c>
      <c r="B159" s="142">
        <v>0</v>
      </c>
      <c r="C159" s="142">
        <v>3</v>
      </c>
      <c r="D159" s="19">
        <v>89</v>
      </c>
    </row>
    <row r="160" spans="1:4" hidden="1" outlineLevel="1" collapsed="1">
      <c r="A160" s="48">
        <v>45078</v>
      </c>
      <c r="B160" s="142">
        <v>0</v>
      </c>
      <c r="C160" s="142">
        <v>3</v>
      </c>
      <c r="D160" s="19">
        <v>89</v>
      </c>
    </row>
    <row r="161" spans="1:4" hidden="1" outlineLevel="1" collapsed="1">
      <c r="A161" s="48">
        <v>45108</v>
      </c>
      <c r="B161" s="142">
        <v>0</v>
      </c>
      <c r="C161" s="142">
        <v>3</v>
      </c>
      <c r="D161" s="19">
        <v>89</v>
      </c>
    </row>
    <row r="162" spans="1:4" hidden="1" outlineLevel="1" collapsed="1">
      <c r="A162" s="48">
        <v>45139</v>
      </c>
      <c r="B162" s="142">
        <v>0</v>
      </c>
      <c r="C162" s="142">
        <v>3</v>
      </c>
      <c r="D162" s="19">
        <v>89</v>
      </c>
    </row>
    <row r="163" spans="1:4" hidden="1" outlineLevel="1" collapsed="1">
      <c r="A163" s="48">
        <v>45170</v>
      </c>
      <c r="B163" s="142">
        <v>0</v>
      </c>
      <c r="C163" s="142">
        <v>3</v>
      </c>
      <c r="D163" s="19">
        <v>88</v>
      </c>
    </row>
    <row r="164" spans="1:4" hidden="1" outlineLevel="1" collapsed="1">
      <c r="A164" s="48">
        <v>45200</v>
      </c>
      <c r="B164" s="142">
        <v>0</v>
      </c>
      <c r="C164" s="142">
        <v>3</v>
      </c>
      <c r="D164" s="19">
        <v>88</v>
      </c>
    </row>
    <row r="165" spans="1:4" hidden="1" outlineLevel="1" collapsed="1">
      <c r="A165" s="48">
        <v>45231</v>
      </c>
      <c r="B165" s="142">
        <v>0</v>
      </c>
      <c r="C165" s="142">
        <v>3</v>
      </c>
      <c r="D165" s="19">
        <v>88</v>
      </c>
    </row>
    <row r="166" spans="1:4" hidden="1" outlineLevel="1" collapsed="1">
      <c r="A166" s="48">
        <v>45261</v>
      </c>
      <c r="B166" s="142">
        <v>0</v>
      </c>
      <c r="C166" s="142">
        <v>3</v>
      </c>
      <c r="D166" s="19">
        <v>88</v>
      </c>
    </row>
    <row r="167" spans="1:4" hidden="1" outlineLevel="1" collapsed="1">
      <c r="A167" s="48">
        <v>45292</v>
      </c>
      <c r="B167" s="142">
        <v>0</v>
      </c>
      <c r="C167" s="142">
        <v>3</v>
      </c>
      <c r="D167" s="19">
        <v>88</v>
      </c>
    </row>
    <row r="168" spans="1:4" hidden="1" outlineLevel="1" collapsed="1">
      <c r="A168" s="48">
        <v>45323</v>
      </c>
      <c r="B168" s="142">
        <v>0</v>
      </c>
      <c r="C168" s="142">
        <v>3</v>
      </c>
      <c r="D168" s="19">
        <v>88</v>
      </c>
    </row>
    <row r="169" spans="1:4" hidden="1" outlineLevel="1" collapsed="1">
      <c r="A169" s="48">
        <v>45352</v>
      </c>
      <c r="B169" s="142">
        <v>0</v>
      </c>
      <c r="C169" s="142">
        <v>3</v>
      </c>
      <c r="D169" s="19">
        <v>88</v>
      </c>
    </row>
    <row r="170" spans="1:4" hidden="1" outlineLevel="1" collapsed="1">
      <c r="A170" s="48">
        <v>45383</v>
      </c>
      <c r="B170" s="142">
        <v>0</v>
      </c>
      <c r="C170" s="142">
        <v>3</v>
      </c>
      <c r="D170" s="19">
        <v>88</v>
      </c>
    </row>
    <row r="171" spans="1:4" hidden="1" outlineLevel="1" collapsed="1">
      <c r="A171" s="48">
        <v>45413</v>
      </c>
      <c r="B171" s="142">
        <v>0</v>
      </c>
      <c r="C171" s="142">
        <v>3</v>
      </c>
      <c r="D171" s="19">
        <v>88</v>
      </c>
    </row>
    <row r="172" spans="1:4" hidden="1" outlineLevel="1" collapsed="1">
      <c r="A172" s="48">
        <v>45444</v>
      </c>
      <c r="B172" s="142">
        <v>0</v>
      </c>
      <c r="C172" s="142">
        <v>3</v>
      </c>
      <c r="D172" s="19">
        <v>89</v>
      </c>
    </row>
    <row r="173" spans="1:4" hidden="1" outlineLevel="1" collapsed="1">
      <c r="A173" s="48">
        <v>45474</v>
      </c>
      <c r="B173" s="142">
        <v>0</v>
      </c>
      <c r="C173" s="142">
        <v>3</v>
      </c>
      <c r="D173" s="19">
        <v>89</v>
      </c>
    </row>
    <row r="174" spans="1:4" hidden="1" outlineLevel="1" collapsed="1">
      <c r="A174" s="48">
        <v>45505</v>
      </c>
      <c r="B174" s="142">
        <v>0</v>
      </c>
      <c r="C174" s="142">
        <v>3</v>
      </c>
      <c r="D174" s="19">
        <v>89</v>
      </c>
    </row>
    <row r="175" spans="1:4" hidden="1" outlineLevel="1" collapsed="1">
      <c r="A175" s="48">
        <v>45536</v>
      </c>
      <c r="B175" s="142">
        <v>0</v>
      </c>
      <c r="C175" s="142">
        <v>3</v>
      </c>
      <c r="D175" s="19">
        <v>88</v>
      </c>
    </row>
    <row r="176" spans="1:4" hidden="1" outlineLevel="1" collapsed="1">
      <c r="A176" s="48">
        <v>45566</v>
      </c>
      <c r="B176" s="142">
        <v>0</v>
      </c>
      <c r="C176" s="142">
        <v>3</v>
      </c>
      <c r="D176" s="19">
        <v>88</v>
      </c>
    </row>
    <row r="177" spans="1:4" collapsed="1">
      <c r="A177" s="48">
        <v>45597</v>
      </c>
      <c r="B177" s="142">
        <v>0</v>
      </c>
      <c r="C177" s="142">
        <v>3</v>
      </c>
      <c r="D177" s="19">
        <v>88</v>
      </c>
    </row>
    <row r="178" spans="1:4">
      <c r="A178" s="48">
        <v>45627</v>
      </c>
      <c r="B178" s="142">
        <v>0</v>
      </c>
      <c r="C178" s="142">
        <v>2</v>
      </c>
      <c r="D178" s="19">
        <v>88</v>
      </c>
    </row>
    <row r="179" spans="1:4">
      <c r="A179" s="48">
        <v>45658</v>
      </c>
      <c r="B179" s="142">
        <v>0</v>
      </c>
      <c r="C179" s="142">
        <v>2</v>
      </c>
      <c r="D179" s="19">
        <v>88</v>
      </c>
    </row>
    <row r="180" spans="1:4">
      <c r="A180" s="48">
        <v>45689</v>
      </c>
      <c r="B180" s="142">
        <v>0</v>
      </c>
      <c r="C180" s="142">
        <v>2</v>
      </c>
      <c r="D180" s="19">
        <v>88</v>
      </c>
    </row>
    <row r="181" spans="1:4">
      <c r="A181" s="48">
        <v>45717</v>
      </c>
      <c r="B181" s="142">
        <v>0</v>
      </c>
      <c r="C181" s="142">
        <v>2</v>
      </c>
      <c r="D181" s="19">
        <v>88</v>
      </c>
    </row>
    <row r="182" spans="1:4">
      <c r="A182" s="48">
        <v>45748</v>
      </c>
      <c r="B182" s="142">
        <v>0</v>
      </c>
      <c r="C182" s="142">
        <v>2</v>
      </c>
      <c r="D182" s="19">
        <v>88</v>
      </c>
    </row>
    <row r="183" spans="1:4">
      <c r="A183" s="48">
        <v>45778</v>
      </c>
      <c r="B183" s="142">
        <v>0</v>
      </c>
      <c r="C183" s="142">
        <v>2</v>
      </c>
      <c r="D183" s="19">
        <v>88</v>
      </c>
    </row>
    <row r="184" spans="1:4">
      <c r="A184" s="48">
        <v>45809</v>
      </c>
      <c r="B184" s="142">
        <v>0</v>
      </c>
      <c r="C184" s="142">
        <v>2</v>
      </c>
      <c r="D184" s="19">
        <v>88</v>
      </c>
    </row>
    <row r="185" spans="1:4">
      <c r="A185" s="48">
        <v>45839</v>
      </c>
      <c r="B185" s="142">
        <v>0</v>
      </c>
      <c r="C185" s="142">
        <v>2</v>
      </c>
      <c r="D185" s="19">
        <v>88</v>
      </c>
    </row>
    <row r="186" spans="1:4">
      <c r="A186" s="48">
        <v>45870</v>
      </c>
      <c r="B186" s="142">
        <v>0</v>
      </c>
      <c r="C186" s="142">
        <v>2</v>
      </c>
      <c r="D186" s="19">
        <v>88</v>
      </c>
    </row>
    <row r="187" spans="1:4">
      <c r="A187" s="48">
        <v>45901</v>
      </c>
      <c r="B187" s="142">
        <v>0</v>
      </c>
      <c r="C187" s="142">
        <v>2</v>
      </c>
      <c r="D187" s="19">
        <v>88</v>
      </c>
    </row>
    <row r="188" spans="1:4">
      <c r="A188" s="48">
        <v>45931</v>
      </c>
      <c r="B188" s="142">
        <v>0</v>
      </c>
      <c r="C188" s="142">
        <v>2</v>
      </c>
      <c r="D188" s="19">
        <v>88</v>
      </c>
    </row>
    <row r="189" spans="1:4">
      <c r="A189" s="48">
        <v>45962</v>
      </c>
      <c r="B189" s="142">
        <v>0</v>
      </c>
      <c r="C189" s="142">
        <v>2</v>
      </c>
      <c r="D189" s="19">
        <v>88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176</v>
      </c>
      <c r="B1" s="56">
        <v>2025</v>
      </c>
      <c r="G1" s="57" t="s">
        <v>128</v>
      </c>
      <c r="J1" s="58" t="s">
        <v>160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161</v>
      </c>
      <c r="K2" s="58">
        <v>2</v>
      </c>
      <c r="M2" s="58">
        <v>2012</v>
      </c>
    </row>
    <row r="3" spans="1:16380">
      <c r="A3" s="175" t="s">
        <v>119</v>
      </c>
      <c r="B3" s="175"/>
      <c r="C3" s="175"/>
      <c r="D3" s="175"/>
      <c r="E3" s="175"/>
      <c r="F3" s="175"/>
      <c r="G3" s="175"/>
      <c r="J3" s="58" t="s">
        <v>162</v>
      </c>
      <c r="K3" s="58">
        <v>3</v>
      </c>
      <c r="M3" s="58">
        <v>2013</v>
      </c>
    </row>
    <row r="4" spans="1:16380">
      <c r="A4" s="176" t="s">
        <v>116</v>
      </c>
      <c r="B4" s="176"/>
      <c r="C4" s="176"/>
      <c r="D4" s="176"/>
      <c r="E4" s="176"/>
      <c r="F4" s="176"/>
      <c r="G4" s="176"/>
      <c r="H4" s="62"/>
      <c r="I4" s="62"/>
      <c r="J4" s="58" t="s">
        <v>163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75" t="s">
        <v>126</v>
      </c>
      <c r="B5" s="175"/>
      <c r="C5" s="175"/>
      <c r="D5" s="175"/>
      <c r="E5" s="175"/>
      <c r="F5" s="175"/>
      <c r="G5" s="175"/>
      <c r="H5" s="62"/>
      <c r="I5" s="62"/>
      <c r="J5" s="58" t="s">
        <v>164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75">
        <f>DATE(B1,VLOOKUP(A1,$J$1:$K$12,2,0),1)</f>
        <v>45962</v>
      </c>
      <c r="B6" s="175"/>
      <c r="C6" s="175"/>
      <c r="D6" s="175"/>
      <c r="E6" s="175"/>
      <c r="F6" s="175"/>
      <c r="G6" s="175"/>
      <c r="H6" s="62"/>
      <c r="J6" s="58" t="s">
        <v>165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166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77" t="s">
        <v>111</v>
      </c>
      <c r="B8" s="179" t="s">
        <v>224</v>
      </c>
      <c r="C8" s="179"/>
      <c r="D8" s="179"/>
      <c r="E8" s="179" t="s">
        <v>167</v>
      </c>
      <c r="F8" s="179"/>
      <c r="G8" s="180"/>
      <c r="H8" s="67"/>
      <c r="I8" s="68"/>
      <c r="J8" s="58" t="s">
        <v>168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78"/>
      <c r="B9" s="70" t="s">
        <v>169</v>
      </c>
      <c r="C9" s="108" t="s">
        <v>170</v>
      </c>
      <c r="D9" s="71" t="s">
        <v>171</v>
      </c>
      <c r="E9" s="108" t="s">
        <v>172</v>
      </c>
      <c r="F9" s="108" t="s">
        <v>173</v>
      </c>
      <c r="G9" s="111" t="s">
        <v>174</v>
      </c>
      <c r="I9" s="72"/>
      <c r="J9" s="58" t="s">
        <v>159</v>
      </c>
      <c r="K9" s="58">
        <v>9</v>
      </c>
      <c r="L9" s="69"/>
      <c r="M9" s="58">
        <v>2025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117</v>
      </c>
      <c r="B10" s="74"/>
      <c r="C10" s="74"/>
      <c r="D10" s="74"/>
      <c r="E10" s="75"/>
      <c r="F10" s="75"/>
      <c r="G10" s="76"/>
      <c r="H10" s="77"/>
      <c r="I10" s="77"/>
      <c r="J10" s="58" t="s">
        <v>175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112</v>
      </c>
      <c r="B11" s="80">
        <f>IF(ISERROR(VLOOKUP($A$6,Україна!$A$10:$AC$200,2,0)),"–",VLOOKUP($A$6,Україна!$A$10:$AC$200,2,0))</f>
        <v>925792.02295031003</v>
      </c>
      <c r="C11" s="80">
        <f>IF(ISERROR(VLOOKUP($A$6,'Кредити НФК'!$A$10:$M$200,2,0)),"–",VLOOKUP($A$6,'Кредити НФК'!$A$10:$M$200,2,0))</f>
        <v>3085.8079828099999</v>
      </c>
      <c r="D11" s="81">
        <f t="shared" ref="D11:D16" si="0">IF(ISERROR(C11/B11*100),"–",C11/B11*100)</f>
        <v>0.33331546463061545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21.266788649674595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18.200031911451589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1.4117050909453752</v>
      </c>
      <c r="H11" s="83"/>
      <c r="I11" s="77"/>
      <c r="J11" s="58" t="s">
        <v>176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IF(ISERROR(VLOOKUP($A$6,Україна!$A$3:$AC$200,3,0)),"–",VLOOKUP($A$6,Україна!$A$3:$AC$200,3,0))</f>
        <v>643228.42461612995</v>
      </c>
      <c r="C12" s="80">
        <f>IF(ISERROR(VLOOKUP($A$6,'Кредити НФК'!$A$10:$M$200,6,0)),"–",VLOOKUP($A$6,'Кредити НФК'!$A$10:$M$200,6,0))</f>
        <v>3072.1377544299999</v>
      </c>
      <c r="D12" s="81">
        <f t="shared" si="0"/>
        <v>0.47761225046349753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20.907695846323307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17.84248310427175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1.5794214721948947</v>
      </c>
      <c r="H12" s="77"/>
      <c r="I12" s="77"/>
      <c r="J12" s="58" t="s">
        <v>177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IF(ISERROR(VLOOKUP($A$6,Україна!$A$3:$AC$200,4,0)),"–",VLOOKUP($A$6,Україна!$A$3:$AC$200,4,0))</f>
        <v>282563.59833418002</v>
      </c>
      <c r="C13" s="80">
        <f>IF(ISERROR(VLOOKUP($A$6,'Кредити НФК'!$A$10:$M$200,10,0)),"–",VLOOKUP($A$6,'Кредити НФК'!$A$10:$M$200,10,0))</f>
        <v>13.670228379999999</v>
      </c>
      <c r="D13" s="81">
        <f t="shared" si="0"/>
        <v>4.8379297477067823E-3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264.6555151964846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271.5404200386975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-26.033649893670358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113</v>
      </c>
      <c r="B14" s="80">
        <f>IF(ISERROR(VLOOKUP($A$6,Україна!$A$3:$AC$200,5,0)),"–",VLOOKUP($A$6,Україна!$A$3:$AC$200,5,0))</f>
        <v>367716.46912323998</v>
      </c>
      <c r="C14" s="80">
        <f>IF(ISERROR(VLOOKUP($A$6,'Кредити ДГ'!$A$10:$M$200,2,0)),"–",VLOOKUP($A$6,'Кредити ДГ'!$A$10:$M$200,2,0))</f>
        <v>4218.4547436000003</v>
      </c>
      <c r="D14" s="81">
        <f t="shared" si="0"/>
        <v>1.1472031028847358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24.077441682343164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23.39150997642372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2.5586393717842384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IF(ISERROR(VLOOKUP($A$6,Україна!$A$3:$AC$200,6,0)),"–",VLOOKUP($A$6,Україна!$A$3:$AC$200,6,0))</f>
        <v>357225.84285413002</v>
      </c>
      <c r="C15" s="80">
        <f>IF(ISERROR(VLOOKUP($A$6,'Кредити ДГ'!$A$10:$M$200,6,0)),"–",VLOOKUP($A$6,'Кредити ДГ'!$A$10:$M$200,6,0))</f>
        <v>4179.0578284699995</v>
      </c>
      <c r="D15" s="81">
        <f t="shared" si="0"/>
        <v>1.1698643622982452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24.993907973722713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24.305447684642928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2.5815324293220812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IF(ISERROR(VLOOKUP($A$6,Україна!$A$3:$AC$200,7,0)),"–",VLOOKUP($A$6,Україна!$A$3:$AC$200,7,0))</f>
        <v>10490.62626911</v>
      </c>
      <c r="C16" s="87">
        <f>IF(ISERROR(VLOOKUP($A$6,'Кредити ДГ'!$A$10:$M$200,10,0)),"–",VLOOKUP($A$6,'Кредити ДГ'!$A$10:$M$200,10,0))</f>
        <v>39.396915129999996</v>
      </c>
      <c r="D16" s="88">
        <f t="shared" si="0"/>
        <v>0.3755439772552524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-30.205615212507936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-30.675289561494751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0.18692797106723447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118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33</v>
      </c>
      <c r="B18" s="80">
        <f>IF(ISERROR(VLOOKUP($A$6,Україна!$A$3:$AC$200,8,0)),"–",VLOOKUP($A$6,Україна!$A$3:$AC$200,8,0))</f>
        <v>1212151.0550241699</v>
      </c>
      <c r="C18" s="80">
        <f>IF(ISERROR(VLOOKUP($A$6,'Депозити НФК'!$A$10:$S$200,2,0)),"–",VLOOKUP($A$6,'Депозити НФК'!$A$10:$S$200,2,0))</f>
        <v>4990.8373952699994</v>
      </c>
      <c r="D18" s="81">
        <f>IF(ISERROR(C18/B18*100),"–",C18/B18*100)</f>
        <v>0.41173394805736352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39.625903512891313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34.815411670534246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2.6264478602434167</v>
      </c>
      <c r="K18" s="58"/>
      <c r="L18" s="78"/>
    </row>
    <row r="19" spans="1:13">
      <c r="A19" s="84" t="s">
        <v>17</v>
      </c>
      <c r="B19" s="80">
        <f>IF(ISERROR(VLOOKUP($A$6,Україна!$A$3:$AC$200,9,0)),"–",VLOOKUP($A$6,Україна!$A$3:$AC$200,9,0))</f>
        <v>900301.63345227018</v>
      </c>
      <c r="C19" s="80">
        <f>IF(ISERROR(VLOOKUP($A$6,'Депозити НФК'!$A$10:$S$200,8,0)),"–",VLOOKUP($A$6,'Депозити НФК'!$A$10:$S$200,8,0))</f>
        <v>3949.93949367</v>
      </c>
      <c r="D19" s="81">
        <f t="shared" ref="D19:D23" si="1">IF(ISERROR(C19/B19*100),"–",C19/B19*100)</f>
        <v>0.43873512464080272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48.302996795169804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37.943819741520741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5.5238911937708082</v>
      </c>
      <c r="K19" s="58"/>
      <c r="L19" s="78"/>
    </row>
    <row r="20" spans="1:13">
      <c r="A20" s="84" t="s">
        <v>9</v>
      </c>
      <c r="B20" s="80">
        <f>IF(ISERROR(VLOOKUP($A$6,Україна!$A$3:$AC$200,10,0)),"–",VLOOKUP($A$6,Україна!$A$3:$AC$200,10,0))</f>
        <v>311849.42157190002</v>
      </c>
      <c r="C20" s="80">
        <f>IF(ISERROR(VLOOKUP($A$6,'Депозити НФК'!$A$10:$S$200,14,0)),"–",VLOOKUP($A$6,'Депозити НФК'!$A$10:$S$200,14,0))</f>
        <v>1040.8979016000001</v>
      </c>
      <c r="D20" s="81">
        <f t="shared" si="1"/>
        <v>0.33378221333657682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14.257584625431889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24.132515299007864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-7.0576690505014597</v>
      </c>
      <c r="K20" s="58"/>
      <c r="L20" s="78"/>
    </row>
    <row r="21" spans="1:13">
      <c r="A21" s="79" t="s">
        <v>32</v>
      </c>
      <c r="B21" s="80">
        <f>IF(ISERROR(VLOOKUP($A$6,Україна!$A$3:$AC$200,11,0)),"–",VLOOKUP($A$6,Україна!$A$3:$AC$200,11,0))</f>
        <v>1536080.5690055494</v>
      </c>
      <c r="C21" s="80">
        <f>IF(ISERROR(VLOOKUP($A$6,'Депозити ДГ'!$A$10:$S$200,2,0)),"–",VLOOKUP($A$6,'Депозити ДГ'!$A$10:$S$200,2,0))</f>
        <v>13843.606507309998</v>
      </c>
      <c r="D21" s="81">
        <f t="shared" si="1"/>
        <v>0.9012291924421828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14.072059213087414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9.7870543385192974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0.98377043996180191</v>
      </c>
      <c r="J21" s="78"/>
      <c r="K21" s="78"/>
      <c r="L21" s="78"/>
    </row>
    <row r="22" spans="1:13">
      <c r="A22" s="84" t="s">
        <v>17</v>
      </c>
      <c r="B22" s="80">
        <f>IF(ISERROR(VLOOKUP($A$6,Україна!$A$3:$AC$200,12,0)),"–",VLOOKUP($A$6,Україна!$A$3:$AC$200,12,0))</f>
        <v>1016426.5551444499</v>
      </c>
      <c r="C22" s="80">
        <f>IF(ISERROR(VLOOKUP($A$6,'Депозити ДГ'!$A$10:$S$200,8,0)),"–",VLOOKUP($A$6,'Депозити ДГ'!$A$10:$S$200,8,0))</f>
        <v>10368.518069960001</v>
      </c>
      <c r="D22" s="81">
        <f t="shared" si="1"/>
        <v>1.0200951576364978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17.236611544206966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11.766179532300143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1.1345191213144545</v>
      </c>
      <c r="J22" s="78"/>
      <c r="K22" s="78"/>
      <c r="L22" s="78"/>
    </row>
    <row r="23" spans="1:13">
      <c r="A23" s="86" t="s">
        <v>9</v>
      </c>
      <c r="B23" s="87">
        <f>IF(ISERROR(VLOOKUP($A$6,Україна!$A$3:$AC$200,13,0)),"–",VLOOKUP($A$6,Україна!$A$3:$AC$200,13,0))</f>
        <v>519654.01386110001</v>
      </c>
      <c r="C23" s="87">
        <f>IF(ISERROR(VLOOKUP($A$6,'Депозити ДГ'!$A$10:$S$200,14,0)),"–",VLOOKUP($A$6,'Депозити ДГ'!$A$10:$S$200,14,0))</f>
        <v>3475.0884373500003</v>
      </c>
      <c r="D23" s="88">
        <f t="shared" si="1"/>
        <v>0.66873118356762418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5.569705621889014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4.2776466549481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0.53664505798724349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69" t="s">
        <v>111</v>
      </c>
      <c r="B25" s="170"/>
      <c r="C25" s="170"/>
      <c r="D25" s="170"/>
      <c r="E25" s="171" t="s">
        <v>120</v>
      </c>
      <c r="F25" s="171"/>
      <c r="G25" s="172"/>
      <c r="J25" s="98"/>
      <c r="K25" s="98"/>
      <c r="L25" s="98"/>
      <c r="M25" s="58"/>
    </row>
    <row r="26" spans="1:13" s="1" customFormat="1" ht="27.75" customHeight="1">
      <c r="A26" s="169"/>
      <c r="B26" s="170"/>
      <c r="C26" s="170"/>
      <c r="D26" s="170"/>
      <c r="E26" s="108" t="s">
        <v>169</v>
      </c>
      <c r="F26" s="108" t="s">
        <v>170</v>
      </c>
      <c r="G26" s="112" t="s">
        <v>178</v>
      </c>
      <c r="J26" s="99"/>
      <c r="K26" s="99"/>
      <c r="L26" s="99"/>
      <c r="M26" s="58"/>
    </row>
    <row r="27" spans="1:13" ht="33" customHeight="1">
      <c r="A27" s="173" t="s">
        <v>121</v>
      </c>
      <c r="B27" s="173"/>
      <c r="C27" s="173"/>
      <c r="D27" s="173"/>
      <c r="E27" s="173"/>
      <c r="F27" s="173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IF(ISERROR(VLOOKUP($A$6,Україна!$A$3:$AC$200,14,0)),"–",VLOOKUP($A$6,Україна!$A$3:$AC$200,14,0))</f>
        <v>13.732799999999999</v>
      </c>
      <c r="F28" s="82">
        <f>IF(ISERROR(VLOOKUP($A$6,'% ставки за кредитами НФК'!$A$10:$S$200,2,0)),"–",VLOOKUP($A$6,'% ставки за кредитами НФК'!$A$10:$S$200,2,0))</f>
        <v>17.1478</v>
      </c>
      <c r="G28" s="82">
        <f>IF(ISERROR(IF(F28=0,"–",F28-E28)),"–",IF(F28=0,"–",F28-E28))</f>
        <v>3.4150000000000009</v>
      </c>
    </row>
    <row r="29" spans="1:13">
      <c r="A29" s="84" t="s">
        <v>17</v>
      </c>
      <c r="B29" s="61"/>
      <c r="C29" s="61"/>
      <c r="D29" s="61"/>
      <c r="E29" s="82">
        <f>IF(ISERROR(VLOOKUP($A$6,Україна!$A$3:$AC$200,15,0)),"–",VLOOKUP($A$6,Україна!$A$3:$AC$200,15,0))</f>
        <v>15.433999999999999</v>
      </c>
      <c r="F29" s="82">
        <f>IF(ISERROR(VLOOKUP($A$6,'% ставки за кредитами НФК'!$A$10:$S$200,8,0)),"–",VLOOKUP($A$6,'% ставки за кредитами НФК'!$A$10:$S$200,8,0))</f>
        <v>17.188500000000001</v>
      </c>
      <c r="G29" s="82">
        <f t="shared" ref="G29:G37" si="2">IF(ISERROR(IF(F29=0,"–",F29-E29)),"–",IF(F29=0,"–",F29-E29))</f>
        <v>1.7545000000000019</v>
      </c>
    </row>
    <row r="30" spans="1:13">
      <c r="A30" s="100" t="s">
        <v>114</v>
      </c>
      <c r="B30" s="61"/>
      <c r="C30" s="61"/>
      <c r="D30" s="61"/>
      <c r="E30" s="82">
        <f>IF(ISERROR(VLOOKUP($A$6,Україна!$A$3:$AC$200,16,0)),"–",VLOOKUP($A$6,Україна!$A$3:$AC$200,16,0))</f>
        <v>15.046200000000001</v>
      </c>
      <c r="F30" s="82">
        <f>IF(ISERROR(VLOOKUP($A$6,'% ставки за кредитами НФК'!$A$10:$S$200,10,0)),"–",VLOOKUP($A$6,'% ставки за кредитами НФК'!$A$10:$S$200,10,0))</f>
        <v>16.964300000000001</v>
      </c>
      <c r="G30" s="82">
        <f t="shared" si="2"/>
        <v>1.9181000000000008</v>
      </c>
    </row>
    <row r="31" spans="1:13">
      <c r="A31" s="84" t="s">
        <v>9</v>
      </c>
      <c r="B31" s="61"/>
      <c r="C31" s="61"/>
      <c r="D31" s="61"/>
      <c r="E31" s="82">
        <f>IF(ISERROR(VLOOKUP($A$6,Україна!$A$3:$AC$200,17,0)),"–",VLOOKUP($A$6,Україна!$A$3:$AC$200,17,0))</f>
        <v>5.5198</v>
      </c>
      <c r="F31" s="82">
        <f>IF(ISERROR(VLOOKUP($A$6,'% ставки за кредитами НФК'!$A$10:$S$200,14,0)),"–",VLOOKUP($A$6,'% ставки за кредитами НФК'!$A$10:$S$200,14,0))</f>
        <v>4.3</v>
      </c>
      <c r="G31" s="82">
        <f t="shared" si="2"/>
        <v>-1.2198000000000002</v>
      </c>
    </row>
    <row r="32" spans="1:13">
      <c r="A32" s="100" t="s">
        <v>114</v>
      </c>
      <c r="B32" s="61"/>
      <c r="C32" s="61"/>
      <c r="D32" s="61"/>
      <c r="E32" s="82">
        <f>IF(ISERROR(VLOOKUP($A$6,Україна!$A$3:$AC$200,18,0)),"–",VLOOKUP($A$6,Україна!$A$3:$AC$200,18,0))</f>
        <v>5.5167999999999999</v>
      </c>
      <c r="F32" s="82">
        <f>IF(ISERROR(VLOOKUP($A$6,'% ставки за кредитами НФК'!$A$10:$S$200,16,0)),"–",VLOOKUP($A$6,'% ставки за кредитами НФК'!$A$10:$S$200,16,0))</f>
        <v>4.3</v>
      </c>
      <c r="G32" s="82">
        <f t="shared" si="2"/>
        <v>-1.2168000000000001</v>
      </c>
    </row>
    <row r="33" spans="1:13">
      <c r="A33" s="79" t="s">
        <v>195</v>
      </c>
      <c r="B33" s="61"/>
      <c r="C33" s="61"/>
      <c r="D33" s="61"/>
      <c r="E33" s="82">
        <f>IF(ISERROR(VLOOKUP($A$6,Україна!$A$3:$AC$200,19,0)),"–",VLOOKUP($A$6,Україна!$A$3:$AC$200,19,0))</f>
        <v>27.844200000000001</v>
      </c>
      <c r="F33" s="82">
        <f>IF(ISERROR(VLOOKUP($A$6,'% ставки за кредитами ДГ'!$A$10:$S$200,2,0)),"–",VLOOKUP($A$6,'% ставки за кредитами ДГ'!$A$10:$S$200,2,0))</f>
        <v>33.9893</v>
      </c>
      <c r="G33" s="82">
        <f t="shared" si="2"/>
        <v>6.1450999999999993</v>
      </c>
    </row>
    <row r="34" spans="1:13">
      <c r="A34" s="84" t="s">
        <v>17</v>
      </c>
      <c r="B34" s="61"/>
      <c r="C34" s="61"/>
      <c r="D34" s="61"/>
      <c r="E34" s="82">
        <f>IF(ISERROR(VLOOKUP($A$6,Україна!$A$3:$AC$200,20,0)),"–",VLOOKUP($A$6,Україна!$A$3:$AC$200,20,0))</f>
        <v>27.852699999999999</v>
      </c>
      <c r="F34" s="82">
        <f>IF(ISERROR(VLOOKUP($A$6,'% ставки за кредитами ДГ'!$A$10:$S$200,8,0)),"–",VLOOKUP($A$6,'% ставки за кредитами ДГ'!$A$10:$S$200,8,0))</f>
        <v>33.986400000000003</v>
      </c>
      <c r="G34" s="82">
        <f t="shared" si="2"/>
        <v>6.1337000000000046</v>
      </c>
    </row>
    <row r="35" spans="1:13">
      <c r="A35" s="100" t="s">
        <v>114</v>
      </c>
      <c r="B35" s="61"/>
      <c r="C35" s="61"/>
      <c r="D35" s="61"/>
      <c r="E35" s="82">
        <f>IF(ISERROR(VLOOKUP($A$6,Україна!$A$3:$AC$200,21,0)),"–",VLOOKUP($A$6,Україна!$A$3:$AC$200,21,0))</f>
        <v>34.517899999999997</v>
      </c>
      <c r="F35" s="82">
        <f>IF(ISERROR(VLOOKUP($A$6,'% ставки за кредитами ДГ'!$A$10:$S$200,10,0)),"–",VLOOKUP($A$6,'% ставки за кредитами ДГ'!$A$10:$S$200,10,0))</f>
        <v>34.295699999999997</v>
      </c>
      <c r="G35" s="82">
        <f t="shared" si="2"/>
        <v>-0.22220000000000084</v>
      </c>
    </row>
    <row r="36" spans="1:13">
      <c r="A36" s="84" t="s">
        <v>9</v>
      </c>
      <c r="B36" s="61"/>
      <c r="C36" s="61"/>
      <c r="D36" s="61"/>
      <c r="E36" s="82">
        <f>IF(ISERROR(VLOOKUP($A$6,Україна!$A$3:$AC$200,22,0)),"–",VLOOKUP($A$6,Україна!$A$3:$AC$200,22,0))</f>
        <v>15.506600000000001</v>
      </c>
      <c r="F36" s="82">
        <f>IF(ISERROR(VLOOKUP($A$6,'% ставки за кредитами ДГ'!$A$10:$S$200,14,0)),"–",VLOOKUP($A$6,'% ставки за кредитами ДГ'!$A$10:$S$200,14,0))</f>
        <v>59.089100000000002</v>
      </c>
      <c r="G36" s="82">
        <f t="shared" si="2"/>
        <v>43.582500000000003</v>
      </c>
    </row>
    <row r="37" spans="1:13">
      <c r="A37" s="100" t="s">
        <v>114</v>
      </c>
      <c r="B37" s="61"/>
      <c r="C37" s="61"/>
      <c r="D37" s="61"/>
      <c r="E37" s="89">
        <f>IF(ISERROR(VLOOKUP($A$6,Україна!$A$3:$AC$200,23,0)),"–",VLOOKUP($A$6,Україна!$A$3:$AC$200,23,0))</f>
        <v>6.6715</v>
      </c>
      <c r="F37" s="89">
        <f>IF(ISERROR(VLOOKUP($A$6,'% ставки за кредитами ДГ'!$A$10:$S$200,16,0)),"–",VLOOKUP($A$6,'% ставки за кредитами ДГ'!$A$10:$S$200,16,0))</f>
        <v>0</v>
      </c>
      <c r="G37" s="89" t="str">
        <f t="shared" si="2"/>
        <v>–</v>
      </c>
    </row>
    <row r="38" spans="1:13" ht="30.75" customHeight="1">
      <c r="A38" s="174" t="s">
        <v>122</v>
      </c>
      <c r="B38" s="174"/>
      <c r="C38" s="174"/>
      <c r="D38" s="174"/>
      <c r="E38" s="173"/>
      <c r="F38" s="173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IF(ISERROR(VLOOKUP($A$6,Україна!$A$3:$AC$200,24,0)),"–",VLOOKUP($A$6,Україна!$A$3:$AC$200,24,0))</f>
        <v>9.2042000000000002</v>
      </c>
      <c r="F39" s="82">
        <f>IF(ISERROR(VLOOKUP($A$6,'% ставки за депозитами НФК'!$A$10:$P$200,2,0)),"–",VLOOKUP($A$6,'% ставки за депозитами НФК'!$A$10:$P$200,2,0))</f>
        <v>8.4951000000000008</v>
      </c>
      <c r="G39" s="82">
        <f>IF(ISERROR(IF(F39=0,"–",F39-E39)),"–",IF(F39=0,"–",F39-E39))</f>
        <v>-0.7090999999999994</v>
      </c>
    </row>
    <row r="40" spans="1:13">
      <c r="A40" s="84" t="s">
        <v>17</v>
      </c>
      <c r="B40" s="61"/>
      <c r="C40" s="61"/>
      <c r="D40" s="61"/>
      <c r="E40" s="82">
        <f>IF(ISERROR(VLOOKUP($A$6,Україна!$A$3:$AC$200,25,0)),"–",VLOOKUP($A$6,Україна!$A$3:$AC$200,25,0))</f>
        <v>10.309200000000001</v>
      </c>
      <c r="F40" s="82">
        <f>IF(ISERROR(VLOOKUP($A$6,'% ставки за депозитами НФК'!$A$10:$P$200,7,0)),"–",VLOOKUP($A$6,'% ставки за депозитами НФК'!$A$10:$P$200,7,0))</f>
        <v>8.6882000000000001</v>
      </c>
      <c r="G40" s="82">
        <f t="shared" ref="G40:G44" si="3">IF(ISERROR(IF(F40=0,"–",F40-E40)),"–",IF(F40=0,"–",F40-E40))</f>
        <v>-1.6210000000000004</v>
      </c>
    </row>
    <row r="41" spans="1:13">
      <c r="A41" s="84" t="s">
        <v>9</v>
      </c>
      <c r="B41" s="61"/>
      <c r="C41" s="61"/>
      <c r="D41" s="61"/>
      <c r="E41" s="82">
        <f>IF(ISERROR(VLOOKUP($A$6,Україна!$A$3:$AC$200,26,0)),"–",VLOOKUP($A$6,Україна!$A$3:$AC$200,26,0))</f>
        <v>0.56569999999999998</v>
      </c>
      <c r="F41" s="82">
        <f>IF(ISERROR(VLOOKUP($A$6,'% ставки за депозитами НФК'!$A$10:$P$200,12,0)),"–",VLOOKUP($A$6,'% ставки за депозитами НФК'!$A$10:$P$200,12,0))</f>
        <v>0.61280000000000001</v>
      </c>
      <c r="G41" s="82">
        <f t="shared" si="3"/>
        <v>4.7100000000000031E-2</v>
      </c>
    </row>
    <row r="42" spans="1:13">
      <c r="A42" s="79" t="s">
        <v>195</v>
      </c>
      <c r="B42" s="61"/>
      <c r="C42" s="61"/>
      <c r="D42" s="61"/>
      <c r="E42" s="82">
        <f>IF(ISERROR(VLOOKUP($A$6,Україна!$A$3:$AC$200,27,0)),"–",VLOOKUP($A$6,Україна!$A$3:$AC$200,27,0))</f>
        <v>7.8045999999999998</v>
      </c>
      <c r="F42" s="82">
        <f>IF(ISERROR(VLOOKUP($A$6,'% ставки за депозитами ДГ'!$A$10:$P$200,2,0)),"–",VLOOKUP($A$6,'% ставки за депозитами ДГ'!$A$10:$P$200,2,0))</f>
        <v>8.4069000000000003</v>
      </c>
      <c r="G42" s="82">
        <f t="shared" si="3"/>
        <v>0.6023000000000005</v>
      </c>
    </row>
    <row r="43" spans="1:13">
      <c r="A43" s="85" t="s">
        <v>17</v>
      </c>
      <c r="B43" s="61"/>
      <c r="C43" s="61"/>
      <c r="D43" s="61"/>
      <c r="E43" s="82">
        <f>IF(ISERROR(VLOOKUP($A$6,Україна!$A$3:$AC$200,28,0)),"–",VLOOKUP($A$6,Україна!$A$3:$AC$200,28,0))</f>
        <v>10.314</v>
      </c>
      <c r="F43" s="82">
        <f>IF(ISERROR(VLOOKUP($A$6,'% ставки за депозитами ДГ'!$A$10:$P$200,7,0)),"–",VLOOKUP($A$6,'% ставки за депозитами ДГ'!$A$10:$P$200,7,0))</f>
        <v>11.540900000000001</v>
      </c>
      <c r="G43" s="82">
        <f t="shared" si="3"/>
        <v>1.2269000000000005</v>
      </c>
    </row>
    <row r="44" spans="1:13">
      <c r="A44" s="86" t="s">
        <v>9</v>
      </c>
      <c r="B44" s="101"/>
      <c r="C44" s="101"/>
      <c r="D44" s="101"/>
      <c r="E44" s="89">
        <f>IF(ISERROR(VLOOKUP($A$6,Україна!$A$3:$AC$200,29,0)),"–",VLOOKUP($A$6,Україна!$A$3:$AC$200,29,0))</f>
        <v>0.9355</v>
      </c>
      <c r="F44" s="89">
        <f>IF(ISERROR(VLOOKUP($A$6,'% ставки за депозитами ДГ'!$A$10:$P$200,12,0)),"–",VLOOKUP($A$6,'% ставки за депозитами ДГ'!$A$10:$P$200,12,0))</f>
        <v>1.1005</v>
      </c>
      <c r="G44" s="89">
        <f t="shared" si="3"/>
        <v>0.16500000000000004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69" t="s">
        <v>111</v>
      </c>
      <c r="B46" s="170"/>
      <c r="C46" s="170"/>
      <c r="D46" s="170"/>
      <c r="E46" s="170"/>
      <c r="F46" s="170"/>
      <c r="G46" s="112" t="s">
        <v>170</v>
      </c>
      <c r="J46" s="98"/>
      <c r="K46" s="98"/>
      <c r="L46" s="98"/>
      <c r="M46" s="58"/>
    </row>
    <row r="47" spans="1:13">
      <c r="A47" s="102" t="s">
        <v>115</v>
      </c>
      <c r="B47" s="103"/>
      <c r="C47" s="104"/>
      <c r="D47" s="104"/>
      <c r="E47" s="97"/>
      <c r="F47" s="97"/>
      <c r="G47" s="61"/>
    </row>
    <row r="48" spans="1:13">
      <c r="A48" s="105" t="s">
        <v>110</v>
      </c>
      <c r="B48" s="105"/>
      <c r="C48" s="97"/>
      <c r="D48" s="97"/>
      <c r="E48" s="106"/>
      <c r="F48" s="61"/>
      <c r="G48" s="80">
        <f>IF(ISERROR(VLOOKUP($A$6,'Банки та філії'!$A$10:$C$200,2,0)),,VLOOKUP($A$6,'Банки та філії'!$A$10:$C$200,2,0))</f>
        <v>0</v>
      </c>
    </row>
    <row r="49" spans="1:7">
      <c r="A49" s="105" t="s">
        <v>59</v>
      </c>
      <c r="B49" s="105"/>
      <c r="C49" s="97"/>
      <c r="D49" s="97"/>
      <c r="E49" s="106"/>
      <c r="F49" s="140"/>
      <c r="G49" s="80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8" t="s">
        <v>187</v>
      </c>
      <c r="B51" s="168"/>
      <c r="C51" s="168"/>
      <c r="D51" s="168"/>
      <c r="E51" s="168"/>
      <c r="F51" s="168"/>
      <c r="G51" s="139">
        <f>IF(ISERROR(VLOOKUP($A$6,'Банки та філії'!$A$11:$D$200,4,0)),,VLOOKUP($A$6,'Банки та філії'!$A$11:$D$200,4,0))</f>
        <v>88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  <row r="182" spans="20:31"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</row>
    <row r="183" spans="20:31"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</row>
    <row r="184" spans="20:31"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</row>
    <row r="185" spans="20:31"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</row>
    <row r="186" spans="20:31"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</row>
    <row r="187" spans="20:31"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</row>
    <row r="188" spans="20:31"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</row>
    <row r="189" spans="20:31"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3" t="s">
        <v>128</v>
      </c>
    </row>
    <row r="2" spans="1:16" ht="6" customHeight="1"/>
    <row r="3" spans="1:16">
      <c r="A3" s="109" t="s">
        <v>188</v>
      </c>
      <c r="B3" s="137"/>
      <c r="C3" s="137"/>
      <c r="D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>
      <c r="A4" s="136" t="s">
        <v>127</v>
      </c>
    </row>
    <row r="5" spans="1:16">
      <c r="A5" s="13" t="s">
        <v>124</v>
      </c>
    </row>
    <row r="6" spans="1:16">
      <c r="A6" s="238" t="s">
        <v>189</v>
      </c>
      <c r="B6" s="238" t="s">
        <v>190</v>
      </c>
      <c r="C6" s="238" t="s">
        <v>191</v>
      </c>
      <c r="D6" s="239" t="s">
        <v>261</v>
      </c>
      <c r="E6" s="239"/>
    </row>
    <row r="7" spans="1:16" ht="18.75" customHeight="1">
      <c r="A7" s="238"/>
      <c r="B7" s="238"/>
      <c r="C7" s="238"/>
      <c r="D7" s="238" t="s">
        <v>192</v>
      </c>
      <c r="E7" s="240" t="s">
        <v>170</v>
      </c>
    </row>
    <row r="8" spans="1:16">
      <c r="A8" s="238"/>
      <c r="B8" s="238"/>
      <c r="C8" s="238"/>
      <c r="D8" s="238"/>
      <c r="E8" s="238"/>
    </row>
    <row r="9" spans="1:16" s="1" customFormat="1" ht="13.8">
      <c r="A9" s="18">
        <v>1</v>
      </c>
      <c r="B9" s="135">
        <v>2</v>
      </c>
      <c r="C9" s="18">
        <v>3</v>
      </c>
      <c r="D9" s="135">
        <v>4</v>
      </c>
      <c r="E9" s="135">
        <v>5</v>
      </c>
    </row>
    <row r="10" spans="1:16" s="1" customFormat="1">
      <c r="A10" s="152">
        <v>2</v>
      </c>
      <c r="B10" s="153" t="s">
        <v>197</v>
      </c>
      <c r="C10" s="154">
        <v>322313</v>
      </c>
      <c r="D10" s="154">
        <v>37</v>
      </c>
      <c r="E10" s="154">
        <v>1</v>
      </c>
    </row>
    <row r="11" spans="1:16" s="1" customFormat="1">
      <c r="A11" s="152">
        <v>6</v>
      </c>
      <c r="B11" s="153" t="s">
        <v>198</v>
      </c>
      <c r="C11" s="154">
        <v>300465</v>
      </c>
      <c r="D11" s="154">
        <v>1142</v>
      </c>
      <c r="E11" s="154">
        <v>32</v>
      </c>
    </row>
    <row r="12" spans="1:16" s="1" customFormat="1">
      <c r="A12" s="152">
        <v>29</v>
      </c>
      <c r="B12" s="153" t="s">
        <v>214</v>
      </c>
      <c r="C12" s="154">
        <v>300119</v>
      </c>
      <c r="D12" s="154">
        <v>32</v>
      </c>
      <c r="E12" s="154">
        <v>1</v>
      </c>
    </row>
    <row r="13" spans="1:16" s="1" customFormat="1">
      <c r="A13" s="152">
        <v>36</v>
      </c>
      <c r="B13" s="153" t="s">
        <v>257</v>
      </c>
      <c r="C13" s="154">
        <v>300335</v>
      </c>
      <c r="D13" s="154">
        <v>321</v>
      </c>
      <c r="E13" s="154">
        <v>2</v>
      </c>
    </row>
    <row r="14" spans="1:16" s="1" customFormat="1">
      <c r="A14" s="152">
        <v>43</v>
      </c>
      <c r="B14" s="153" t="s">
        <v>199</v>
      </c>
      <c r="C14" s="154">
        <v>320940</v>
      </c>
      <c r="D14" s="154">
        <v>3</v>
      </c>
      <c r="E14" s="154">
        <v>0</v>
      </c>
    </row>
    <row r="15" spans="1:16" s="1" customFormat="1">
      <c r="A15" s="152">
        <v>46</v>
      </c>
      <c r="B15" s="153" t="s">
        <v>250</v>
      </c>
      <c r="C15" s="154">
        <v>305299</v>
      </c>
      <c r="D15" s="154">
        <v>1096</v>
      </c>
      <c r="E15" s="154">
        <v>21</v>
      </c>
    </row>
    <row r="16" spans="1:16" s="1" customFormat="1">
      <c r="A16" s="152">
        <v>49</v>
      </c>
      <c r="B16" s="153" t="s">
        <v>200</v>
      </c>
      <c r="C16" s="154">
        <v>353100</v>
      </c>
      <c r="D16" s="154">
        <v>14</v>
      </c>
      <c r="E16" s="154">
        <v>0</v>
      </c>
    </row>
    <row r="17" spans="1:5" s="1" customFormat="1">
      <c r="A17" s="152">
        <v>62</v>
      </c>
      <c r="B17" s="153" t="s">
        <v>201</v>
      </c>
      <c r="C17" s="154">
        <v>339500</v>
      </c>
      <c r="D17" s="154">
        <v>92</v>
      </c>
      <c r="E17" s="154">
        <v>1</v>
      </c>
    </row>
    <row r="18" spans="1:5" s="1" customFormat="1">
      <c r="A18" s="152">
        <v>72</v>
      </c>
      <c r="B18" s="155" t="s">
        <v>226</v>
      </c>
      <c r="C18" s="154">
        <v>334840</v>
      </c>
      <c r="D18" s="154">
        <v>1</v>
      </c>
      <c r="E18" s="154">
        <v>0</v>
      </c>
    </row>
    <row r="19" spans="1:5" s="1" customFormat="1">
      <c r="A19" s="152">
        <v>88</v>
      </c>
      <c r="B19" s="153" t="s">
        <v>244</v>
      </c>
      <c r="C19" s="154">
        <v>325365</v>
      </c>
      <c r="D19" s="154">
        <v>65</v>
      </c>
      <c r="E19" s="154">
        <v>1</v>
      </c>
    </row>
    <row r="20" spans="1:5" s="1" customFormat="1">
      <c r="A20" s="152">
        <v>91</v>
      </c>
      <c r="B20" s="153" t="s">
        <v>249</v>
      </c>
      <c r="C20" s="154">
        <v>325268</v>
      </c>
      <c r="D20" s="154">
        <v>21</v>
      </c>
      <c r="E20" s="154">
        <v>0</v>
      </c>
    </row>
    <row r="21" spans="1:5" s="1" customFormat="1">
      <c r="A21" s="152">
        <v>95</v>
      </c>
      <c r="B21" s="153" t="s">
        <v>245</v>
      </c>
      <c r="C21" s="154">
        <v>325990</v>
      </c>
      <c r="D21" s="154">
        <v>9</v>
      </c>
      <c r="E21" s="154">
        <v>0</v>
      </c>
    </row>
    <row r="22" spans="1:5" s="1" customFormat="1">
      <c r="A22" s="152">
        <v>96</v>
      </c>
      <c r="B22" s="153" t="s">
        <v>227</v>
      </c>
      <c r="C22" s="154">
        <v>307770</v>
      </c>
      <c r="D22" s="154">
        <v>198</v>
      </c>
      <c r="E22" s="154">
        <v>5</v>
      </c>
    </row>
    <row r="23" spans="1:5" s="1" customFormat="1">
      <c r="A23" s="152">
        <v>101</v>
      </c>
      <c r="B23" s="153" t="s">
        <v>202</v>
      </c>
      <c r="C23" s="154">
        <v>313849</v>
      </c>
      <c r="D23" s="154">
        <v>24</v>
      </c>
      <c r="E23" s="154">
        <v>0</v>
      </c>
    </row>
    <row r="24" spans="1:5" s="1" customFormat="1">
      <c r="A24" s="152">
        <v>105</v>
      </c>
      <c r="B24" s="153" t="s">
        <v>212</v>
      </c>
      <c r="C24" s="154">
        <v>328168</v>
      </c>
      <c r="D24" s="154">
        <v>43</v>
      </c>
      <c r="E24" s="154">
        <v>0</v>
      </c>
    </row>
    <row r="25" spans="1:5" s="1" customFormat="1" ht="15" customHeight="1">
      <c r="A25" s="152">
        <v>106</v>
      </c>
      <c r="B25" s="153" t="s">
        <v>203</v>
      </c>
      <c r="C25" s="154">
        <v>328209</v>
      </c>
      <c r="D25" s="154">
        <v>37</v>
      </c>
      <c r="E25" s="154">
        <v>1</v>
      </c>
    </row>
    <row r="26" spans="1:5" s="1" customFormat="1">
      <c r="A26" s="152">
        <v>113</v>
      </c>
      <c r="B26" s="153" t="s">
        <v>215</v>
      </c>
      <c r="C26" s="154">
        <v>331489</v>
      </c>
      <c r="D26" s="154">
        <v>72</v>
      </c>
      <c r="E26" s="154">
        <v>0</v>
      </c>
    </row>
    <row r="27" spans="1:5" s="1" customFormat="1">
      <c r="A27" s="152">
        <v>115</v>
      </c>
      <c r="B27" s="153" t="s">
        <v>233</v>
      </c>
      <c r="C27" s="154">
        <v>334851</v>
      </c>
      <c r="D27" s="154">
        <v>220</v>
      </c>
      <c r="E27" s="154">
        <v>1</v>
      </c>
    </row>
    <row r="28" spans="1:5" s="1" customFormat="1">
      <c r="A28" s="152">
        <v>123</v>
      </c>
      <c r="B28" s="153" t="s">
        <v>228</v>
      </c>
      <c r="C28" s="154">
        <v>351607</v>
      </c>
      <c r="D28" s="154">
        <v>17</v>
      </c>
      <c r="E28" s="154">
        <v>0</v>
      </c>
    </row>
    <row r="29" spans="1:5" s="1" customFormat="1">
      <c r="A29" s="152">
        <v>128</v>
      </c>
      <c r="B29" s="153" t="s">
        <v>216</v>
      </c>
      <c r="C29" s="154">
        <v>351254</v>
      </c>
      <c r="D29" s="154">
        <v>3</v>
      </c>
      <c r="E29" s="154">
        <v>0</v>
      </c>
    </row>
    <row r="30" spans="1:5" s="1" customFormat="1">
      <c r="A30" s="152">
        <v>129</v>
      </c>
      <c r="B30" s="153" t="s">
        <v>229</v>
      </c>
      <c r="C30" s="154">
        <v>321723</v>
      </c>
      <c r="D30" s="154">
        <v>1</v>
      </c>
      <c r="E30" s="154">
        <v>0</v>
      </c>
    </row>
    <row r="31" spans="1:5" s="1" customFormat="1">
      <c r="A31" s="152">
        <v>133</v>
      </c>
      <c r="B31" s="153" t="s">
        <v>217</v>
      </c>
      <c r="C31" s="154">
        <v>353489</v>
      </c>
      <c r="D31" s="154">
        <v>51</v>
      </c>
      <c r="E31" s="154">
        <v>1</v>
      </c>
    </row>
    <row r="32" spans="1:5" s="1" customFormat="1">
      <c r="A32" s="152">
        <v>136</v>
      </c>
      <c r="B32" s="153" t="s">
        <v>234</v>
      </c>
      <c r="C32" s="154">
        <v>351005</v>
      </c>
      <c r="D32" s="154">
        <v>218</v>
      </c>
      <c r="E32" s="154">
        <v>2</v>
      </c>
    </row>
    <row r="33" spans="1:5" s="1" customFormat="1">
      <c r="A33" s="152">
        <v>142</v>
      </c>
      <c r="B33" s="153" t="s">
        <v>235</v>
      </c>
      <c r="C33" s="154">
        <v>336310</v>
      </c>
      <c r="D33" s="154">
        <v>72</v>
      </c>
      <c r="E33" s="154">
        <v>1</v>
      </c>
    </row>
    <row r="34" spans="1:5" s="1" customFormat="1">
      <c r="A34" s="152">
        <v>146</v>
      </c>
      <c r="B34" s="153" t="s">
        <v>254</v>
      </c>
      <c r="C34" s="154">
        <v>320371</v>
      </c>
      <c r="D34" s="154">
        <v>12</v>
      </c>
      <c r="E34" s="154">
        <v>0</v>
      </c>
    </row>
    <row r="35" spans="1:5" s="1" customFormat="1">
      <c r="A35" s="152">
        <v>153</v>
      </c>
      <c r="B35" s="153" t="s">
        <v>218</v>
      </c>
      <c r="C35" s="154">
        <v>380838</v>
      </c>
      <c r="D35" s="154">
        <v>39</v>
      </c>
      <c r="E35" s="154">
        <v>1</v>
      </c>
    </row>
    <row r="36" spans="1:5" s="1" customFormat="1">
      <c r="A36" s="152">
        <v>171</v>
      </c>
      <c r="B36" s="153" t="s">
        <v>246</v>
      </c>
      <c r="C36" s="154">
        <v>300614</v>
      </c>
      <c r="D36" s="154">
        <v>125</v>
      </c>
      <c r="E36" s="154">
        <v>1</v>
      </c>
    </row>
    <row r="37" spans="1:5" s="1" customFormat="1">
      <c r="A37" s="152">
        <v>205</v>
      </c>
      <c r="B37" s="153" t="s">
        <v>204</v>
      </c>
      <c r="C37" s="154">
        <v>313582</v>
      </c>
      <c r="D37" s="154">
        <v>21</v>
      </c>
      <c r="E37" s="154">
        <v>0</v>
      </c>
    </row>
    <row r="38" spans="1:5" s="1" customFormat="1">
      <c r="A38" s="152">
        <v>231</v>
      </c>
      <c r="B38" s="153" t="s">
        <v>230</v>
      </c>
      <c r="C38" s="154">
        <v>322539</v>
      </c>
      <c r="D38" s="154">
        <v>19</v>
      </c>
      <c r="E38" s="154">
        <v>0</v>
      </c>
    </row>
    <row r="39" spans="1:5" s="1" customFormat="1">
      <c r="A39" s="152">
        <v>240</v>
      </c>
      <c r="B39" s="153" t="s">
        <v>255</v>
      </c>
      <c r="C39" s="154">
        <v>322540</v>
      </c>
      <c r="D39" s="154">
        <v>43</v>
      </c>
      <c r="E39" s="154">
        <v>1</v>
      </c>
    </row>
    <row r="40" spans="1:5" s="1" customFormat="1">
      <c r="A40" s="152">
        <v>242</v>
      </c>
      <c r="B40" s="153" t="s">
        <v>247</v>
      </c>
      <c r="C40" s="154">
        <v>322001</v>
      </c>
      <c r="D40" s="154">
        <v>13</v>
      </c>
      <c r="E40" s="154">
        <v>0</v>
      </c>
    </row>
    <row r="41" spans="1:5" s="1" customFormat="1">
      <c r="A41" s="152">
        <v>251</v>
      </c>
      <c r="B41" s="153" t="s">
        <v>205</v>
      </c>
      <c r="C41" s="154">
        <v>300658</v>
      </c>
      <c r="D41" s="154">
        <v>14</v>
      </c>
      <c r="E41" s="154">
        <v>0</v>
      </c>
    </row>
    <row r="42" spans="1:5" s="1" customFormat="1">
      <c r="A42" s="152">
        <v>270</v>
      </c>
      <c r="B42" s="153" t="s">
        <v>231</v>
      </c>
      <c r="C42" s="154">
        <v>305749</v>
      </c>
      <c r="D42" s="154">
        <v>34</v>
      </c>
      <c r="E42" s="154">
        <v>0</v>
      </c>
    </row>
    <row r="43" spans="1:5" s="1" customFormat="1">
      <c r="A43" s="152">
        <v>272</v>
      </c>
      <c r="B43" s="153" t="s">
        <v>256</v>
      </c>
      <c r="C43" s="154">
        <v>300346</v>
      </c>
      <c r="D43" s="154">
        <v>137</v>
      </c>
      <c r="E43" s="154">
        <v>1</v>
      </c>
    </row>
    <row r="44" spans="1:5" s="1" customFormat="1">
      <c r="A44" s="152">
        <v>274</v>
      </c>
      <c r="B44" s="153" t="s">
        <v>206</v>
      </c>
      <c r="C44" s="154">
        <v>320478</v>
      </c>
      <c r="D44" s="154">
        <v>210</v>
      </c>
      <c r="E44" s="154">
        <v>9</v>
      </c>
    </row>
    <row r="45" spans="1:5" s="1" customFormat="1">
      <c r="A45" s="152">
        <v>286</v>
      </c>
      <c r="B45" s="153" t="s">
        <v>236</v>
      </c>
      <c r="C45" s="154">
        <v>306500</v>
      </c>
      <c r="D45" s="154">
        <v>30</v>
      </c>
      <c r="E45" s="154">
        <v>0</v>
      </c>
    </row>
    <row r="46" spans="1:5" s="1" customFormat="1">
      <c r="A46" s="152">
        <v>288</v>
      </c>
      <c r="B46" s="153" t="s">
        <v>207</v>
      </c>
      <c r="C46" s="154">
        <v>300647</v>
      </c>
      <c r="D46" s="154">
        <v>4</v>
      </c>
      <c r="E46" s="154">
        <v>0</v>
      </c>
    </row>
    <row r="47" spans="1:5" s="1" customFormat="1">
      <c r="A47" s="152">
        <v>290</v>
      </c>
      <c r="B47" s="153" t="s">
        <v>219</v>
      </c>
      <c r="C47" s="154">
        <v>300506</v>
      </c>
      <c r="D47" s="154">
        <v>10</v>
      </c>
      <c r="E47" s="154">
        <v>0</v>
      </c>
    </row>
    <row r="48" spans="1:5" s="1" customFormat="1">
      <c r="A48" s="152">
        <v>295</v>
      </c>
      <c r="B48" s="153" t="s">
        <v>237</v>
      </c>
      <c r="C48" s="154">
        <v>300539</v>
      </c>
      <c r="D48" s="154">
        <v>0</v>
      </c>
      <c r="E48" s="154">
        <v>0</v>
      </c>
    </row>
    <row r="49" spans="1:5" s="1" customFormat="1">
      <c r="A49" s="152">
        <v>296</v>
      </c>
      <c r="B49" s="153" t="s">
        <v>208</v>
      </c>
      <c r="C49" s="154">
        <v>300528</v>
      </c>
      <c r="D49" s="154">
        <v>69</v>
      </c>
      <c r="E49" s="154">
        <v>1</v>
      </c>
    </row>
    <row r="50" spans="1:5" s="1" customFormat="1">
      <c r="A50" s="152">
        <v>297</v>
      </c>
      <c r="B50" s="153" t="s">
        <v>220</v>
      </c>
      <c r="C50" s="154">
        <v>300584</v>
      </c>
      <c r="D50" s="154">
        <v>0</v>
      </c>
      <c r="E50" s="154">
        <v>0</v>
      </c>
    </row>
    <row r="51" spans="1:5" s="1" customFormat="1">
      <c r="A51" s="152">
        <v>298</v>
      </c>
      <c r="B51" s="153" t="s">
        <v>209</v>
      </c>
      <c r="C51" s="154">
        <v>320984</v>
      </c>
      <c r="D51" s="154">
        <v>4</v>
      </c>
      <c r="E51" s="154">
        <v>0</v>
      </c>
    </row>
    <row r="52" spans="1:5" s="1" customFormat="1">
      <c r="A52" s="152">
        <v>305</v>
      </c>
      <c r="B52" s="153" t="s">
        <v>262</v>
      </c>
      <c r="C52" s="154">
        <v>307123</v>
      </c>
      <c r="D52" s="154">
        <v>33</v>
      </c>
      <c r="E52" s="154">
        <v>0</v>
      </c>
    </row>
    <row r="53" spans="1:5" s="1" customFormat="1">
      <c r="A53" s="152">
        <v>311</v>
      </c>
      <c r="B53" s="153" t="s">
        <v>238</v>
      </c>
      <c r="C53" s="154">
        <v>380106</v>
      </c>
      <c r="D53" s="154">
        <v>0</v>
      </c>
      <c r="E53" s="154">
        <v>0</v>
      </c>
    </row>
    <row r="54" spans="1:5" s="1" customFormat="1">
      <c r="A54" s="152">
        <v>313</v>
      </c>
      <c r="B54" s="153" t="s">
        <v>263</v>
      </c>
      <c r="C54" s="154">
        <v>380883</v>
      </c>
      <c r="D54" s="154">
        <v>0</v>
      </c>
      <c r="E54" s="154">
        <v>0</v>
      </c>
    </row>
    <row r="55" spans="1:5" s="1" customFormat="1">
      <c r="A55" s="152">
        <v>320</v>
      </c>
      <c r="B55" s="153" t="s">
        <v>259</v>
      </c>
      <c r="C55" s="154">
        <v>380281</v>
      </c>
      <c r="D55" s="154">
        <v>29</v>
      </c>
      <c r="E55" s="154">
        <v>1</v>
      </c>
    </row>
    <row r="56" spans="1:5" s="1" customFormat="1">
      <c r="A56" s="152">
        <v>329</v>
      </c>
      <c r="B56" s="153" t="s">
        <v>260</v>
      </c>
      <c r="C56" s="154">
        <v>380366</v>
      </c>
      <c r="D56" s="154">
        <v>1</v>
      </c>
      <c r="E56" s="154">
        <v>0</v>
      </c>
    </row>
    <row r="57" spans="1:5" s="1" customFormat="1">
      <c r="A57" s="152">
        <v>331</v>
      </c>
      <c r="B57" s="153" t="s">
        <v>239</v>
      </c>
      <c r="C57" s="154">
        <v>380441</v>
      </c>
      <c r="D57" s="154">
        <v>0</v>
      </c>
      <c r="E57" s="154">
        <v>0</v>
      </c>
    </row>
    <row r="58" spans="1:5" s="1" customFormat="1">
      <c r="A58" s="152">
        <v>381</v>
      </c>
      <c r="B58" s="153" t="s">
        <v>221</v>
      </c>
      <c r="C58" s="154">
        <v>313009</v>
      </c>
      <c r="D58" s="154">
        <v>7</v>
      </c>
      <c r="E58" s="154">
        <v>0</v>
      </c>
    </row>
    <row r="59" spans="1:5" s="1" customFormat="1">
      <c r="A59" s="152">
        <v>386</v>
      </c>
      <c r="B59" s="153" t="s">
        <v>248</v>
      </c>
      <c r="C59" s="154">
        <v>380526</v>
      </c>
      <c r="D59" s="154">
        <v>30</v>
      </c>
      <c r="E59" s="154">
        <v>1</v>
      </c>
    </row>
    <row r="60" spans="1:5" s="1" customFormat="1">
      <c r="A60" s="152">
        <v>387</v>
      </c>
      <c r="B60" s="153" t="s">
        <v>264</v>
      </c>
      <c r="C60" s="154">
        <v>380548</v>
      </c>
      <c r="D60" s="154">
        <v>6</v>
      </c>
      <c r="E60" s="154">
        <v>0</v>
      </c>
    </row>
    <row r="61" spans="1:5" s="1" customFormat="1">
      <c r="A61" s="152">
        <v>389</v>
      </c>
      <c r="B61" s="153" t="s">
        <v>222</v>
      </c>
      <c r="C61" s="154">
        <v>380582</v>
      </c>
      <c r="D61" s="154">
        <v>13</v>
      </c>
      <c r="E61" s="154">
        <v>0</v>
      </c>
    </row>
    <row r="62" spans="1:5" s="1" customFormat="1">
      <c r="A62" s="152">
        <v>392</v>
      </c>
      <c r="B62" s="153" t="s">
        <v>210</v>
      </c>
      <c r="C62" s="154">
        <v>380634</v>
      </c>
      <c r="D62" s="154">
        <v>163</v>
      </c>
      <c r="E62" s="154">
        <v>1</v>
      </c>
    </row>
    <row r="63" spans="1:5" s="1" customFormat="1">
      <c r="A63" s="152">
        <v>394</v>
      </c>
      <c r="B63" s="153" t="s">
        <v>240</v>
      </c>
      <c r="C63" s="154">
        <v>380645</v>
      </c>
      <c r="D63" s="154">
        <v>5</v>
      </c>
      <c r="E63" s="154">
        <v>0</v>
      </c>
    </row>
    <row r="64" spans="1:5" s="1" customFormat="1">
      <c r="A64" s="152">
        <v>395</v>
      </c>
      <c r="B64" s="153" t="s">
        <v>232</v>
      </c>
      <c r="C64" s="154">
        <v>377090</v>
      </c>
      <c r="D64" s="154">
        <v>5</v>
      </c>
      <c r="E64" s="154">
        <v>0</v>
      </c>
    </row>
    <row r="65" spans="1:5" s="1" customFormat="1">
      <c r="A65" s="152">
        <v>407</v>
      </c>
      <c r="B65" s="153" t="s">
        <v>241</v>
      </c>
      <c r="C65" s="154">
        <v>380731</v>
      </c>
      <c r="D65" s="154">
        <v>0</v>
      </c>
      <c r="E65" s="154">
        <v>0</v>
      </c>
    </row>
    <row r="66" spans="1:5" s="1" customFormat="1">
      <c r="A66" s="152">
        <v>455</v>
      </c>
      <c r="B66" s="153" t="s">
        <v>242</v>
      </c>
      <c r="C66" s="154">
        <v>380797</v>
      </c>
      <c r="D66" s="154">
        <v>0</v>
      </c>
      <c r="E66" s="154">
        <v>0</v>
      </c>
    </row>
    <row r="67" spans="1:5" s="1" customFormat="1">
      <c r="A67" s="152">
        <v>553</v>
      </c>
      <c r="B67" s="153" t="s">
        <v>213</v>
      </c>
      <c r="C67" s="154">
        <v>380946</v>
      </c>
      <c r="D67" s="154">
        <v>0</v>
      </c>
      <c r="E67" s="154">
        <v>0</v>
      </c>
    </row>
    <row r="68" spans="1:5" s="1" customFormat="1">
      <c r="A68" s="152">
        <v>694</v>
      </c>
      <c r="B68" s="153" t="s">
        <v>223</v>
      </c>
      <c r="C68" s="154">
        <v>339050</v>
      </c>
      <c r="D68" s="154">
        <v>35</v>
      </c>
      <c r="E68" s="154">
        <v>1</v>
      </c>
    </row>
    <row r="69" spans="1:5" s="1" customFormat="1">
      <c r="A69" s="152">
        <v>774</v>
      </c>
      <c r="B69" s="153" t="s">
        <v>243</v>
      </c>
      <c r="C69" s="154">
        <v>339072</v>
      </c>
      <c r="D69" s="154">
        <v>13</v>
      </c>
      <c r="E69" s="154">
        <v>0</v>
      </c>
    </row>
    <row r="70" spans="1:5" s="1" customFormat="1">
      <c r="A70" s="152"/>
      <c r="B70" s="161" t="s">
        <v>258</v>
      </c>
      <c r="C70" s="162"/>
      <c r="D70" s="162">
        <v>4913</v>
      </c>
      <c r="E70" s="162">
        <v>88</v>
      </c>
    </row>
    <row r="71" spans="1:5" s="1" customFormat="1">
      <c r="A71" s="152"/>
      <c r="B71" s="161"/>
      <c r="C71" s="162"/>
      <c r="D71" s="162"/>
      <c r="E71" s="162"/>
    </row>
    <row r="72" spans="1:5" s="1" customFormat="1">
      <c r="A72" s="152"/>
      <c r="B72" s="153"/>
      <c r="C72" s="154"/>
      <c r="D72" s="154"/>
      <c r="E72" s="154"/>
    </row>
    <row r="73" spans="1:5" s="1" customFormat="1">
      <c r="A73" s="152"/>
      <c r="B73" s="153"/>
      <c r="C73" s="154"/>
      <c r="D73" s="154"/>
      <c r="E73" s="154"/>
    </row>
    <row r="74" spans="1:5" s="1" customFormat="1">
      <c r="A74" s="152"/>
      <c r="B74" s="157"/>
      <c r="C74" s="154"/>
      <c r="D74" s="154"/>
      <c r="E74" s="154"/>
    </row>
    <row r="75" spans="1:5" s="1" customFormat="1">
      <c r="A75" s="152"/>
      <c r="B75" s="156"/>
      <c r="C75" s="154"/>
      <c r="D75" s="154"/>
      <c r="E75" s="154"/>
    </row>
    <row r="76" spans="1:5" s="1" customFormat="1">
      <c r="A76" s="152"/>
      <c r="B76" s="153"/>
      <c r="C76" s="154"/>
      <c r="D76" s="154"/>
      <c r="E76" s="154"/>
    </row>
    <row r="77" spans="1:5" s="1" customFormat="1">
      <c r="A77" s="152"/>
      <c r="B77" s="144"/>
      <c r="C77" s="154"/>
      <c r="D77" s="154"/>
      <c r="E77" s="154"/>
    </row>
    <row r="78" spans="1:5" s="1" customFormat="1">
      <c r="A78" s="152"/>
      <c r="B78" s="159"/>
      <c r="C78" s="154"/>
      <c r="D78" s="154"/>
      <c r="E78" s="154"/>
    </row>
    <row r="79" spans="1:5" s="1" customFormat="1">
      <c r="A79" s="152"/>
      <c r="C79" s="154"/>
      <c r="D79" s="154"/>
      <c r="E79" s="154"/>
    </row>
    <row r="80" spans="1:5" s="1" customFormat="1">
      <c r="A80" s="152"/>
      <c r="C80" s="154"/>
      <c r="D80" s="154"/>
      <c r="E80" s="154"/>
    </row>
    <row r="81" spans="1:5" s="1" customFormat="1">
      <c r="A81" s="144"/>
      <c r="C81" s="144"/>
      <c r="D81" s="158"/>
      <c r="E81" s="15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128</v>
      </c>
    </row>
    <row r="2" spans="1:32" ht="7.5" customHeight="1"/>
    <row r="3" spans="1:32" ht="50.25" customHeight="1">
      <c r="A3" s="241" t="s">
        <v>0</v>
      </c>
      <c r="B3" s="241" t="s">
        <v>117</v>
      </c>
      <c r="C3" s="241"/>
      <c r="D3" s="241"/>
      <c r="E3" s="241"/>
      <c r="F3" s="241"/>
      <c r="G3" s="241"/>
      <c r="H3" s="241" t="s">
        <v>118</v>
      </c>
      <c r="I3" s="241"/>
      <c r="J3" s="241"/>
      <c r="K3" s="241"/>
      <c r="L3" s="241"/>
      <c r="M3" s="241"/>
      <c r="N3" s="242" t="s">
        <v>129</v>
      </c>
      <c r="O3" s="242"/>
      <c r="P3" s="242"/>
      <c r="Q3" s="242"/>
      <c r="R3" s="242"/>
      <c r="S3" s="242"/>
      <c r="T3" s="242"/>
      <c r="U3" s="242"/>
      <c r="V3" s="242"/>
      <c r="W3" s="242"/>
      <c r="X3" s="242" t="s">
        <v>130</v>
      </c>
      <c r="Y3" s="242"/>
      <c r="Z3" s="242"/>
      <c r="AA3" s="242"/>
      <c r="AB3" s="242"/>
      <c r="AC3" s="242"/>
    </row>
    <row r="4" spans="1:32" s="6" customFormat="1" ht="56.25" customHeight="1">
      <c r="A4" s="241"/>
      <c r="B4" s="5" t="s">
        <v>131</v>
      </c>
      <c r="C4" s="5" t="s">
        <v>132</v>
      </c>
      <c r="D4" s="5" t="s">
        <v>133</v>
      </c>
      <c r="E4" s="5" t="s">
        <v>134</v>
      </c>
      <c r="F4" s="5" t="s">
        <v>135</v>
      </c>
      <c r="G4" s="5" t="s">
        <v>136</v>
      </c>
      <c r="H4" s="5" t="s">
        <v>137</v>
      </c>
      <c r="I4" s="5" t="s">
        <v>138</v>
      </c>
      <c r="J4" s="5" t="s">
        <v>139</v>
      </c>
      <c r="K4" s="5" t="s">
        <v>140</v>
      </c>
      <c r="L4" s="5" t="s">
        <v>141</v>
      </c>
      <c r="M4" s="5" t="s">
        <v>142</v>
      </c>
      <c r="N4" s="5" t="s">
        <v>143</v>
      </c>
      <c r="O4" s="5" t="s">
        <v>144</v>
      </c>
      <c r="P4" s="5" t="s">
        <v>179</v>
      </c>
      <c r="Q4" s="5" t="s">
        <v>145</v>
      </c>
      <c r="R4" s="5" t="s">
        <v>180</v>
      </c>
      <c r="S4" s="5" t="s">
        <v>146</v>
      </c>
      <c r="T4" s="5" t="s">
        <v>147</v>
      </c>
      <c r="U4" s="5" t="s">
        <v>181</v>
      </c>
      <c r="V4" s="5" t="s">
        <v>148</v>
      </c>
      <c r="W4" s="5" t="s">
        <v>182</v>
      </c>
      <c r="X4" s="5" t="s">
        <v>149</v>
      </c>
      <c r="Y4" s="5" t="s">
        <v>150</v>
      </c>
      <c r="Z4" s="5" t="s">
        <v>151</v>
      </c>
      <c r="AA4" s="5" t="s">
        <v>152</v>
      </c>
      <c r="AB4" s="5" t="s">
        <v>153</v>
      </c>
      <c r="AC4" s="5" t="s">
        <v>154</v>
      </c>
    </row>
    <row r="5" spans="1:32" s="6" customFormat="1" ht="15.6" hidden="1">
      <c r="A5" s="13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3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3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3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3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19">
        <v>500537.89903288998</v>
      </c>
      <c r="C11" s="119">
        <v>309385.97394976998</v>
      </c>
      <c r="D11" s="119">
        <v>191151.92508312</v>
      </c>
      <c r="E11" s="119">
        <v>208667.29829604999</v>
      </c>
      <c r="F11" s="119">
        <v>65520.587202130002</v>
      </c>
      <c r="G11" s="119">
        <v>143146.71109391999</v>
      </c>
      <c r="H11" s="119">
        <v>121107.18508503</v>
      </c>
      <c r="I11" s="119">
        <v>83464.049259689986</v>
      </c>
      <c r="J11" s="119">
        <v>37643.135825339996</v>
      </c>
      <c r="K11" s="119">
        <v>279972.56217647996</v>
      </c>
      <c r="L11" s="119">
        <v>145287.37486241001</v>
      </c>
      <c r="M11" s="119">
        <v>134685.18731406998</v>
      </c>
      <c r="N11" s="119">
        <v>12.7963</v>
      </c>
      <c r="O11" s="119">
        <v>13.557399999999999</v>
      </c>
      <c r="P11" s="119">
        <v>12.9033</v>
      </c>
      <c r="Q11" s="119">
        <v>10.3772</v>
      </c>
      <c r="R11" s="119">
        <v>10.395899999999999</v>
      </c>
      <c r="S11" s="119">
        <v>24.181100000000001</v>
      </c>
      <c r="T11" s="119">
        <v>25.168299999999999</v>
      </c>
      <c r="U11" s="119">
        <v>20.6328</v>
      </c>
      <c r="V11" s="119">
        <v>10.770200000000001</v>
      </c>
      <c r="W11" s="119">
        <v>9.4855999999999998</v>
      </c>
      <c r="X11" s="119">
        <v>4.5614999999999997</v>
      </c>
      <c r="Y11" s="119">
        <v>4.806</v>
      </c>
      <c r="Z11" s="119">
        <v>2.8807</v>
      </c>
      <c r="AA11" s="119">
        <v>9.7477999999999998</v>
      </c>
      <c r="AB11" s="119">
        <v>12.718999999999999</v>
      </c>
      <c r="AC11" s="119">
        <v>6.8338999999999999</v>
      </c>
      <c r="AD11" s="120"/>
      <c r="AE11" s="120"/>
      <c r="AF11" s="120"/>
    </row>
    <row r="12" spans="1:32" hidden="1" outlineLevel="1">
      <c r="A12" s="8">
        <v>40575</v>
      </c>
      <c r="B12" s="119">
        <v>508086.05510087998</v>
      </c>
      <c r="C12" s="119">
        <v>313968.26801483001</v>
      </c>
      <c r="D12" s="119">
        <v>194117.78708605</v>
      </c>
      <c r="E12" s="119">
        <v>208593.76414993999</v>
      </c>
      <c r="F12" s="119">
        <v>66301.530904779996</v>
      </c>
      <c r="G12" s="119">
        <v>142292.23324515999</v>
      </c>
      <c r="H12" s="119">
        <v>117606.33963706999</v>
      </c>
      <c r="I12" s="119">
        <v>79562.503933240005</v>
      </c>
      <c r="J12" s="119">
        <v>38043.835703830002</v>
      </c>
      <c r="K12" s="119">
        <v>285397.97156030993</v>
      </c>
      <c r="L12" s="119">
        <v>149077.04788653</v>
      </c>
      <c r="M12" s="119">
        <v>136320.92367378002</v>
      </c>
      <c r="N12" s="119">
        <v>12.221500000000001</v>
      </c>
      <c r="O12" s="119">
        <v>12.9193</v>
      </c>
      <c r="P12" s="119">
        <v>12.156700000000001</v>
      </c>
      <c r="Q12" s="119">
        <v>9.8960000000000008</v>
      </c>
      <c r="R12" s="119">
        <v>9.8893000000000004</v>
      </c>
      <c r="S12" s="119">
        <v>24.978400000000001</v>
      </c>
      <c r="T12" s="119">
        <v>26.180199999999999</v>
      </c>
      <c r="U12" s="119">
        <v>21.209399999999999</v>
      </c>
      <c r="V12" s="119">
        <v>10.4777</v>
      </c>
      <c r="W12" s="119">
        <v>10.0954</v>
      </c>
      <c r="X12" s="119">
        <v>4.1718000000000002</v>
      </c>
      <c r="Y12" s="119">
        <v>4.5118</v>
      </c>
      <c r="Z12" s="119">
        <v>2.4447000000000001</v>
      </c>
      <c r="AA12" s="119">
        <v>9.3226999999999993</v>
      </c>
      <c r="AB12" s="119">
        <v>12.121499999999999</v>
      </c>
      <c r="AC12" s="119">
        <v>6.8391999999999999</v>
      </c>
      <c r="AD12" s="120"/>
      <c r="AE12" s="120"/>
      <c r="AF12" s="120"/>
    </row>
    <row r="13" spans="1:32" hidden="1" outlineLevel="1">
      <c r="A13" s="8">
        <v>40603</v>
      </c>
      <c r="B13" s="119">
        <v>521970.87662138999</v>
      </c>
      <c r="C13" s="119">
        <v>322150.53139358002</v>
      </c>
      <c r="D13" s="119">
        <v>199820.34522781</v>
      </c>
      <c r="E13" s="119">
        <v>207554.90016433</v>
      </c>
      <c r="F13" s="119">
        <v>66549.159956660005</v>
      </c>
      <c r="G13" s="119">
        <v>141005.74020766999</v>
      </c>
      <c r="H13" s="119">
        <v>123944.58034182999</v>
      </c>
      <c r="I13" s="119">
        <v>86123.157993699991</v>
      </c>
      <c r="J13" s="119">
        <v>37821.42234813</v>
      </c>
      <c r="K13" s="119">
        <v>291137.02653035993</v>
      </c>
      <c r="L13" s="119">
        <v>152642.84679187997</v>
      </c>
      <c r="M13" s="119">
        <v>138494.17973847999</v>
      </c>
      <c r="N13" s="119">
        <v>12.559200000000001</v>
      </c>
      <c r="O13" s="119">
        <v>13.258699999999999</v>
      </c>
      <c r="P13" s="119">
        <v>12.5685</v>
      </c>
      <c r="Q13" s="119">
        <v>10.282500000000001</v>
      </c>
      <c r="R13" s="119">
        <v>10.317500000000001</v>
      </c>
      <c r="S13" s="119">
        <v>28.922999999999998</v>
      </c>
      <c r="T13" s="119">
        <v>29.470199999999998</v>
      </c>
      <c r="U13" s="119">
        <v>23.278600000000001</v>
      </c>
      <c r="V13" s="119">
        <v>11.057600000000001</v>
      </c>
      <c r="W13" s="119">
        <v>9.8153000000000006</v>
      </c>
      <c r="X13" s="119">
        <v>3.7208000000000001</v>
      </c>
      <c r="Y13" s="119">
        <v>3.8469000000000002</v>
      </c>
      <c r="Z13" s="119">
        <v>2.9689000000000001</v>
      </c>
      <c r="AA13" s="119">
        <v>8.8209</v>
      </c>
      <c r="AB13" s="119">
        <v>11.795299999999999</v>
      </c>
      <c r="AC13" s="119">
        <v>6.4291999999999998</v>
      </c>
      <c r="AD13" s="120"/>
      <c r="AE13" s="120"/>
      <c r="AF13" s="120"/>
    </row>
    <row r="14" spans="1:32" hidden="1" outlineLevel="1">
      <c r="A14" s="8">
        <v>40634</v>
      </c>
      <c r="B14" s="119">
        <v>530631.84866253997</v>
      </c>
      <c r="C14" s="119">
        <v>324773.57660129998</v>
      </c>
      <c r="D14" s="119">
        <v>205858.27206123999</v>
      </c>
      <c r="E14" s="119">
        <v>207832.46010314001</v>
      </c>
      <c r="F14" s="119">
        <v>68371.322538499997</v>
      </c>
      <c r="G14" s="119">
        <v>139461.13756464</v>
      </c>
      <c r="H14" s="119">
        <v>130253.98048946001</v>
      </c>
      <c r="I14" s="119">
        <v>88977.541155960003</v>
      </c>
      <c r="J14" s="119">
        <v>41276.439333499999</v>
      </c>
      <c r="K14" s="119">
        <v>293906.25252814993</v>
      </c>
      <c r="L14" s="119">
        <v>153770.80603010004</v>
      </c>
      <c r="M14" s="119">
        <v>140135.44649805001</v>
      </c>
      <c r="N14" s="119">
        <v>12.1976</v>
      </c>
      <c r="O14" s="119">
        <v>13.108000000000001</v>
      </c>
      <c r="P14" s="119">
        <v>12.4663</v>
      </c>
      <c r="Q14" s="119">
        <v>9.9590999999999994</v>
      </c>
      <c r="R14" s="119">
        <v>9.9909999999999997</v>
      </c>
      <c r="S14" s="119">
        <v>28.082000000000001</v>
      </c>
      <c r="T14" s="119">
        <v>28.644300000000001</v>
      </c>
      <c r="U14" s="119">
        <v>22.886399999999998</v>
      </c>
      <c r="V14" s="119">
        <v>12.803000000000001</v>
      </c>
      <c r="W14" s="119">
        <v>12.415900000000001</v>
      </c>
      <c r="X14" s="119">
        <v>3.5206</v>
      </c>
      <c r="Y14" s="119">
        <v>3.6002000000000001</v>
      </c>
      <c r="Z14" s="119">
        <v>2.9487000000000001</v>
      </c>
      <c r="AA14" s="119">
        <v>8.7787000000000006</v>
      </c>
      <c r="AB14" s="119">
        <v>11.473000000000001</v>
      </c>
      <c r="AC14" s="119">
        <v>6.3457999999999997</v>
      </c>
      <c r="AD14" s="120"/>
      <c r="AE14" s="120"/>
      <c r="AF14" s="120"/>
    </row>
    <row r="15" spans="1:32" hidden="1" outlineLevel="1">
      <c r="A15" s="8">
        <v>40664</v>
      </c>
      <c r="B15" s="119">
        <v>537030.85634503001</v>
      </c>
      <c r="C15" s="119">
        <v>330024.02258583001</v>
      </c>
      <c r="D15" s="119">
        <v>207006.8337592</v>
      </c>
      <c r="E15" s="119">
        <v>208070.18089043</v>
      </c>
      <c r="F15" s="119">
        <v>70097.39396971</v>
      </c>
      <c r="G15" s="119">
        <v>137972.78692072001</v>
      </c>
      <c r="H15" s="119">
        <v>127140.09330032</v>
      </c>
      <c r="I15" s="119">
        <v>85454.29912335999</v>
      </c>
      <c r="J15" s="119">
        <v>41685.794176959993</v>
      </c>
      <c r="K15" s="119">
        <v>295288.12861709</v>
      </c>
      <c r="L15" s="119">
        <v>154775.73768525998</v>
      </c>
      <c r="M15" s="119">
        <v>140512.39093182998</v>
      </c>
      <c r="N15" s="119">
        <v>12.411099999999999</v>
      </c>
      <c r="O15" s="119">
        <v>13.323700000000001</v>
      </c>
      <c r="P15" s="119">
        <v>12.730600000000001</v>
      </c>
      <c r="Q15" s="119">
        <v>9.4863999999999997</v>
      </c>
      <c r="R15" s="119">
        <v>9.5137</v>
      </c>
      <c r="S15" s="119">
        <v>28.567499999999999</v>
      </c>
      <c r="T15" s="119">
        <v>29.241800000000001</v>
      </c>
      <c r="U15" s="119">
        <v>23.687200000000001</v>
      </c>
      <c r="V15" s="119">
        <v>12.357100000000001</v>
      </c>
      <c r="W15" s="119">
        <v>11.3108</v>
      </c>
      <c r="X15" s="119">
        <v>3.8359000000000001</v>
      </c>
      <c r="Y15" s="119">
        <v>3.8772000000000002</v>
      </c>
      <c r="Z15" s="119">
        <v>3.5558000000000001</v>
      </c>
      <c r="AA15" s="119">
        <v>8.9588000000000001</v>
      </c>
      <c r="AB15" s="119">
        <v>11.7913</v>
      </c>
      <c r="AC15" s="119">
        <v>6.2615999999999996</v>
      </c>
      <c r="AD15" s="120"/>
      <c r="AE15" s="120"/>
      <c r="AF15" s="120"/>
    </row>
    <row r="16" spans="1:32" hidden="1" outlineLevel="1">
      <c r="A16" s="8">
        <v>40695</v>
      </c>
      <c r="B16" s="119">
        <v>543500.31450221001</v>
      </c>
      <c r="C16" s="119">
        <v>338563.08439173002</v>
      </c>
      <c r="D16" s="119">
        <v>204937.23011048001</v>
      </c>
      <c r="E16" s="119">
        <v>208443.93236713001</v>
      </c>
      <c r="F16" s="119">
        <v>72012.931183010005</v>
      </c>
      <c r="G16" s="119">
        <v>136431.00118411999</v>
      </c>
      <c r="H16" s="119">
        <v>131716.12632602997</v>
      </c>
      <c r="I16" s="119">
        <v>90279.680583449997</v>
      </c>
      <c r="J16" s="119">
        <v>41436.445742580006</v>
      </c>
      <c r="K16" s="119">
        <v>301128.11806675995</v>
      </c>
      <c r="L16" s="119">
        <v>157216.94777877998</v>
      </c>
      <c r="M16" s="119">
        <v>143911.17028798</v>
      </c>
      <c r="N16" s="119">
        <v>13.2037</v>
      </c>
      <c r="O16" s="119">
        <v>14.1929</v>
      </c>
      <c r="P16" s="119">
        <v>13.7523</v>
      </c>
      <c r="Q16" s="119">
        <v>9.9262999999999995</v>
      </c>
      <c r="R16" s="119">
        <v>9.9827999999999992</v>
      </c>
      <c r="S16" s="119">
        <v>29.662800000000001</v>
      </c>
      <c r="T16" s="119">
        <v>30.232500000000002</v>
      </c>
      <c r="U16" s="119">
        <v>25.511600000000001</v>
      </c>
      <c r="V16" s="119">
        <v>11.6265</v>
      </c>
      <c r="W16" s="119">
        <v>11.1022</v>
      </c>
      <c r="X16" s="119">
        <v>4.1605999999999996</v>
      </c>
      <c r="Y16" s="119">
        <v>4.4291999999999998</v>
      </c>
      <c r="Z16" s="119">
        <v>2.8410000000000002</v>
      </c>
      <c r="AA16" s="119">
        <v>8.5554000000000006</v>
      </c>
      <c r="AB16" s="119">
        <v>11.363200000000001</v>
      </c>
      <c r="AC16" s="119">
        <v>6.2244999999999999</v>
      </c>
      <c r="AD16" s="120"/>
      <c r="AE16" s="120"/>
      <c r="AF16" s="120"/>
    </row>
    <row r="17" spans="1:32" hidden="1" outlineLevel="1">
      <c r="A17" s="8">
        <v>40725</v>
      </c>
      <c r="B17" s="119">
        <v>547220.29161554005</v>
      </c>
      <c r="C17" s="119">
        <v>342416.70449649001</v>
      </c>
      <c r="D17" s="119">
        <v>204803.58711905</v>
      </c>
      <c r="E17" s="119">
        <v>208518.95995888999</v>
      </c>
      <c r="F17" s="119">
        <v>74535.689836210004</v>
      </c>
      <c r="G17" s="119">
        <v>133983.27012268</v>
      </c>
      <c r="H17" s="119">
        <v>127483.55210570003</v>
      </c>
      <c r="I17" s="119">
        <v>86279.253528400004</v>
      </c>
      <c r="J17" s="119">
        <v>41204.298577299996</v>
      </c>
      <c r="K17" s="119">
        <v>305278.3486936299</v>
      </c>
      <c r="L17" s="119">
        <v>159913.64006280003</v>
      </c>
      <c r="M17" s="119">
        <v>145364.70863083002</v>
      </c>
      <c r="N17" s="119">
        <v>12.4259</v>
      </c>
      <c r="O17" s="119">
        <v>13.8089</v>
      </c>
      <c r="P17" s="119">
        <v>13.2636</v>
      </c>
      <c r="Q17" s="119">
        <v>9.1035000000000004</v>
      </c>
      <c r="R17" s="119">
        <v>9.1758000000000006</v>
      </c>
      <c r="S17" s="119">
        <v>26.479600000000001</v>
      </c>
      <c r="T17" s="119">
        <v>27.128</v>
      </c>
      <c r="U17" s="119">
        <v>23.2927</v>
      </c>
      <c r="V17" s="119">
        <v>13.821899999999999</v>
      </c>
      <c r="W17" s="119">
        <v>13.6351</v>
      </c>
      <c r="X17" s="119">
        <v>4.1814999999999998</v>
      </c>
      <c r="Y17" s="119">
        <v>4.2538999999999998</v>
      </c>
      <c r="Z17" s="119">
        <v>3.5305</v>
      </c>
      <c r="AA17" s="119">
        <v>8.4095999999999993</v>
      </c>
      <c r="AB17" s="119">
        <v>11.6807</v>
      </c>
      <c r="AC17" s="119">
        <v>5.6684999999999999</v>
      </c>
      <c r="AD17" s="120"/>
      <c r="AE17" s="120"/>
      <c r="AF17" s="120"/>
    </row>
    <row r="18" spans="1:32" hidden="1" outlineLevel="1">
      <c r="A18" s="8">
        <v>40756</v>
      </c>
      <c r="B18" s="119">
        <v>558781.25235713006</v>
      </c>
      <c r="C18" s="119">
        <v>352894.34866625001</v>
      </c>
      <c r="D18" s="119">
        <v>205886.90369087999</v>
      </c>
      <c r="E18" s="119">
        <v>208893.34220113</v>
      </c>
      <c r="F18" s="119">
        <v>78021.151881479993</v>
      </c>
      <c r="G18" s="119">
        <v>130872.19031965001</v>
      </c>
      <c r="H18" s="119">
        <v>134196.4547763</v>
      </c>
      <c r="I18" s="119">
        <v>89015.73217825999</v>
      </c>
      <c r="J18" s="119">
        <v>45180.722598039996</v>
      </c>
      <c r="K18" s="119">
        <v>306598.37155896996</v>
      </c>
      <c r="L18" s="119">
        <v>159237.71261853998</v>
      </c>
      <c r="M18" s="119">
        <v>147360.65894043</v>
      </c>
      <c r="N18" s="119">
        <v>13.189399999999999</v>
      </c>
      <c r="O18" s="119">
        <v>14.5337</v>
      </c>
      <c r="P18" s="119">
        <v>14.2469</v>
      </c>
      <c r="Q18" s="119">
        <v>8.9740000000000002</v>
      </c>
      <c r="R18" s="119">
        <v>9.0147999999999993</v>
      </c>
      <c r="S18" s="119">
        <v>26.093599999999999</v>
      </c>
      <c r="T18" s="119">
        <v>26.635400000000001</v>
      </c>
      <c r="U18" s="119">
        <v>24.0533</v>
      </c>
      <c r="V18" s="119">
        <v>12.2136</v>
      </c>
      <c r="W18" s="119">
        <v>12.0373</v>
      </c>
      <c r="X18" s="119">
        <v>4.8985000000000003</v>
      </c>
      <c r="Y18" s="119">
        <v>5.0486000000000004</v>
      </c>
      <c r="Z18" s="119">
        <v>3.9834999999999998</v>
      </c>
      <c r="AA18" s="119">
        <v>8.1257999999999999</v>
      </c>
      <c r="AB18" s="119">
        <v>11.025600000000001</v>
      </c>
      <c r="AC18" s="119">
        <v>5.8327999999999998</v>
      </c>
      <c r="AD18" s="120"/>
      <c r="AE18" s="120"/>
      <c r="AF18" s="120"/>
    </row>
    <row r="19" spans="1:32" hidden="1" outlineLevel="1">
      <c r="A19" s="8">
        <v>40787</v>
      </c>
      <c r="B19" s="119">
        <v>570112.84586175997</v>
      </c>
      <c r="C19" s="119">
        <v>362878.07919342001</v>
      </c>
      <c r="D19" s="119">
        <v>207234.76666833999</v>
      </c>
      <c r="E19" s="119">
        <v>207400.02004957999</v>
      </c>
      <c r="F19" s="119">
        <v>80661.158222059996</v>
      </c>
      <c r="G19" s="119">
        <v>126738.86182752</v>
      </c>
      <c r="H19" s="119">
        <v>137689.15850681002</v>
      </c>
      <c r="I19" s="119">
        <v>90675.300005140001</v>
      </c>
      <c r="J19" s="119">
        <v>47013.858501670009</v>
      </c>
      <c r="K19" s="119">
        <v>303758.83254487999</v>
      </c>
      <c r="L19" s="119">
        <v>156313.23327564998</v>
      </c>
      <c r="M19" s="119">
        <v>147445.59926922998</v>
      </c>
      <c r="N19" s="119">
        <v>13.3287</v>
      </c>
      <c r="O19" s="119">
        <v>15.128399999999999</v>
      </c>
      <c r="P19" s="119">
        <v>14.8894</v>
      </c>
      <c r="Q19" s="119">
        <v>8.1929999999999996</v>
      </c>
      <c r="R19" s="119">
        <v>8.2119</v>
      </c>
      <c r="S19" s="119">
        <v>24.689499999999999</v>
      </c>
      <c r="T19" s="119">
        <v>25.755199999999999</v>
      </c>
      <c r="U19" s="119">
        <v>24.185300000000002</v>
      </c>
      <c r="V19" s="119">
        <v>13.246700000000001</v>
      </c>
      <c r="W19" s="119">
        <v>13.1439</v>
      </c>
      <c r="X19" s="119">
        <v>5.6623999999999999</v>
      </c>
      <c r="Y19" s="119">
        <v>6.0034999999999998</v>
      </c>
      <c r="Z19" s="119">
        <v>3.6812</v>
      </c>
      <c r="AA19" s="119">
        <v>8.1907999999999994</v>
      </c>
      <c r="AB19" s="119">
        <v>11.010400000000001</v>
      </c>
      <c r="AC19" s="119">
        <v>5.8752000000000004</v>
      </c>
      <c r="AD19" s="120"/>
      <c r="AE19" s="120"/>
      <c r="AF19" s="120"/>
    </row>
    <row r="20" spans="1:32" hidden="1" outlineLevel="1">
      <c r="A20" s="8">
        <v>40817</v>
      </c>
      <c r="B20" s="119">
        <v>576836.73344134004</v>
      </c>
      <c r="C20" s="119">
        <v>368645.62785701</v>
      </c>
      <c r="D20" s="119">
        <v>208191.10558433001</v>
      </c>
      <c r="E20" s="119">
        <v>207074.87518443001</v>
      </c>
      <c r="F20" s="119">
        <v>83165.345275069994</v>
      </c>
      <c r="G20" s="119">
        <v>123909.52990936</v>
      </c>
      <c r="H20" s="119">
        <v>144695.56917658003</v>
      </c>
      <c r="I20" s="119">
        <v>94187.980707359995</v>
      </c>
      <c r="J20" s="119">
        <v>50507.588469219991</v>
      </c>
      <c r="K20" s="119">
        <v>306159.58985722001</v>
      </c>
      <c r="L20" s="119">
        <v>156046.08065045002</v>
      </c>
      <c r="M20" s="119">
        <v>150113.50920677002</v>
      </c>
      <c r="N20" s="119">
        <v>14.855</v>
      </c>
      <c r="O20" s="119">
        <v>17.927800000000001</v>
      </c>
      <c r="P20" s="119">
        <v>18.222300000000001</v>
      </c>
      <c r="Q20" s="119">
        <v>8.2719000000000005</v>
      </c>
      <c r="R20" s="119">
        <v>8.3168000000000006</v>
      </c>
      <c r="S20" s="119">
        <v>24.753</v>
      </c>
      <c r="T20" s="119">
        <v>26.513999999999999</v>
      </c>
      <c r="U20" s="119">
        <v>24.888999999999999</v>
      </c>
      <c r="V20" s="119">
        <v>12.645200000000001</v>
      </c>
      <c r="W20" s="119">
        <v>12.589</v>
      </c>
      <c r="X20" s="119">
        <v>9.1475000000000009</v>
      </c>
      <c r="Y20" s="119">
        <v>9.9535999999999998</v>
      </c>
      <c r="Z20" s="119">
        <v>4.2887000000000004</v>
      </c>
      <c r="AA20" s="119">
        <v>8.0692000000000004</v>
      </c>
      <c r="AB20" s="119">
        <v>11.377700000000001</v>
      </c>
      <c r="AC20" s="119">
        <v>5.5831</v>
      </c>
      <c r="AD20" s="120"/>
      <c r="AE20" s="120"/>
      <c r="AF20" s="120"/>
    </row>
    <row r="21" spans="1:32" hidden="1" outlineLevel="1">
      <c r="A21" s="8">
        <v>40848</v>
      </c>
      <c r="B21" s="119">
        <v>573704.51108764997</v>
      </c>
      <c r="C21" s="119">
        <v>367069.78574746998</v>
      </c>
      <c r="D21" s="119">
        <v>206634.72534018001</v>
      </c>
      <c r="E21" s="119">
        <v>204558.00116762001</v>
      </c>
      <c r="F21" s="119">
        <v>85195.416307139996</v>
      </c>
      <c r="G21" s="119">
        <v>119362.58486048</v>
      </c>
      <c r="H21" s="119">
        <v>136177.39524109999</v>
      </c>
      <c r="I21" s="119">
        <v>87844.524542160012</v>
      </c>
      <c r="J21" s="119">
        <v>48332.870698939994</v>
      </c>
      <c r="K21" s="119">
        <v>305936.81145688001</v>
      </c>
      <c r="L21" s="119">
        <v>156534.51920034998</v>
      </c>
      <c r="M21" s="119">
        <v>149402.29225653</v>
      </c>
      <c r="N21" s="119">
        <v>15.089399999999999</v>
      </c>
      <c r="O21" s="119">
        <v>18.3063</v>
      </c>
      <c r="P21" s="119">
        <v>18.6052</v>
      </c>
      <c r="Q21" s="119">
        <v>8.1998999999999995</v>
      </c>
      <c r="R21" s="119">
        <v>8.2386999999999997</v>
      </c>
      <c r="S21" s="119">
        <v>24.598500000000001</v>
      </c>
      <c r="T21" s="119">
        <v>24.8508</v>
      </c>
      <c r="U21" s="119">
        <v>22.830200000000001</v>
      </c>
      <c r="V21" s="119">
        <v>12.586</v>
      </c>
      <c r="W21" s="119">
        <v>11.9177</v>
      </c>
      <c r="X21" s="119">
        <v>9.2623999999999995</v>
      </c>
      <c r="Y21" s="119">
        <v>10.5905</v>
      </c>
      <c r="Z21" s="119">
        <v>2.8088000000000002</v>
      </c>
      <c r="AA21" s="119">
        <v>10.041600000000001</v>
      </c>
      <c r="AB21" s="119">
        <v>13.8476</v>
      </c>
      <c r="AC21" s="119">
        <v>6.5054999999999996</v>
      </c>
      <c r="AD21" s="120"/>
      <c r="AE21" s="120"/>
      <c r="AF21" s="120"/>
    </row>
    <row r="22" spans="1:32" hidden="1" outlineLevel="1">
      <c r="A22" s="8">
        <v>40878</v>
      </c>
      <c r="B22" s="119">
        <v>575544.79626338999</v>
      </c>
      <c r="C22" s="119">
        <v>369763.17646014999</v>
      </c>
      <c r="D22" s="119">
        <v>205781.61980324</v>
      </c>
      <c r="E22" s="119">
        <v>201224.0481445</v>
      </c>
      <c r="F22" s="119">
        <v>86675.057657330006</v>
      </c>
      <c r="G22" s="119">
        <v>114548.99048717</v>
      </c>
      <c r="H22" s="119">
        <v>153119.74787902003</v>
      </c>
      <c r="I22" s="119">
        <v>101435.03722649001</v>
      </c>
      <c r="J22" s="119">
        <v>51684.71065252999</v>
      </c>
      <c r="K22" s="119">
        <v>310390.45642404997</v>
      </c>
      <c r="L22" s="119">
        <v>160530.06904173997</v>
      </c>
      <c r="M22" s="119">
        <v>149860.38738231</v>
      </c>
      <c r="N22" s="119">
        <v>14.4413</v>
      </c>
      <c r="O22" s="119">
        <v>17.046399999999998</v>
      </c>
      <c r="P22" s="119">
        <v>17.0275</v>
      </c>
      <c r="Q22" s="119">
        <v>8.4914000000000005</v>
      </c>
      <c r="R22" s="119">
        <v>8.5055999999999994</v>
      </c>
      <c r="S22" s="119">
        <v>25.398700000000002</v>
      </c>
      <c r="T22" s="119">
        <v>25.619700000000002</v>
      </c>
      <c r="U22" s="119">
        <v>23.200500000000002</v>
      </c>
      <c r="V22" s="119">
        <v>11.9923</v>
      </c>
      <c r="W22" s="119">
        <v>10.2401</v>
      </c>
      <c r="X22" s="119">
        <v>8.0772999999999993</v>
      </c>
      <c r="Y22" s="119">
        <v>9.0190000000000001</v>
      </c>
      <c r="Z22" s="119">
        <v>4.1048999999999998</v>
      </c>
      <c r="AA22" s="119">
        <v>11.5753</v>
      </c>
      <c r="AB22" s="119">
        <v>15.998900000000001</v>
      </c>
      <c r="AC22" s="119">
        <v>6.7344999999999997</v>
      </c>
      <c r="AD22" s="120"/>
      <c r="AE22" s="120"/>
      <c r="AF22" s="120"/>
    </row>
    <row r="23" spans="1:32" hidden="1" outlineLevel="1">
      <c r="A23" s="8">
        <v>40909</v>
      </c>
      <c r="B23" s="119">
        <v>570736.24471839005</v>
      </c>
      <c r="C23" s="119">
        <v>363273.32644407998</v>
      </c>
      <c r="D23" s="119">
        <v>207462.91827431001</v>
      </c>
      <c r="E23" s="119">
        <v>200026.80467406</v>
      </c>
      <c r="F23" s="119">
        <v>87449.023249250007</v>
      </c>
      <c r="G23" s="119">
        <v>112577.78142481</v>
      </c>
      <c r="H23" s="119">
        <v>146863.23494354001</v>
      </c>
      <c r="I23" s="119">
        <v>96559.576272999999</v>
      </c>
      <c r="J23" s="119">
        <v>50303.658670539997</v>
      </c>
      <c r="K23" s="119">
        <v>317620.03698406997</v>
      </c>
      <c r="L23" s="119">
        <v>164657.22999244</v>
      </c>
      <c r="M23" s="119">
        <v>152962.80699163</v>
      </c>
      <c r="N23" s="119">
        <v>13.1653</v>
      </c>
      <c r="O23" s="119">
        <v>15.2767</v>
      </c>
      <c r="P23" s="119">
        <v>14.912000000000001</v>
      </c>
      <c r="Q23" s="119">
        <v>8.5745000000000005</v>
      </c>
      <c r="R23" s="119">
        <v>8.5822000000000003</v>
      </c>
      <c r="S23" s="119">
        <v>26.389600000000002</v>
      </c>
      <c r="T23" s="119">
        <v>26.772200000000002</v>
      </c>
      <c r="U23" s="119">
        <v>24.274000000000001</v>
      </c>
      <c r="V23" s="119">
        <v>10.818899999999999</v>
      </c>
      <c r="W23" s="119">
        <v>10.308400000000001</v>
      </c>
      <c r="X23" s="119">
        <v>7.2770000000000001</v>
      </c>
      <c r="Y23" s="119">
        <v>7.8224999999999998</v>
      </c>
      <c r="Z23" s="119">
        <v>3.2334999999999998</v>
      </c>
      <c r="AA23" s="119">
        <v>11.359500000000001</v>
      </c>
      <c r="AB23" s="119">
        <v>15.5778</v>
      </c>
      <c r="AC23" s="119">
        <v>6.8174999999999999</v>
      </c>
      <c r="AD23" s="120"/>
      <c r="AE23" s="120"/>
      <c r="AF23" s="120"/>
    </row>
    <row r="24" spans="1:32" hidden="1" outlineLevel="1">
      <c r="A24" s="8">
        <v>40940</v>
      </c>
      <c r="B24" s="119">
        <v>575736.97581693996</v>
      </c>
      <c r="C24" s="119">
        <v>365264.90538703999</v>
      </c>
      <c r="D24" s="119">
        <v>210472.07042989999</v>
      </c>
      <c r="E24" s="119">
        <v>197881.19983937001</v>
      </c>
      <c r="F24" s="119">
        <v>87963.506733410002</v>
      </c>
      <c r="G24" s="119">
        <v>109917.69310596</v>
      </c>
      <c r="H24" s="119">
        <v>142491.05375701</v>
      </c>
      <c r="I24" s="119">
        <v>91655.277878330016</v>
      </c>
      <c r="J24" s="119">
        <v>50835.775878679997</v>
      </c>
      <c r="K24" s="119">
        <v>324713.27948247007</v>
      </c>
      <c r="L24" s="119">
        <v>169502.79201696999</v>
      </c>
      <c r="M24" s="119">
        <v>155210.48746550005</v>
      </c>
      <c r="N24" s="119">
        <v>12.757218377303492</v>
      </c>
      <c r="O24" s="119">
        <v>15.0123</v>
      </c>
      <c r="P24" s="119">
        <v>14.481400000000001</v>
      </c>
      <c r="Q24" s="119">
        <v>8.1538555830251696</v>
      </c>
      <c r="R24" s="119">
        <v>8.1775447025231642</v>
      </c>
      <c r="S24" s="119">
        <v>27.015499999999999</v>
      </c>
      <c r="T24" s="119">
        <v>27.419699999999999</v>
      </c>
      <c r="U24" s="119">
        <v>26.781199999999998</v>
      </c>
      <c r="V24" s="119">
        <v>11.019299999999999</v>
      </c>
      <c r="W24" s="119">
        <v>10.3569</v>
      </c>
      <c r="X24" s="119">
        <v>7.9402999999999997</v>
      </c>
      <c r="Y24" s="119">
        <v>8.4144000000000005</v>
      </c>
      <c r="Z24" s="119">
        <v>4.9611999999999998</v>
      </c>
      <c r="AA24" s="119">
        <v>11.393000000000001</v>
      </c>
      <c r="AB24" s="119">
        <v>15.268800000000001</v>
      </c>
      <c r="AC24" s="119">
        <v>6.9611000000000001</v>
      </c>
      <c r="AD24" s="120"/>
      <c r="AE24" s="120"/>
      <c r="AF24" s="120"/>
    </row>
    <row r="25" spans="1:32" hidden="1" outlineLevel="1">
      <c r="A25" s="8">
        <v>40969</v>
      </c>
      <c r="B25" s="119">
        <v>578031.73188780004</v>
      </c>
      <c r="C25" s="119">
        <v>367501.52234900999</v>
      </c>
      <c r="D25" s="119">
        <v>210530.20953878999</v>
      </c>
      <c r="E25" s="119">
        <v>194794.84527103</v>
      </c>
      <c r="F25" s="119">
        <v>88746.674622150007</v>
      </c>
      <c r="G25" s="119">
        <v>106048.17064888</v>
      </c>
      <c r="H25" s="119">
        <v>145300.91748041997</v>
      </c>
      <c r="I25" s="119">
        <v>95831.238574019997</v>
      </c>
      <c r="J25" s="119">
        <v>49469.678906399997</v>
      </c>
      <c r="K25" s="119">
        <v>330308.04907669005</v>
      </c>
      <c r="L25" s="119">
        <v>174615.03602378001</v>
      </c>
      <c r="M25" s="119">
        <v>155693.01305290998</v>
      </c>
      <c r="N25" s="119">
        <v>12.8086</v>
      </c>
      <c r="O25" s="119">
        <v>14.811999999999999</v>
      </c>
      <c r="P25" s="119">
        <v>14.347799999999999</v>
      </c>
      <c r="Q25" s="119">
        <v>7.7576000000000001</v>
      </c>
      <c r="R25" s="119">
        <v>7.7710999999999997</v>
      </c>
      <c r="S25" s="119">
        <v>27.2058</v>
      </c>
      <c r="T25" s="119">
        <v>27.5031</v>
      </c>
      <c r="U25" s="119">
        <v>26.482099999999999</v>
      </c>
      <c r="V25" s="119">
        <v>11.543900000000001</v>
      </c>
      <c r="W25" s="119">
        <v>10.9427</v>
      </c>
      <c r="X25" s="119">
        <v>6.2835000000000001</v>
      </c>
      <c r="Y25" s="119">
        <v>7.1508000000000003</v>
      </c>
      <c r="Z25" s="119">
        <v>2.3858000000000001</v>
      </c>
      <c r="AA25" s="119">
        <v>11.2639</v>
      </c>
      <c r="AB25" s="119">
        <v>15.1038</v>
      </c>
      <c r="AC25" s="119">
        <v>6.6246</v>
      </c>
      <c r="AD25" s="120"/>
      <c r="AE25" s="120"/>
      <c r="AF25" s="120"/>
    </row>
    <row r="26" spans="1:32" hidden="1" outlineLevel="1">
      <c r="A26" s="8">
        <v>41000</v>
      </c>
      <c r="B26" s="119">
        <v>582688.27668914001</v>
      </c>
      <c r="C26" s="119">
        <v>370388.48103769001</v>
      </c>
      <c r="D26" s="119">
        <v>212299.79565145</v>
      </c>
      <c r="E26" s="119">
        <v>193697.97171565</v>
      </c>
      <c r="F26" s="119">
        <v>89786.705796619994</v>
      </c>
      <c r="G26" s="119">
        <v>103911.26591903</v>
      </c>
      <c r="H26" s="119">
        <v>143083.92726674004</v>
      </c>
      <c r="I26" s="119">
        <v>93827.452102819996</v>
      </c>
      <c r="J26" s="119">
        <v>49256.475163919997</v>
      </c>
      <c r="K26" s="119">
        <v>336672.83731729002</v>
      </c>
      <c r="L26" s="119">
        <v>180039.82267605999</v>
      </c>
      <c r="M26" s="119">
        <v>156633.01464122999</v>
      </c>
      <c r="N26" s="119">
        <v>12.5707</v>
      </c>
      <c r="O26" s="119">
        <v>14.327999999999999</v>
      </c>
      <c r="P26" s="119">
        <v>13.701700000000001</v>
      </c>
      <c r="Q26" s="119">
        <v>7.8460999999999999</v>
      </c>
      <c r="R26" s="119">
        <v>7.8459000000000003</v>
      </c>
      <c r="S26" s="119">
        <v>26.8995</v>
      </c>
      <c r="T26" s="119">
        <v>27.334399999999999</v>
      </c>
      <c r="U26" s="119">
        <v>25.974499999999999</v>
      </c>
      <c r="V26" s="119">
        <v>10.9564</v>
      </c>
      <c r="W26" s="119">
        <v>10.400399999999999</v>
      </c>
      <c r="X26" s="119">
        <v>6.0804999999999998</v>
      </c>
      <c r="Y26" s="119">
        <v>6.68</v>
      </c>
      <c r="Z26" s="119">
        <v>3.3014999999999999</v>
      </c>
      <c r="AA26" s="119">
        <v>11.102399999999999</v>
      </c>
      <c r="AB26" s="119">
        <v>14.8072</v>
      </c>
      <c r="AC26" s="119">
        <v>6.5994999999999999</v>
      </c>
      <c r="AD26" s="120"/>
      <c r="AE26" s="120"/>
      <c r="AF26" s="120"/>
    </row>
    <row r="27" spans="1:32" hidden="1" outlineLevel="1">
      <c r="A27" s="8">
        <v>41030</v>
      </c>
      <c r="B27" s="119">
        <v>580538.05249398004</v>
      </c>
      <c r="C27" s="119">
        <v>373411.98592635</v>
      </c>
      <c r="D27" s="119">
        <v>207126.06656763001</v>
      </c>
      <c r="E27" s="119">
        <v>192081.64592928</v>
      </c>
      <c r="F27" s="119">
        <v>90838.512501570003</v>
      </c>
      <c r="G27" s="119">
        <v>101243.13342771</v>
      </c>
      <c r="H27" s="119">
        <v>140741.23590927001</v>
      </c>
      <c r="I27" s="119">
        <v>92235.999468130001</v>
      </c>
      <c r="J27" s="119">
        <v>48505.23644113999</v>
      </c>
      <c r="K27" s="119">
        <v>336956.22068628005</v>
      </c>
      <c r="L27" s="119">
        <v>180479.40820074003</v>
      </c>
      <c r="M27" s="119">
        <v>156476.81248554002</v>
      </c>
      <c r="N27" s="119">
        <v>12.7593</v>
      </c>
      <c r="O27" s="119">
        <v>14.374000000000001</v>
      </c>
      <c r="P27" s="119">
        <v>13.760999999999999</v>
      </c>
      <c r="Q27" s="119">
        <v>7.8723000000000001</v>
      </c>
      <c r="R27" s="119">
        <v>7.8986000000000001</v>
      </c>
      <c r="S27" s="119">
        <v>26.988299999999999</v>
      </c>
      <c r="T27" s="119">
        <v>27.305299999999999</v>
      </c>
      <c r="U27" s="119">
        <v>25.847899999999999</v>
      </c>
      <c r="V27" s="119">
        <v>10.476900000000001</v>
      </c>
      <c r="W27" s="119">
        <v>9.8185000000000002</v>
      </c>
      <c r="X27" s="119">
        <v>6.6515000000000004</v>
      </c>
      <c r="Y27" s="119">
        <v>7.0255000000000001</v>
      </c>
      <c r="Z27" s="119">
        <v>3.7730000000000001</v>
      </c>
      <c r="AA27" s="119">
        <v>10.962999999999999</v>
      </c>
      <c r="AB27" s="119">
        <v>14.7659</v>
      </c>
      <c r="AC27" s="119">
        <v>6.6372</v>
      </c>
      <c r="AD27" s="120"/>
      <c r="AE27" s="120"/>
      <c r="AF27" s="120"/>
    </row>
    <row r="28" spans="1:32" hidden="1" outlineLevel="1">
      <c r="A28" s="8">
        <v>41061</v>
      </c>
      <c r="B28" s="119">
        <v>585926.22026562004</v>
      </c>
      <c r="C28" s="119">
        <v>380472.04354583001</v>
      </c>
      <c r="D28" s="119">
        <v>205454.17671979</v>
      </c>
      <c r="E28" s="119">
        <v>189687.03654068001</v>
      </c>
      <c r="F28" s="119">
        <v>91354.168878199998</v>
      </c>
      <c r="G28" s="119">
        <v>98332.867662479999</v>
      </c>
      <c r="H28" s="119">
        <v>140963.44807462007</v>
      </c>
      <c r="I28" s="119">
        <v>93106.503165830014</v>
      </c>
      <c r="J28" s="119">
        <v>47856.944908789999</v>
      </c>
      <c r="K28" s="119">
        <v>342449.30567423999</v>
      </c>
      <c r="L28" s="119">
        <v>183021.74607579</v>
      </c>
      <c r="M28" s="119">
        <v>159427.55959845</v>
      </c>
      <c r="N28" s="119">
        <v>14.5563</v>
      </c>
      <c r="O28" s="119">
        <v>17.295999999999999</v>
      </c>
      <c r="P28" s="119">
        <v>17.089099999999998</v>
      </c>
      <c r="Q28" s="119">
        <v>8.6271000000000004</v>
      </c>
      <c r="R28" s="119">
        <v>8.6484000000000005</v>
      </c>
      <c r="S28" s="119">
        <v>25.472200000000001</v>
      </c>
      <c r="T28" s="119">
        <v>26.530899999999999</v>
      </c>
      <c r="U28" s="119">
        <v>25.446300000000001</v>
      </c>
      <c r="V28" s="119">
        <v>12.1213</v>
      </c>
      <c r="W28" s="119">
        <v>11.577299999999999</v>
      </c>
      <c r="X28" s="119">
        <v>9.2502999999999993</v>
      </c>
      <c r="Y28" s="119">
        <v>10.5337</v>
      </c>
      <c r="Z28" s="119">
        <v>3.1524999999999999</v>
      </c>
      <c r="AA28" s="119">
        <v>10.869199999999999</v>
      </c>
      <c r="AB28" s="119">
        <v>15.0016</v>
      </c>
      <c r="AC28" s="119">
        <v>6.7714999999999996</v>
      </c>
      <c r="AD28" s="120"/>
      <c r="AE28" s="120"/>
      <c r="AF28" s="120"/>
    </row>
    <row r="29" spans="1:32" hidden="1" outlineLevel="1">
      <c r="A29" s="8">
        <v>41091</v>
      </c>
      <c r="B29" s="119">
        <v>584689.02120871004</v>
      </c>
      <c r="C29" s="119">
        <v>378411.59216007998</v>
      </c>
      <c r="D29" s="119">
        <v>206277.42904863</v>
      </c>
      <c r="E29" s="119">
        <v>189760.07035219</v>
      </c>
      <c r="F29" s="119">
        <v>93021.501394539999</v>
      </c>
      <c r="G29" s="119">
        <v>96738.568957650001</v>
      </c>
      <c r="H29" s="119">
        <v>149800.85346786003</v>
      </c>
      <c r="I29" s="119">
        <v>97708.599598029978</v>
      </c>
      <c r="J29" s="119">
        <v>52092.25386982999</v>
      </c>
      <c r="K29" s="119">
        <v>345507.61157651996</v>
      </c>
      <c r="L29" s="119">
        <v>182646.21637665</v>
      </c>
      <c r="M29" s="119">
        <v>162861.39519986999</v>
      </c>
      <c r="N29" s="119">
        <v>15.476900000000001</v>
      </c>
      <c r="O29" s="119">
        <v>18.954699999999999</v>
      </c>
      <c r="P29" s="119">
        <v>19.0624</v>
      </c>
      <c r="Q29" s="119">
        <v>8.4365000000000006</v>
      </c>
      <c r="R29" s="119">
        <v>8.4476999999999993</v>
      </c>
      <c r="S29" s="119">
        <v>27.522300000000001</v>
      </c>
      <c r="T29" s="119">
        <v>27.707799999999999</v>
      </c>
      <c r="U29" s="119">
        <v>27.1083</v>
      </c>
      <c r="V29" s="119">
        <v>11.3803</v>
      </c>
      <c r="W29" s="119">
        <v>10.254200000000001</v>
      </c>
      <c r="X29" s="119">
        <v>10.519600000000001</v>
      </c>
      <c r="Y29" s="119">
        <v>11.672000000000001</v>
      </c>
      <c r="Z29" s="119">
        <v>3.2298</v>
      </c>
      <c r="AA29" s="119">
        <v>11.335599999999999</v>
      </c>
      <c r="AB29" s="119">
        <v>15.8644</v>
      </c>
      <c r="AC29" s="119">
        <v>6.9404000000000003</v>
      </c>
      <c r="AD29" s="120"/>
      <c r="AE29" s="120"/>
      <c r="AF29" s="120"/>
    </row>
    <row r="30" spans="1:32" hidden="1" outlineLevel="1">
      <c r="A30" s="8">
        <v>41122</v>
      </c>
      <c r="B30" s="119">
        <v>589631.54967374995</v>
      </c>
      <c r="C30" s="119">
        <v>382585.21404892002</v>
      </c>
      <c r="D30" s="119">
        <v>207046.33562483001</v>
      </c>
      <c r="E30" s="119">
        <v>189431.10177601001</v>
      </c>
      <c r="F30" s="119">
        <v>95376.856732090004</v>
      </c>
      <c r="G30" s="119">
        <v>94054.245043920004</v>
      </c>
      <c r="H30" s="119">
        <v>150194.17498626997</v>
      </c>
      <c r="I30" s="119">
        <v>97862.865365310019</v>
      </c>
      <c r="J30" s="119">
        <v>52331.309620960004</v>
      </c>
      <c r="K30" s="119">
        <v>349978.1677855</v>
      </c>
      <c r="L30" s="119">
        <v>182983.64761451998</v>
      </c>
      <c r="M30" s="119">
        <v>166994.52017098002</v>
      </c>
      <c r="N30" s="119">
        <v>15.3986</v>
      </c>
      <c r="O30" s="119">
        <v>19.469200000000001</v>
      </c>
      <c r="P30" s="119">
        <v>19.593399999999999</v>
      </c>
      <c r="Q30" s="119">
        <v>8.5538000000000007</v>
      </c>
      <c r="R30" s="119">
        <v>8.5721000000000007</v>
      </c>
      <c r="S30" s="119">
        <v>27.086500000000001</v>
      </c>
      <c r="T30" s="119">
        <v>27.272600000000001</v>
      </c>
      <c r="U30" s="119">
        <v>25.296800000000001</v>
      </c>
      <c r="V30" s="119">
        <v>11.8504</v>
      </c>
      <c r="W30" s="119">
        <v>11.2172</v>
      </c>
      <c r="X30" s="119">
        <v>12.4064</v>
      </c>
      <c r="Y30" s="119">
        <v>13.5802</v>
      </c>
      <c r="Z30" s="119">
        <v>3.246</v>
      </c>
      <c r="AA30" s="119">
        <v>11.8514</v>
      </c>
      <c r="AB30" s="119">
        <v>16.709599999999998</v>
      </c>
      <c r="AC30" s="119">
        <v>7.0708000000000002</v>
      </c>
      <c r="AD30" s="120"/>
      <c r="AE30" s="120"/>
      <c r="AF30" s="120"/>
    </row>
    <row r="31" spans="1:32" hidden="1" outlineLevel="1">
      <c r="A31" s="8">
        <v>41153</v>
      </c>
      <c r="B31" s="119">
        <v>595393.60229368997</v>
      </c>
      <c r="C31" s="119">
        <v>386594.91689301003</v>
      </c>
      <c r="D31" s="119">
        <v>208798.68540068</v>
      </c>
      <c r="E31" s="119">
        <v>189063.25229378999</v>
      </c>
      <c r="F31" s="119">
        <v>96947.076058449995</v>
      </c>
      <c r="G31" s="119">
        <v>92116.176235339997</v>
      </c>
      <c r="H31" s="119">
        <v>151199.69737291004</v>
      </c>
      <c r="I31" s="119">
        <v>100015.68127385003</v>
      </c>
      <c r="J31" s="119">
        <v>51184.016099059998</v>
      </c>
      <c r="K31" s="119">
        <v>354391.4666610001</v>
      </c>
      <c r="L31" s="119">
        <v>181866.09508901997</v>
      </c>
      <c r="M31" s="119">
        <v>172525.37157198001</v>
      </c>
      <c r="N31" s="119">
        <v>14.901</v>
      </c>
      <c r="O31" s="119">
        <v>18.273700000000002</v>
      </c>
      <c r="P31" s="119">
        <v>17.950199999999999</v>
      </c>
      <c r="Q31" s="119">
        <v>8.3021999999999991</v>
      </c>
      <c r="R31" s="119">
        <v>8.3079999999999998</v>
      </c>
      <c r="S31" s="119">
        <v>27.9863</v>
      </c>
      <c r="T31" s="119">
        <v>28.209599999999998</v>
      </c>
      <c r="U31" s="119">
        <v>27.325800000000001</v>
      </c>
      <c r="V31" s="119">
        <v>11.895799999999999</v>
      </c>
      <c r="W31" s="119">
        <v>11.410399999999999</v>
      </c>
      <c r="X31" s="119">
        <v>11.037599999999999</v>
      </c>
      <c r="Y31" s="119">
        <v>12.084199999999999</v>
      </c>
      <c r="Z31" s="119">
        <v>3.3176000000000001</v>
      </c>
      <c r="AA31" s="119">
        <v>12.0526</v>
      </c>
      <c r="AB31" s="119">
        <v>17.817</v>
      </c>
      <c r="AC31" s="119">
        <v>7.2435999999999998</v>
      </c>
      <c r="AD31" s="120"/>
      <c r="AE31" s="120"/>
      <c r="AF31" s="120"/>
    </row>
    <row r="32" spans="1:32" hidden="1" outlineLevel="1">
      <c r="A32" s="8">
        <v>41183</v>
      </c>
      <c r="B32" s="119">
        <v>601162.43244384998</v>
      </c>
      <c r="C32" s="119">
        <v>389132.16724580002</v>
      </c>
      <c r="D32" s="119">
        <v>212030.26519805001</v>
      </c>
      <c r="E32" s="119">
        <v>190068.41973955001</v>
      </c>
      <c r="F32" s="119">
        <v>99611.81297128</v>
      </c>
      <c r="G32" s="119">
        <v>90456.606768269994</v>
      </c>
      <c r="H32" s="119">
        <v>153519.54436772008</v>
      </c>
      <c r="I32" s="119">
        <v>100400.87918782001</v>
      </c>
      <c r="J32" s="119">
        <v>53118.665179900003</v>
      </c>
      <c r="K32" s="119">
        <v>356078.80583287007</v>
      </c>
      <c r="L32" s="119">
        <v>179110.74106260997</v>
      </c>
      <c r="M32" s="119">
        <v>176968.06477026001</v>
      </c>
      <c r="N32" s="119">
        <v>16.186599999999999</v>
      </c>
      <c r="O32" s="119">
        <v>20.9556</v>
      </c>
      <c r="P32" s="119">
        <v>21.0639</v>
      </c>
      <c r="Q32" s="119">
        <v>8.3567</v>
      </c>
      <c r="R32" s="119">
        <v>8.3684999999999992</v>
      </c>
      <c r="S32" s="119">
        <v>27.969000000000001</v>
      </c>
      <c r="T32" s="119">
        <v>28.492899999999999</v>
      </c>
      <c r="U32" s="119">
        <v>27.889099999999999</v>
      </c>
      <c r="V32" s="119">
        <v>13.4893</v>
      </c>
      <c r="W32" s="119">
        <v>13.501200000000001</v>
      </c>
      <c r="X32" s="119">
        <v>15.4964</v>
      </c>
      <c r="Y32" s="119">
        <v>17.427399999999999</v>
      </c>
      <c r="Z32" s="119">
        <v>3.6294</v>
      </c>
      <c r="AA32" s="119">
        <v>12.592000000000001</v>
      </c>
      <c r="AB32" s="119">
        <v>18.807200000000002</v>
      </c>
      <c r="AC32" s="119">
        <v>7.4776999999999996</v>
      </c>
      <c r="AD32" s="120"/>
      <c r="AE32" s="120"/>
      <c r="AF32" s="120"/>
    </row>
    <row r="33" spans="1:32" hidden="1" outlineLevel="1">
      <c r="A33" s="8">
        <v>41214</v>
      </c>
      <c r="B33" s="119">
        <v>610528.39838097</v>
      </c>
      <c r="C33" s="119">
        <v>390950.59021172998</v>
      </c>
      <c r="D33" s="119">
        <v>219577.80816923999</v>
      </c>
      <c r="E33" s="119">
        <v>188938.71011282</v>
      </c>
      <c r="F33" s="119">
        <v>101328.64399544999</v>
      </c>
      <c r="G33" s="119">
        <v>87610.066117370006</v>
      </c>
      <c r="H33" s="119">
        <v>151726.67853519996</v>
      </c>
      <c r="I33" s="119">
        <v>101568.47832674001</v>
      </c>
      <c r="J33" s="119">
        <v>50158.200208459995</v>
      </c>
      <c r="K33" s="119">
        <v>361752.17053514003</v>
      </c>
      <c r="L33" s="119">
        <v>180591.85698414</v>
      </c>
      <c r="M33" s="119">
        <v>181160.313551</v>
      </c>
      <c r="N33" s="119">
        <v>17.603400000000001</v>
      </c>
      <c r="O33" s="119">
        <v>22.465299999999999</v>
      </c>
      <c r="P33" s="119">
        <v>22.6158</v>
      </c>
      <c r="Q33" s="119">
        <v>8.7829999999999995</v>
      </c>
      <c r="R33" s="119">
        <v>8.8078000000000003</v>
      </c>
      <c r="S33" s="119">
        <v>29.107900000000001</v>
      </c>
      <c r="T33" s="119">
        <v>29.3184</v>
      </c>
      <c r="U33" s="119">
        <v>29.0123</v>
      </c>
      <c r="V33" s="119">
        <v>12.032</v>
      </c>
      <c r="W33" s="119">
        <v>11.6272</v>
      </c>
      <c r="X33" s="119">
        <v>17.1371</v>
      </c>
      <c r="Y33" s="119">
        <v>18.728000000000002</v>
      </c>
      <c r="Z33" s="119">
        <v>3.1044</v>
      </c>
      <c r="AA33" s="119">
        <v>13.153700000000001</v>
      </c>
      <c r="AB33" s="119">
        <v>19.629000000000001</v>
      </c>
      <c r="AC33" s="119">
        <v>7.5148999999999999</v>
      </c>
      <c r="AD33" s="120"/>
      <c r="AE33" s="120"/>
      <c r="AF33" s="120"/>
    </row>
    <row r="34" spans="1:32" hidden="1" outlineLevel="1">
      <c r="A34" s="8">
        <v>41244</v>
      </c>
      <c r="B34" s="119">
        <v>605425.03467742004</v>
      </c>
      <c r="C34" s="119">
        <v>393147.39799196</v>
      </c>
      <c r="D34" s="119">
        <v>212277.63668545999</v>
      </c>
      <c r="E34" s="119">
        <v>187629.27294518001</v>
      </c>
      <c r="F34" s="119">
        <v>102689.66195751</v>
      </c>
      <c r="G34" s="119">
        <v>84939.610987670007</v>
      </c>
      <c r="H34" s="119">
        <v>173319.22252192005</v>
      </c>
      <c r="I34" s="119">
        <v>112643.8473237</v>
      </c>
      <c r="J34" s="119">
        <v>60675.375198220005</v>
      </c>
      <c r="K34" s="119">
        <v>369264.15257233003</v>
      </c>
      <c r="L34" s="119">
        <v>186771.63240707997</v>
      </c>
      <c r="M34" s="119">
        <v>182492.52016525</v>
      </c>
      <c r="N34" s="119">
        <v>14.8096</v>
      </c>
      <c r="O34" s="119">
        <v>17.200199999999999</v>
      </c>
      <c r="P34" s="119">
        <v>16.593800000000002</v>
      </c>
      <c r="Q34" s="119">
        <v>9.3491999999999997</v>
      </c>
      <c r="R34" s="119">
        <v>9.3909000000000002</v>
      </c>
      <c r="S34" s="119">
        <v>27.790600000000001</v>
      </c>
      <c r="T34" s="119">
        <v>27.944600000000001</v>
      </c>
      <c r="U34" s="119">
        <v>26.656600000000001</v>
      </c>
      <c r="V34" s="119">
        <v>11.3558</v>
      </c>
      <c r="W34" s="119">
        <v>10.9306</v>
      </c>
      <c r="X34" s="119">
        <v>9.2597000000000005</v>
      </c>
      <c r="Y34" s="119">
        <v>11.830299999999999</v>
      </c>
      <c r="Z34" s="119">
        <v>1.8857999999999999</v>
      </c>
      <c r="AA34" s="119">
        <v>13.5854</v>
      </c>
      <c r="AB34" s="119">
        <v>19.467600000000001</v>
      </c>
      <c r="AC34" s="119">
        <v>7.4025999999999996</v>
      </c>
      <c r="AD34" s="120"/>
      <c r="AE34" s="120"/>
      <c r="AF34" s="120"/>
    </row>
    <row r="35" spans="1:32" hidden="1" outlineLevel="1">
      <c r="A35" s="8">
        <v>41275</v>
      </c>
      <c r="B35" s="119">
        <v>606946.82086106006</v>
      </c>
      <c r="C35" s="119">
        <v>393150.28435685998</v>
      </c>
      <c r="D35" s="119">
        <v>213796.53650419999</v>
      </c>
      <c r="E35" s="119">
        <v>188269.0879474</v>
      </c>
      <c r="F35" s="119">
        <v>104336.21203330001</v>
      </c>
      <c r="G35" s="119">
        <v>83932.875914100005</v>
      </c>
      <c r="H35" s="119">
        <v>175124.29846096996</v>
      </c>
      <c r="I35" s="119">
        <v>114287.41245445999</v>
      </c>
      <c r="J35" s="119">
        <v>60836.886006509994</v>
      </c>
      <c r="K35" s="119">
        <v>377816.51884768996</v>
      </c>
      <c r="L35" s="119">
        <v>192635.16794809996</v>
      </c>
      <c r="M35" s="119">
        <v>185181.35089959</v>
      </c>
      <c r="N35" s="119">
        <v>13.7677</v>
      </c>
      <c r="O35" s="119">
        <v>16.323499999999999</v>
      </c>
      <c r="P35" s="119">
        <v>15.4032</v>
      </c>
      <c r="Q35" s="119">
        <v>8.9286999999999992</v>
      </c>
      <c r="R35" s="119">
        <v>8.9375999999999998</v>
      </c>
      <c r="S35" s="119">
        <v>27.925699999999999</v>
      </c>
      <c r="T35" s="119">
        <v>28.057400000000001</v>
      </c>
      <c r="U35" s="119">
        <v>26.985600000000002</v>
      </c>
      <c r="V35" s="119">
        <v>10.8743</v>
      </c>
      <c r="W35" s="119">
        <v>10.470599999999999</v>
      </c>
      <c r="X35" s="119">
        <v>7.7473999999999998</v>
      </c>
      <c r="Y35" s="119">
        <v>8.3853000000000009</v>
      </c>
      <c r="Z35" s="119">
        <v>3.2629999999999999</v>
      </c>
      <c r="AA35" s="119">
        <v>14.215</v>
      </c>
      <c r="AB35" s="119">
        <v>19.9527</v>
      </c>
      <c r="AC35" s="119">
        <v>7.3606999999999996</v>
      </c>
      <c r="AD35" s="120"/>
      <c r="AE35" s="120"/>
      <c r="AF35" s="120"/>
    </row>
    <row r="36" spans="1:32" hidden="1" outlineLevel="1">
      <c r="A36" s="8">
        <v>41306</v>
      </c>
      <c r="B36" s="119">
        <v>612640.52881277003</v>
      </c>
      <c r="C36" s="119">
        <v>398209.10585897003</v>
      </c>
      <c r="D36" s="119">
        <v>214431.42295380001</v>
      </c>
      <c r="E36" s="119">
        <v>188218.71779396001</v>
      </c>
      <c r="F36" s="119">
        <v>105231.23140788999</v>
      </c>
      <c r="G36" s="119">
        <v>82987.486386069999</v>
      </c>
      <c r="H36" s="119">
        <v>172900.26536098996</v>
      </c>
      <c r="I36" s="119">
        <v>112369.1999408</v>
      </c>
      <c r="J36" s="119">
        <v>60531.065420190003</v>
      </c>
      <c r="K36" s="119">
        <v>384767.57521123008</v>
      </c>
      <c r="L36" s="119">
        <v>201069.83344529005</v>
      </c>
      <c r="M36" s="119">
        <v>183697.74176593998</v>
      </c>
      <c r="N36" s="119">
        <v>13.1495</v>
      </c>
      <c r="O36" s="119">
        <v>15.397399999999999</v>
      </c>
      <c r="P36" s="119">
        <v>14.459899999999999</v>
      </c>
      <c r="Q36" s="119">
        <v>9.1953999999999994</v>
      </c>
      <c r="R36" s="119">
        <v>9.2114999999999991</v>
      </c>
      <c r="S36" s="119">
        <v>28.951499999999999</v>
      </c>
      <c r="T36" s="119">
        <v>29.093299999999999</v>
      </c>
      <c r="U36" s="119">
        <v>28.446999999999999</v>
      </c>
      <c r="V36" s="119">
        <v>11.7454</v>
      </c>
      <c r="W36" s="119">
        <v>10.5565</v>
      </c>
      <c r="X36" s="119">
        <v>6.3856999999999999</v>
      </c>
      <c r="Y36" s="119">
        <v>6.8921000000000001</v>
      </c>
      <c r="Z36" s="119">
        <v>2.9033000000000002</v>
      </c>
      <c r="AA36" s="119">
        <v>13.4163</v>
      </c>
      <c r="AB36" s="119">
        <v>18.439800000000002</v>
      </c>
      <c r="AC36" s="119">
        <v>7.2282000000000002</v>
      </c>
      <c r="AD36" s="120"/>
      <c r="AE36" s="120"/>
      <c r="AF36" s="120"/>
    </row>
    <row r="37" spans="1:32" hidden="1" outlineLevel="1">
      <c r="A37" s="8">
        <v>41334</v>
      </c>
      <c r="B37" s="119">
        <v>613186.38013913995</v>
      </c>
      <c r="C37" s="119">
        <v>392005.28878330998</v>
      </c>
      <c r="D37" s="119">
        <v>221181.09135582999</v>
      </c>
      <c r="E37" s="119">
        <v>188405.94733159</v>
      </c>
      <c r="F37" s="119">
        <v>106447.87087478</v>
      </c>
      <c r="G37" s="119">
        <v>81958.076456809998</v>
      </c>
      <c r="H37" s="119">
        <v>173262.74269054006</v>
      </c>
      <c r="I37" s="119">
        <v>114181.80233377</v>
      </c>
      <c r="J37" s="119">
        <v>59080.940356769999</v>
      </c>
      <c r="K37" s="119">
        <v>390185.27680947998</v>
      </c>
      <c r="L37" s="119">
        <v>208028.12761377997</v>
      </c>
      <c r="M37" s="119">
        <v>182157.14919570004</v>
      </c>
      <c r="N37" s="119">
        <v>13.5219</v>
      </c>
      <c r="O37" s="119">
        <v>15.505100000000001</v>
      </c>
      <c r="P37" s="119">
        <v>14.6142</v>
      </c>
      <c r="Q37" s="119">
        <v>9.9809999999999999</v>
      </c>
      <c r="R37" s="119">
        <v>9.9857999999999993</v>
      </c>
      <c r="S37" s="119">
        <v>29.851800000000001</v>
      </c>
      <c r="T37" s="119">
        <v>30.054200000000002</v>
      </c>
      <c r="U37" s="119">
        <v>29.018699999999999</v>
      </c>
      <c r="V37" s="119">
        <v>13.012600000000001</v>
      </c>
      <c r="W37" s="119">
        <v>12.977600000000001</v>
      </c>
      <c r="X37" s="119">
        <v>6.1543000000000001</v>
      </c>
      <c r="Y37" s="119">
        <v>6.7812999999999999</v>
      </c>
      <c r="Z37" s="119">
        <v>3.4426000000000001</v>
      </c>
      <c r="AA37" s="119">
        <v>13.054600000000001</v>
      </c>
      <c r="AB37" s="119">
        <v>17.546199999999999</v>
      </c>
      <c r="AC37" s="119">
        <v>6.8766999999999996</v>
      </c>
      <c r="AD37" s="120"/>
      <c r="AE37" s="120"/>
      <c r="AF37" s="120"/>
    </row>
    <row r="38" spans="1:32" hidden="1" outlineLevel="1">
      <c r="A38" s="8">
        <v>41365</v>
      </c>
      <c r="B38" s="119">
        <v>616827.55643394997</v>
      </c>
      <c r="C38" s="119">
        <v>392799.73073139001</v>
      </c>
      <c r="D38" s="119">
        <v>224027.82570255999</v>
      </c>
      <c r="E38" s="119">
        <v>190054.71670998001</v>
      </c>
      <c r="F38" s="119">
        <v>109440.24494357999</v>
      </c>
      <c r="G38" s="119">
        <v>80614.471766400005</v>
      </c>
      <c r="H38" s="119">
        <v>175776.95583613002</v>
      </c>
      <c r="I38" s="119">
        <v>117096.21924987997</v>
      </c>
      <c r="J38" s="119">
        <v>58680.736586250001</v>
      </c>
      <c r="K38" s="119">
        <v>399055.34452651005</v>
      </c>
      <c r="L38" s="119">
        <v>216997.60953497002</v>
      </c>
      <c r="M38" s="119">
        <v>182057.73499154003</v>
      </c>
      <c r="N38" s="119">
        <v>13.010999999999999</v>
      </c>
      <c r="O38" s="119">
        <v>14.6393</v>
      </c>
      <c r="P38" s="119">
        <v>13.8749</v>
      </c>
      <c r="Q38" s="119">
        <v>9.9796999999999993</v>
      </c>
      <c r="R38" s="119">
        <v>10.015499999999999</v>
      </c>
      <c r="S38" s="119">
        <v>29.200099999999999</v>
      </c>
      <c r="T38" s="119">
        <v>29.389399999999998</v>
      </c>
      <c r="U38" s="119">
        <v>27.0593</v>
      </c>
      <c r="V38" s="119">
        <v>12.473599999999999</v>
      </c>
      <c r="W38" s="119">
        <v>12.376099999999999</v>
      </c>
      <c r="X38" s="119">
        <v>6.1784999999999997</v>
      </c>
      <c r="Y38" s="119">
        <v>6.9862000000000002</v>
      </c>
      <c r="Z38" s="119">
        <v>2.73</v>
      </c>
      <c r="AA38" s="119">
        <v>12.9178</v>
      </c>
      <c r="AB38" s="119">
        <v>17.237300000000001</v>
      </c>
      <c r="AC38" s="119">
        <v>6.7920999999999996</v>
      </c>
      <c r="AD38" s="120"/>
      <c r="AE38" s="120"/>
      <c r="AF38" s="120"/>
    </row>
    <row r="39" spans="1:32" hidden="1" outlineLevel="1">
      <c r="A39" s="8">
        <v>41395</v>
      </c>
      <c r="B39" s="119">
        <v>616281.19987582997</v>
      </c>
      <c r="C39" s="119">
        <v>392237.55728975998</v>
      </c>
      <c r="D39" s="119">
        <v>224043.64258607</v>
      </c>
      <c r="E39" s="119">
        <v>190824.43566223001</v>
      </c>
      <c r="F39" s="119">
        <v>111560.0892183</v>
      </c>
      <c r="G39" s="119">
        <v>79264.346443930001</v>
      </c>
      <c r="H39" s="119">
        <v>176234.59671504001</v>
      </c>
      <c r="I39" s="119">
        <v>118225.73225793001</v>
      </c>
      <c r="J39" s="119">
        <v>58008.864457110001</v>
      </c>
      <c r="K39" s="119">
        <v>402598.71294273989</v>
      </c>
      <c r="L39" s="119">
        <v>220554.19758962997</v>
      </c>
      <c r="M39" s="119">
        <v>182044.51535311001</v>
      </c>
      <c r="N39" s="119">
        <v>13.1684</v>
      </c>
      <c r="O39" s="119">
        <v>15.1266</v>
      </c>
      <c r="P39" s="119">
        <v>14.1624</v>
      </c>
      <c r="Q39" s="119">
        <v>9.3412000000000006</v>
      </c>
      <c r="R39" s="119">
        <v>9.3889999999999993</v>
      </c>
      <c r="S39" s="119">
        <v>25.998799999999999</v>
      </c>
      <c r="T39" s="119">
        <v>26.075700000000001</v>
      </c>
      <c r="U39" s="119">
        <v>24.6251</v>
      </c>
      <c r="V39" s="119">
        <v>13.9391</v>
      </c>
      <c r="W39" s="119">
        <v>14.0464</v>
      </c>
      <c r="X39" s="119">
        <v>6.1942000000000004</v>
      </c>
      <c r="Y39" s="119">
        <v>6.5709</v>
      </c>
      <c r="Z39" s="119">
        <v>4.4791999999999996</v>
      </c>
      <c r="AA39" s="119">
        <v>12.660600000000001</v>
      </c>
      <c r="AB39" s="119">
        <v>16.994399999999999</v>
      </c>
      <c r="AC39" s="119">
        <v>6.8251999999999997</v>
      </c>
      <c r="AD39" s="120"/>
      <c r="AE39" s="120"/>
      <c r="AF39" s="120"/>
    </row>
    <row r="40" spans="1:32" hidden="1" outlineLevel="1">
      <c r="A40" s="8">
        <v>41426</v>
      </c>
      <c r="B40" s="119">
        <v>623098.01464552002</v>
      </c>
      <c r="C40" s="119">
        <v>397963.39776548999</v>
      </c>
      <c r="D40" s="119">
        <v>225134.61688002999</v>
      </c>
      <c r="E40" s="119">
        <v>189983.61115414</v>
      </c>
      <c r="F40" s="119">
        <v>112164.29151328999</v>
      </c>
      <c r="G40" s="119">
        <v>77819.319640849993</v>
      </c>
      <c r="H40" s="119">
        <v>170630.08823119002</v>
      </c>
      <c r="I40" s="119">
        <v>114245.88267241999</v>
      </c>
      <c r="J40" s="119">
        <v>56384.205558770002</v>
      </c>
      <c r="K40" s="119">
        <v>414384.42205154995</v>
      </c>
      <c r="L40" s="119">
        <v>231443.83544872995</v>
      </c>
      <c r="M40" s="119">
        <v>182940.58660282003</v>
      </c>
      <c r="N40" s="119">
        <v>12.770899999999999</v>
      </c>
      <c r="O40" s="119">
        <v>14.491899999999999</v>
      </c>
      <c r="P40" s="119">
        <v>13.6875</v>
      </c>
      <c r="Q40" s="119">
        <v>9.8673999999999999</v>
      </c>
      <c r="R40" s="119">
        <v>9.8961000000000006</v>
      </c>
      <c r="S40" s="119">
        <v>27.235700000000001</v>
      </c>
      <c r="T40" s="119">
        <v>27.419799999999999</v>
      </c>
      <c r="U40" s="119">
        <v>27.244299999999999</v>
      </c>
      <c r="V40" s="119">
        <v>13.0665</v>
      </c>
      <c r="W40" s="119">
        <v>13.068</v>
      </c>
      <c r="X40" s="119">
        <v>6.1894999999999998</v>
      </c>
      <c r="Y40" s="119">
        <v>6.6578999999999997</v>
      </c>
      <c r="Z40" s="119">
        <v>4.0884999999999998</v>
      </c>
      <c r="AA40" s="119">
        <v>11.4268</v>
      </c>
      <c r="AB40" s="119">
        <v>15.5421</v>
      </c>
      <c r="AC40" s="119">
        <v>6.2796000000000003</v>
      </c>
      <c r="AD40" s="120"/>
      <c r="AE40" s="120"/>
      <c r="AF40" s="120"/>
    </row>
    <row r="41" spans="1:32" hidden="1" outlineLevel="1">
      <c r="A41" s="8">
        <v>41456</v>
      </c>
      <c r="B41" s="119">
        <v>628187.52155170997</v>
      </c>
      <c r="C41" s="119">
        <v>399491.93463918002</v>
      </c>
      <c r="D41" s="119">
        <v>228695.58691253001</v>
      </c>
      <c r="E41" s="119">
        <v>190785.05832556999</v>
      </c>
      <c r="F41" s="119">
        <v>114646.58356817</v>
      </c>
      <c r="G41" s="119">
        <v>76138.474757400007</v>
      </c>
      <c r="H41" s="119">
        <v>178498.6960419</v>
      </c>
      <c r="I41" s="119">
        <v>120790.19163022001</v>
      </c>
      <c r="J41" s="119">
        <v>57708.504411679998</v>
      </c>
      <c r="K41" s="119">
        <v>418707.98600195011</v>
      </c>
      <c r="L41" s="119">
        <v>234369.23215592001</v>
      </c>
      <c r="M41" s="119">
        <v>184338.75384603004</v>
      </c>
      <c r="N41" s="119">
        <v>12.837300000000001</v>
      </c>
      <c r="O41" s="119">
        <v>14.912100000000001</v>
      </c>
      <c r="P41" s="119">
        <v>14.087300000000001</v>
      </c>
      <c r="Q41" s="119">
        <v>9.3697999999999997</v>
      </c>
      <c r="R41" s="119">
        <v>9.4049999999999994</v>
      </c>
      <c r="S41" s="119">
        <v>27.530899999999999</v>
      </c>
      <c r="T41" s="119">
        <v>27.666799999999999</v>
      </c>
      <c r="U41" s="119">
        <v>27.8734</v>
      </c>
      <c r="V41" s="119">
        <v>13.703900000000001</v>
      </c>
      <c r="W41" s="119">
        <v>13.1569</v>
      </c>
      <c r="X41" s="119">
        <v>5.2442000000000002</v>
      </c>
      <c r="Y41" s="119">
        <v>5.6910999999999996</v>
      </c>
      <c r="Z41" s="119">
        <v>3.3281000000000001</v>
      </c>
      <c r="AA41" s="119">
        <v>11.440099999999999</v>
      </c>
      <c r="AB41" s="119">
        <v>15.530200000000001</v>
      </c>
      <c r="AC41" s="119">
        <v>6.4488000000000003</v>
      </c>
      <c r="AD41" s="120"/>
      <c r="AE41" s="120"/>
      <c r="AF41" s="120"/>
    </row>
    <row r="42" spans="1:32" hidden="1" outlineLevel="1">
      <c r="A42" s="8">
        <v>41487</v>
      </c>
      <c r="B42" s="119">
        <v>635247.58474645996</v>
      </c>
      <c r="C42" s="119">
        <v>405927.34820234001</v>
      </c>
      <c r="D42" s="119">
        <v>229320.23654412001</v>
      </c>
      <c r="E42" s="119">
        <v>192970.18827561001</v>
      </c>
      <c r="F42" s="119">
        <v>117619.92857511</v>
      </c>
      <c r="G42" s="119">
        <v>75350.259700499999</v>
      </c>
      <c r="H42" s="119">
        <v>177899.26172092996</v>
      </c>
      <c r="I42" s="119">
        <v>121502.28885359</v>
      </c>
      <c r="J42" s="119">
        <v>56396.972867340002</v>
      </c>
      <c r="K42" s="119">
        <v>422979.66445584007</v>
      </c>
      <c r="L42" s="119">
        <v>237641.82687294</v>
      </c>
      <c r="M42" s="119">
        <v>185337.83758290001</v>
      </c>
      <c r="N42" s="119">
        <v>12.6204</v>
      </c>
      <c r="O42" s="119">
        <v>14.2797</v>
      </c>
      <c r="P42" s="119">
        <v>13.581</v>
      </c>
      <c r="Q42" s="119">
        <v>9.8181999999999992</v>
      </c>
      <c r="R42" s="119">
        <v>9.8363999999999994</v>
      </c>
      <c r="S42" s="119">
        <v>26.785699999999999</v>
      </c>
      <c r="T42" s="119">
        <v>26.896999999999998</v>
      </c>
      <c r="U42" s="119">
        <v>26.974299999999999</v>
      </c>
      <c r="V42" s="119">
        <v>13.087</v>
      </c>
      <c r="W42" s="119">
        <v>12.775399999999999</v>
      </c>
      <c r="X42" s="119">
        <v>6.0347</v>
      </c>
      <c r="Y42" s="119">
        <v>6.3067000000000002</v>
      </c>
      <c r="Z42" s="119">
        <v>3.4735999999999998</v>
      </c>
      <c r="AA42" s="119">
        <v>11.7521</v>
      </c>
      <c r="AB42" s="119">
        <v>15.6442</v>
      </c>
      <c r="AC42" s="119">
        <v>6.4705000000000004</v>
      </c>
      <c r="AD42" s="120"/>
      <c r="AE42" s="120"/>
      <c r="AF42" s="120"/>
    </row>
    <row r="43" spans="1:32" hidden="1" outlineLevel="1">
      <c r="A43" s="8">
        <v>41518</v>
      </c>
      <c r="B43" s="119">
        <v>647273.88087458001</v>
      </c>
      <c r="C43" s="119">
        <v>416780.16825296002</v>
      </c>
      <c r="D43" s="119">
        <v>230493.71262162001</v>
      </c>
      <c r="E43" s="119">
        <v>193270.27496344</v>
      </c>
      <c r="F43" s="119">
        <v>119708.25433228</v>
      </c>
      <c r="G43" s="119">
        <v>73562.020631160005</v>
      </c>
      <c r="H43" s="119">
        <v>184488.52965036</v>
      </c>
      <c r="I43" s="119">
        <v>125115.48955981</v>
      </c>
      <c r="J43" s="119">
        <v>59373.040090549985</v>
      </c>
      <c r="K43" s="119">
        <v>429599.50984735996</v>
      </c>
      <c r="L43" s="119">
        <v>242608.63880843</v>
      </c>
      <c r="M43" s="119">
        <v>186990.87103893002</v>
      </c>
      <c r="N43" s="119">
        <v>12.842499999999999</v>
      </c>
      <c r="O43" s="119">
        <v>14.3653</v>
      </c>
      <c r="P43" s="119">
        <v>13.6723</v>
      </c>
      <c r="Q43" s="119">
        <v>9.6228999999999996</v>
      </c>
      <c r="R43" s="119">
        <v>9.6465999999999994</v>
      </c>
      <c r="S43" s="119">
        <v>26.049499999999998</v>
      </c>
      <c r="T43" s="119">
        <v>26.444099999999999</v>
      </c>
      <c r="U43" s="119">
        <v>26.7272</v>
      </c>
      <c r="V43" s="119">
        <v>10.706799999999999</v>
      </c>
      <c r="W43" s="119">
        <v>10.335599999999999</v>
      </c>
      <c r="X43" s="119">
        <v>6.5982000000000003</v>
      </c>
      <c r="Y43" s="119">
        <v>6.9355000000000002</v>
      </c>
      <c r="Z43" s="119">
        <v>4.0125999999999999</v>
      </c>
      <c r="AA43" s="119">
        <v>11.7951</v>
      </c>
      <c r="AB43" s="119">
        <v>16.026800000000001</v>
      </c>
      <c r="AC43" s="119">
        <v>6.5187999999999997</v>
      </c>
      <c r="AD43" s="120"/>
      <c r="AE43" s="120"/>
      <c r="AF43" s="120"/>
    </row>
    <row r="44" spans="1:32" hidden="1" outlineLevel="1">
      <c r="A44" s="8">
        <v>41548</v>
      </c>
      <c r="B44" s="119">
        <v>655289.35005309002</v>
      </c>
      <c r="C44" s="119">
        <v>422878.10166198999</v>
      </c>
      <c r="D44" s="119">
        <v>232411.2483911</v>
      </c>
      <c r="E44" s="119">
        <v>194228.04084743999</v>
      </c>
      <c r="F44" s="119">
        <v>121724.2914692</v>
      </c>
      <c r="G44" s="119">
        <v>72503.749378239998</v>
      </c>
      <c r="H44" s="119">
        <v>179631.72389935007</v>
      </c>
      <c r="I44" s="119">
        <v>122811.85997803</v>
      </c>
      <c r="J44" s="119">
        <v>56819.863921320008</v>
      </c>
      <c r="K44" s="119">
        <v>435004.04546326998</v>
      </c>
      <c r="L44" s="119">
        <v>248720.21152213999</v>
      </c>
      <c r="M44" s="119">
        <v>186283.83394112997</v>
      </c>
      <c r="N44" s="119">
        <v>12.8005</v>
      </c>
      <c r="O44" s="119">
        <v>14.429</v>
      </c>
      <c r="P44" s="119">
        <v>14.1145</v>
      </c>
      <c r="Q44" s="119">
        <v>8.9315999999999995</v>
      </c>
      <c r="R44" s="119">
        <v>8.9532000000000007</v>
      </c>
      <c r="S44" s="119">
        <v>26.5639</v>
      </c>
      <c r="T44" s="119">
        <v>26.68</v>
      </c>
      <c r="U44" s="119">
        <v>26.73</v>
      </c>
      <c r="V44" s="119">
        <v>13.7944</v>
      </c>
      <c r="W44" s="119">
        <v>12.8657</v>
      </c>
      <c r="X44" s="119">
        <v>5.7206000000000001</v>
      </c>
      <c r="Y44" s="119">
        <v>6.1071</v>
      </c>
      <c r="Z44" s="119">
        <v>3.8248000000000002</v>
      </c>
      <c r="AA44" s="119">
        <v>12.335599999999999</v>
      </c>
      <c r="AB44" s="119">
        <v>16.1922</v>
      </c>
      <c r="AC44" s="119">
        <v>6.7759999999999998</v>
      </c>
      <c r="AD44" s="120"/>
      <c r="AE44" s="120"/>
      <c r="AF44" s="120"/>
    </row>
    <row r="45" spans="1:32" hidden="1" outlineLevel="1">
      <c r="A45" s="8">
        <v>41579</v>
      </c>
      <c r="B45" s="119">
        <v>669620.60662860004</v>
      </c>
      <c r="C45" s="119">
        <v>436342.35297141998</v>
      </c>
      <c r="D45" s="119">
        <v>233278.25365718</v>
      </c>
      <c r="E45" s="119">
        <v>192729.40015614999</v>
      </c>
      <c r="F45" s="119">
        <v>123109.85768152001</v>
      </c>
      <c r="G45" s="119">
        <v>69619.542474629998</v>
      </c>
      <c r="H45" s="119">
        <v>179590.15803049001</v>
      </c>
      <c r="I45" s="119">
        <v>122303.97823223997</v>
      </c>
      <c r="J45" s="119">
        <v>57286.179798249999</v>
      </c>
      <c r="K45" s="119">
        <v>440143.39587338001</v>
      </c>
      <c r="L45" s="119">
        <v>254597.74009430004</v>
      </c>
      <c r="M45" s="119">
        <v>185545.65577908</v>
      </c>
      <c r="N45" s="119">
        <v>13.989100000000001</v>
      </c>
      <c r="O45" s="119">
        <v>15.9773</v>
      </c>
      <c r="P45" s="119">
        <v>15.7784</v>
      </c>
      <c r="Q45" s="119">
        <v>8.6725999999999992</v>
      </c>
      <c r="R45" s="119">
        <v>8.6974999999999998</v>
      </c>
      <c r="S45" s="119">
        <v>27.735900000000001</v>
      </c>
      <c r="T45" s="119">
        <v>27.863800000000001</v>
      </c>
      <c r="U45" s="119">
        <v>28.322500000000002</v>
      </c>
      <c r="V45" s="119">
        <v>10.3514</v>
      </c>
      <c r="W45" s="119">
        <v>10.094900000000001</v>
      </c>
      <c r="X45" s="119">
        <v>6.3307000000000002</v>
      </c>
      <c r="Y45" s="119">
        <v>6.5606999999999998</v>
      </c>
      <c r="Z45" s="119">
        <v>4.6372</v>
      </c>
      <c r="AA45" s="119">
        <v>12.0067</v>
      </c>
      <c r="AB45" s="119">
        <v>16.196899999999999</v>
      </c>
      <c r="AC45" s="119">
        <v>6.5354000000000001</v>
      </c>
      <c r="AD45" s="120"/>
      <c r="AE45" s="120"/>
      <c r="AF45" s="120"/>
    </row>
    <row r="46" spans="1:32" hidden="1" outlineLevel="1">
      <c r="A46" s="8">
        <v>41609</v>
      </c>
      <c r="B46" s="119">
        <v>691902.84164614999</v>
      </c>
      <c r="C46" s="119">
        <v>454214.57989699999</v>
      </c>
      <c r="D46" s="119">
        <v>237688.26174915</v>
      </c>
      <c r="E46" s="119">
        <v>193529.08842438</v>
      </c>
      <c r="F46" s="119">
        <v>125681.01846707</v>
      </c>
      <c r="G46" s="119">
        <v>67848.069957309999</v>
      </c>
      <c r="H46" s="119">
        <v>195159.68340818991</v>
      </c>
      <c r="I46" s="119">
        <v>138241.56196188999</v>
      </c>
      <c r="J46" s="119">
        <v>56918.121446299992</v>
      </c>
      <c r="K46" s="119">
        <v>441951.18552858994</v>
      </c>
      <c r="L46" s="119">
        <v>257828.95895524003</v>
      </c>
      <c r="M46" s="119">
        <v>184122.22657334997</v>
      </c>
      <c r="N46" s="119">
        <v>14.1279</v>
      </c>
      <c r="O46" s="119">
        <v>16.8398</v>
      </c>
      <c r="P46" s="119">
        <v>16.585899999999999</v>
      </c>
      <c r="Q46" s="119">
        <v>8.8026999999999997</v>
      </c>
      <c r="R46" s="119">
        <v>8.8274000000000008</v>
      </c>
      <c r="S46" s="119">
        <v>25.959900000000001</v>
      </c>
      <c r="T46" s="119">
        <v>26.0929</v>
      </c>
      <c r="U46" s="119">
        <v>25.860499999999998</v>
      </c>
      <c r="V46" s="119">
        <v>11.7408</v>
      </c>
      <c r="W46" s="119">
        <v>11.6516</v>
      </c>
      <c r="X46" s="119">
        <v>9.8370999999999995</v>
      </c>
      <c r="Y46" s="119">
        <v>10.552099999999999</v>
      </c>
      <c r="Z46" s="119">
        <v>4.6047000000000002</v>
      </c>
      <c r="AA46" s="119">
        <v>12.7818</v>
      </c>
      <c r="AB46" s="119">
        <v>17.484999999999999</v>
      </c>
      <c r="AC46" s="119">
        <v>6.9846000000000004</v>
      </c>
      <c r="AD46" s="120"/>
      <c r="AE46" s="120"/>
      <c r="AF46" s="120"/>
    </row>
    <row r="47" spans="1:32" hidden="1" outlineLevel="1">
      <c r="A47" s="8">
        <v>41640</v>
      </c>
      <c r="B47" s="119">
        <v>684194.24848784006</v>
      </c>
      <c r="C47" s="119">
        <v>451304.41446566</v>
      </c>
      <c r="D47" s="119">
        <v>232889.83402218</v>
      </c>
      <c r="E47" s="119">
        <v>192479.22731011</v>
      </c>
      <c r="F47" s="119">
        <v>125879.8528642</v>
      </c>
      <c r="G47" s="119">
        <v>66599.374445909998</v>
      </c>
      <c r="H47" s="119">
        <v>186537.33097599997</v>
      </c>
      <c r="I47" s="119">
        <v>131169.58961403003</v>
      </c>
      <c r="J47" s="119">
        <v>55367.741361970002</v>
      </c>
      <c r="K47" s="119">
        <v>437561.73881755007</v>
      </c>
      <c r="L47" s="119">
        <v>256361.44520234002</v>
      </c>
      <c r="M47" s="119">
        <v>181200.29361520999</v>
      </c>
      <c r="N47" s="119">
        <v>12.924300000000001</v>
      </c>
      <c r="O47" s="119">
        <v>14.3886</v>
      </c>
      <c r="P47" s="119">
        <v>13.833500000000001</v>
      </c>
      <c r="Q47" s="119">
        <v>8.5891999999999999</v>
      </c>
      <c r="R47" s="119">
        <v>8.6309000000000005</v>
      </c>
      <c r="S47" s="119">
        <v>26.7258</v>
      </c>
      <c r="T47" s="119">
        <v>26.795500000000001</v>
      </c>
      <c r="U47" s="119">
        <v>26.903600000000001</v>
      </c>
      <c r="V47" s="119">
        <v>10.628500000000001</v>
      </c>
      <c r="W47" s="119">
        <v>9.6319999999999997</v>
      </c>
      <c r="X47" s="119">
        <v>8.1034000000000006</v>
      </c>
      <c r="Y47" s="119">
        <v>8.7735000000000003</v>
      </c>
      <c r="Z47" s="119">
        <v>3.8336000000000001</v>
      </c>
      <c r="AA47" s="119">
        <v>12.978199999999999</v>
      </c>
      <c r="AB47" s="119">
        <v>17.321400000000001</v>
      </c>
      <c r="AC47" s="119">
        <v>6.8570000000000002</v>
      </c>
      <c r="AD47" s="120"/>
      <c r="AE47" s="120"/>
      <c r="AF47" s="120"/>
    </row>
    <row r="48" spans="1:32" hidden="1" outlineLevel="1">
      <c r="A48" s="8">
        <v>41671</v>
      </c>
      <c r="B48" s="119">
        <v>740093.99047296995</v>
      </c>
      <c r="C48" s="119">
        <v>440829.89599271002</v>
      </c>
      <c r="D48" s="119">
        <v>299264.09448025998</v>
      </c>
      <c r="E48" s="119">
        <v>208613.27761277001</v>
      </c>
      <c r="F48" s="119">
        <v>126880.04822565</v>
      </c>
      <c r="G48" s="119">
        <v>81733.229387119994</v>
      </c>
      <c r="H48" s="119">
        <v>197129.93176649002</v>
      </c>
      <c r="I48" s="119">
        <v>130705.30002348003</v>
      </c>
      <c r="J48" s="119">
        <v>66424.631743010003</v>
      </c>
      <c r="K48" s="119">
        <v>449027.87247846008</v>
      </c>
      <c r="L48" s="119">
        <v>236817.91992394999</v>
      </c>
      <c r="M48" s="119">
        <v>212209.95255451003</v>
      </c>
      <c r="N48" s="119">
        <v>15.232100000000001</v>
      </c>
      <c r="O48" s="119">
        <v>18.9772</v>
      </c>
      <c r="P48" s="119">
        <v>19.2087</v>
      </c>
      <c r="Q48" s="119">
        <v>8.9741999999999997</v>
      </c>
      <c r="R48" s="119">
        <v>8.9821000000000009</v>
      </c>
      <c r="S48" s="119">
        <v>28.5852</v>
      </c>
      <c r="T48" s="119">
        <v>28.669799999999999</v>
      </c>
      <c r="U48" s="119">
        <v>28.838999999999999</v>
      </c>
      <c r="V48" s="119">
        <v>13.9701</v>
      </c>
      <c r="W48" s="119">
        <v>10.192</v>
      </c>
      <c r="X48" s="119">
        <v>11.6007</v>
      </c>
      <c r="Y48" s="119">
        <v>12.8248</v>
      </c>
      <c r="Z48" s="119">
        <v>4.5644999999999998</v>
      </c>
      <c r="AA48" s="119">
        <v>12.2981</v>
      </c>
      <c r="AB48" s="119">
        <v>17.236999999999998</v>
      </c>
      <c r="AC48" s="119">
        <v>7.0368000000000004</v>
      </c>
      <c r="AD48" s="120"/>
      <c r="AE48" s="120"/>
      <c r="AF48" s="120"/>
    </row>
    <row r="49" spans="1:32" hidden="1" outlineLevel="1">
      <c r="A49" s="8">
        <v>41699</v>
      </c>
      <c r="B49" s="119">
        <v>761498.15030583995</v>
      </c>
      <c r="C49" s="119">
        <v>436572.54262056999</v>
      </c>
      <c r="D49" s="119">
        <v>324925.60768527002</v>
      </c>
      <c r="E49" s="119">
        <v>212965.36353812</v>
      </c>
      <c r="F49" s="119">
        <v>125107.55669754</v>
      </c>
      <c r="G49" s="119">
        <v>87857.80684058</v>
      </c>
      <c r="H49" s="119">
        <v>194056.02284381993</v>
      </c>
      <c r="I49" s="119">
        <v>127555.35921602999</v>
      </c>
      <c r="J49" s="119">
        <v>66500.663627789996</v>
      </c>
      <c r="K49" s="119">
        <v>442726.87010608992</v>
      </c>
      <c r="L49" s="119">
        <v>224532.97849349998</v>
      </c>
      <c r="M49" s="119">
        <v>218193.89161259</v>
      </c>
      <c r="N49" s="119">
        <v>15.594900000000001</v>
      </c>
      <c r="O49" s="119">
        <v>19.065300000000001</v>
      </c>
      <c r="P49" s="119">
        <v>19.223500000000001</v>
      </c>
      <c r="Q49" s="119">
        <v>8.5843000000000007</v>
      </c>
      <c r="R49" s="119">
        <v>8.6042000000000005</v>
      </c>
      <c r="S49" s="119">
        <v>27.5245</v>
      </c>
      <c r="T49" s="119">
        <v>27.589300000000001</v>
      </c>
      <c r="U49" s="119">
        <v>27.939699999999998</v>
      </c>
      <c r="V49" s="119">
        <v>14.462400000000001</v>
      </c>
      <c r="W49" s="119">
        <v>12.0914</v>
      </c>
      <c r="X49" s="119">
        <v>8.8165999999999993</v>
      </c>
      <c r="Y49" s="119">
        <v>9.4392999999999994</v>
      </c>
      <c r="Z49" s="119">
        <v>4.5186000000000002</v>
      </c>
      <c r="AA49" s="119">
        <v>13.5875</v>
      </c>
      <c r="AB49" s="119">
        <v>18.4207</v>
      </c>
      <c r="AC49" s="119">
        <v>7.5632000000000001</v>
      </c>
      <c r="AD49" s="120"/>
      <c r="AE49" s="120"/>
      <c r="AF49" s="120"/>
    </row>
    <row r="50" spans="1:32" hidden="1" outlineLevel="1">
      <c r="A50" s="8">
        <v>41730</v>
      </c>
      <c r="B50" s="119">
        <v>769631.56897188001</v>
      </c>
      <c r="C50" s="119">
        <v>435146.42002363002</v>
      </c>
      <c r="D50" s="119">
        <v>334485.14894824999</v>
      </c>
      <c r="E50" s="119">
        <v>213379.18544698</v>
      </c>
      <c r="F50" s="119">
        <v>123833.06569115</v>
      </c>
      <c r="G50" s="119">
        <v>89546.119755830005</v>
      </c>
      <c r="H50" s="119">
        <v>196364.07765344999</v>
      </c>
      <c r="I50" s="119">
        <v>128556.72852366</v>
      </c>
      <c r="J50" s="119">
        <v>67807.349129790004</v>
      </c>
      <c r="K50" s="119">
        <v>440533.5185262899</v>
      </c>
      <c r="L50" s="119">
        <v>224482.76547352999</v>
      </c>
      <c r="M50" s="119">
        <v>216050.75305276</v>
      </c>
      <c r="N50" s="119">
        <v>14.5444</v>
      </c>
      <c r="O50" s="119">
        <v>17.055</v>
      </c>
      <c r="P50" s="119">
        <v>17.0062</v>
      </c>
      <c r="Q50" s="119">
        <v>9.5132999999999992</v>
      </c>
      <c r="R50" s="119">
        <v>9.5436999999999994</v>
      </c>
      <c r="S50" s="119">
        <v>25.810600000000001</v>
      </c>
      <c r="T50" s="119">
        <v>26.464200000000002</v>
      </c>
      <c r="U50" s="119">
        <v>25.8856</v>
      </c>
      <c r="V50" s="119">
        <v>10.213800000000001</v>
      </c>
      <c r="W50" s="119">
        <v>9.6127000000000002</v>
      </c>
      <c r="X50" s="119">
        <v>8.5684000000000005</v>
      </c>
      <c r="Y50" s="119">
        <v>9.6415000000000006</v>
      </c>
      <c r="Z50" s="119">
        <v>4.4885000000000002</v>
      </c>
      <c r="AA50" s="119">
        <v>13.803900000000001</v>
      </c>
      <c r="AB50" s="119">
        <v>19.0916</v>
      </c>
      <c r="AC50" s="119">
        <v>7.8631000000000002</v>
      </c>
      <c r="AD50" s="120"/>
      <c r="AE50" s="120"/>
      <c r="AF50" s="120"/>
    </row>
    <row r="51" spans="1:32" hidden="1" outlineLevel="1">
      <c r="A51" s="8">
        <v>41760</v>
      </c>
      <c r="B51" s="119">
        <v>768214.03510823997</v>
      </c>
      <c r="C51" s="119">
        <v>428301.58147460001</v>
      </c>
      <c r="D51" s="119">
        <v>339912.45363364002</v>
      </c>
      <c r="E51" s="119">
        <v>211828.44217867</v>
      </c>
      <c r="F51" s="119">
        <v>120628.748439</v>
      </c>
      <c r="G51" s="119">
        <v>91199.693739669994</v>
      </c>
      <c r="H51" s="119">
        <v>199787.18565281999</v>
      </c>
      <c r="I51" s="119">
        <v>131515.93488643001</v>
      </c>
      <c r="J51" s="119">
        <v>68271.250766390003</v>
      </c>
      <c r="K51" s="119">
        <v>428613.16888368007</v>
      </c>
      <c r="L51" s="119">
        <v>218553.01366952001</v>
      </c>
      <c r="M51" s="119">
        <v>210060.15521415998</v>
      </c>
      <c r="N51" s="119">
        <v>14.5321</v>
      </c>
      <c r="O51" s="119">
        <v>17.589600000000001</v>
      </c>
      <c r="P51" s="119">
        <v>17.101099999999999</v>
      </c>
      <c r="Q51" s="119">
        <v>9.1713000000000005</v>
      </c>
      <c r="R51" s="119">
        <v>9.1874000000000002</v>
      </c>
      <c r="S51" s="119">
        <v>26.916499999999999</v>
      </c>
      <c r="T51" s="119">
        <v>27.030899999999999</v>
      </c>
      <c r="U51" s="119">
        <v>26.635200000000001</v>
      </c>
      <c r="V51" s="119">
        <v>12.528</v>
      </c>
      <c r="W51" s="119">
        <v>11.262600000000001</v>
      </c>
      <c r="X51" s="119">
        <v>8.7936999999999994</v>
      </c>
      <c r="Y51" s="119">
        <v>9.7447999999999997</v>
      </c>
      <c r="Z51" s="119">
        <v>4.8051000000000004</v>
      </c>
      <c r="AA51" s="119">
        <v>14.019500000000001</v>
      </c>
      <c r="AB51" s="119">
        <v>18.944099999999999</v>
      </c>
      <c r="AC51" s="119">
        <v>7.9867999999999997</v>
      </c>
      <c r="AD51" s="120"/>
      <c r="AE51" s="120"/>
      <c r="AF51" s="120"/>
    </row>
    <row r="52" spans="1:32" hidden="1" outlineLevel="1">
      <c r="A52" s="8">
        <v>41791</v>
      </c>
      <c r="B52" s="119">
        <v>747574.67594224995</v>
      </c>
      <c r="C52" s="119">
        <v>415860.67624554998</v>
      </c>
      <c r="D52" s="119">
        <v>331713.99969670002</v>
      </c>
      <c r="E52" s="119">
        <v>205154.28762875</v>
      </c>
      <c r="F52" s="119">
        <v>118767.32617502</v>
      </c>
      <c r="G52" s="119">
        <v>86386.961453729993</v>
      </c>
      <c r="H52" s="119">
        <v>192982.20653174998</v>
      </c>
      <c r="I52" s="119">
        <v>124250.43384575001</v>
      </c>
      <c r="J52" s="119">
        <v>68731.772685999997</v>
      </c>
      <c r="K52" s="119">
        <v>427801.59001057001</v>
      </c>
      <c r="L52" s="119">
        <v>226226.91619243997</v>
      </c>
      <c r="M52" s="119">
        <v>201574.67381812999</v>
      </c>
      <c r="N52" s="119">
        <v>14.2408</v>
      </c>
      <c r="O52" s="119">
        <v>17.056799999999999</v>
      </c>
      <c r="P52" s="119">
        <v>16.660900000000002</v>
      </c>
      <c r="Q52" s="119">
        <v>9.5276999999999994</v>
      </c>
      <c r="R52" s="119">
        <v>9.5525000000000002</v>
      </c>
      <c r="S52" s="119">
        <v>22.9651</v>
      </c>
      <c r="T52" s="119">
        <v>23.047999999999998</v>
      </c>
      <c r="U52" s="119">
        <v>21.717199999999998</v>
      </c>
      <c r="V52" s="119">
        <v>12.789099999999999</v>
      </c>
      <c r="W52" s="119">
        <v>12.088800000000001</v>
      </c>
      <c r="X52" s="119">
        <v>8.9596999999999998</v>
      </c>
      <c r="Y52" s="119">
        <v>9.9164999999999992</v>
      </c>
      <c r="Z52" s="119">
        <v>5.1832000000000003</v>
      </c>
      <c r="AA52" s="119">
        <v>14.145300000000001</v>
      </c>
      <c r="AB52" s="119">
        <v>18.93</v>
      </c>
      <c r="AC52" s="119">
        <v>8.1380999999999997</v>
      </c>
      <c r="AD52" s="120"/>
      <c r="AE52" s="120"/>
      <c r="AF52" s="120"/>
    </row>
    <row r="53" spans="1:32" hidden="1" outlineLevel="1">
      <c r="A53" s="8">
        <v>41821</v>
      </c>
      <c r="B53" s="119">
        <v>748115.96045560995</v>
      </c>
      <c r="C53" s="119">
        <v>412646.40045978001</v>
      </c>
      <c r="D53" s="119">
        <v>335469.55999583</v>
      </c>
      <c r="E53" s="119">
        <v>204652.17070717001</v>
      </c>
      <c r="F53" s="119">
        <v>117507.61797743</v>
      </c>
      <c r="G53" s="119">
        <v>87144.552729739997</v>
      </c>
      <c r="H53" s="119">
        <v>194761.22011708</v>
      </c>
      <c r="I53" s="119">
        <v>126229.71580313001</v>
      </c>
      <c r="J53" s="119">
        <v>68531.504313949976</v>
      </c>
      <c r="K53" s="119">
        <v>425138.37270084006</v>
      </c>
      <c r="L53" s="119">
        <v>225060.08451161004</v>
      </c>
      <c r="M53" s="119">
        <v>200078.28818922996</v>
      </c>
      <c r="N53" s="119">
        <v>13.598699999999999</v>
      </c>
      <c r="O53" s="119">
        <v>15.788399999999999</v>
      </c>
      <c r="P53" s="119">
        <v>15.360200000000001</v>
      </c>
      <c r="Q53" s="119">
        <v>8.9351000000000003</v>
      </c>
      <c r="R53" s="119">
        <v>8.9709000000000003</v>
      </c>
      <c r="S53" s="119">
        <v>23.752099999999999</v>
      </c>
      <c r="T53" s="119">
        <v>23.810500000000001</v>
      </c>
      <c r="U53" s="119">
        <v>22.389299999999999</v>
      </c>
      <c r="V53" s="119">
        <v>11.9795</v>
      </c>
      <c r="W53" s="119">
        <v>7.2382999999999997</v>
      </c>
      <c r="X53" s="119">
        <v>8.0687999999999995</v>
      </c>
      <c r="Y53" s="119">
        <v>8.8427000000000007</v>
      </c>
      <c r="Z53" s="119">
        <v>4.7405999999999997</v>
      </c>
      <c r="AA53" s="119">
        <v>13.8139</v>
      </c>
      <c r="AB53" s="119">
        <v>18.695900000000002</v>
      </c>
      <c r="AC53" s="119">
        <v>7.8018999999999998</v>
      </c>
      <c r="AD53" s="120"/>
      <c r="AE53" s="120"/>
      <c r="AF53" s="120"/>
    </row>
    <row r="54" spans="1:32" hidden="1" outlineLevel="1">
      <c r="A54" s="8">
        <v>41852</v>
      </c>
      <c r="B54" s="119">
        <v>782932.26541234995</v>
      </c>
      <c r="C54" s="119">
        <v>413391.82767337002</v>
      </c>
      <c r="D54" s="119">
        <v>369540.43773897999</v>
      </c>
      <c r="E54" s="119">
        <v>215109.20412422001</v>
      </c>
      <c r="F54" s="119">
        <v>117301.45970485</v>
      </c>
      <c r="G54" s="119">
        <v>97807.744419370007</v>
      </c>
      <c r="H54" s="119">
        <v>206867.54556841002</v>
      </c>
      <c r="I54" s="119">
        <v>131614.66462302001</v>
      </c>
      <c r="J54" s="119">
        <v>75252.880945390003</v>
      </c>
      <c r="K54" s="119">
        <v>438263.67022214999</v>
      </c>
      <c r="L54" s="119">
        <v>220980.5382979</v>
      </c>
      <c r="M54" s="119">
        <v>217283.13192425002</v>
      </c>
      <c r="N54" s="119">
        <v>13.3079</v>
      </c>
      <c r="O54" s="119">
        <v>16.337199999999999</v>
      </c>
      <c r="P54" s="119">
        <v>15.598800000000001</v>
      </c>
      <c r="Q54" s="119">
        <v>8.9481000000000002</v>
      </c>
      <c r="R54" s="119">
        <v>8.9619</v>
      </c>
      <c r="S54" s="119">
        <v>28.683800000000002</v>
      </c>
      <c r="T54" s="119">
        <v>28.781400000000001</v>
      </c>
      <c r="U54" s="119">
        <v>29.619</v>
      </c>
      <c r="V54" s="119">
        <v>15.5967</v>
      </c>
      <c r="W54" s="119">
        <v>10.3742</v>
      </c>
      <c r="X54" s="119">
        <v>7.8148999999999997</v>
      </c>
      <c r="Y54" s="119">
        <v>8.6056000000000008</v>
      </c>
      <c r="Z54" s="119">
        <v>3.9119999999999999</v>
      </c>
      <c r="AA54" s="119">
        <v>13.0829</v>
      </c>
      <c r="AB54" s="119">
        <v>18.290299999999998</v>
      </c>
      <c r="AC54" s="119">
        <v>7.8259999999999996</v>
      </c>
      <c r="AD54" s="120"/>
      <c r="AE54" s="120"/>
      <c r="AF54" s="120"/>
    </row>
    <row r="55" spans="1:32" hidden="1" outlineLevel="1" collapsed="1">
      <c r="A55" s="8">
        <v>41883</v>
      </c>
      <c r="B55" s="119">
        <v>756858.02188717003</v>
      </c>
      <c r="C55" s="119">
        <v>413282.60604293999</v>
      </c>
      <c r="D55" s="119">
        <v>343575.41584422998</v>
      </c>
      <c r="E55" s="119">
        <v>207799.35824261</v>
      </c>
      <c r="F55" s="119">
        <v>116562.98607557001</v>
      </c>
      <c r="G55" s="119">
        <v>91236.372167039997</v>
      </c>
      <c r="H55" s="119">
        <v>218295.42600474009</v>
      </c>
      <c r="I55" s="119">
        <v>149706.53576759002</v>
      </c>
      <c r="J55" s="119">
        <v>68588.890237150001</v>
      </c>
      <c r="K55" s="119">
        <v>410029.48555735016</v>
      </c>
      <c r="L55" s="119">
        <v>212693.25209957996</v>
      </c>
      <c r="M55" s="119">
        <v>197336.23345776999</v>
      </c>
      <c r="N55" s="119">
        <v>14.5792</v>
      </c>
      <c r="O55" s="119">
        <v>16.011600000000001</v>
      </c>
      <c r="P55" s="119">
        <v>15.3141</v>
      </c>
      <c r="Q55" s="119">
        <v>9.4710999999999999</v>
      </c>
      <c r="R55" s="119">
        <v>9.5142000000000007</v>
      </c>
      <c r="S55" s="119">
        <v>28.116800000000001</v>
      </c>
      <c r="T55" s="119">
        <v>28.197500000000002</v>
      </c>
      <c r="U55" s="119">
        <v>28.9649</v>
      </c>
      <c r="V55" s="119">
        <v>14.887600000000001</v>
      </c>
      <c r="W55" s="119">
        <v>9.8297000000000008</v>
      </c>
      <c r="X55" s="119">
        <v>7.8879999999999999</v>
      </c>
      <c r="Y55" s="119">
        <v>8.2448999999999995</v>
      </c>
      <c r="Z55" s="119">
        <v>5.6026999999999996</v>
      </c>
      <c r="AA55" s="119">
        <v>12.670500000000001</v>
      </c>
      <c r="AB55" s="119">
        <v>18.354900000000001</v>
      </c>
      <c r="AC55" s="119">
        <v>7.62</v>
      </c>
      <c r="AD55" s="120"/>
      <c r="AE55" s="120"/>
      <c r="AF55" s="120"/>
    </row>
    <row r="56" spans="1:32" hidden="1" outlineLevel="1" collapsed="1">
      <c r="A56" s="8">
        <v>41913</v>
      </c>
      <c r="B56" s="119">
        <v>752455.44743189996</v>
      </c>
      <c r="C56" s="119">
        <v>416000.49463949999</v>
      </c>
      <c r="D56" s="119">
        <v>336454.95279240003</v>
      </c>
      <c r="E56" s="119">
        <v>204818.69370336001</v>
      </c>
      <c r="F56" s="119">
        <v>115145.76556928</v>
      </c>
      <c r="G56" s="119">
        <v>89672.928134079993</v>
      </c>
      <c r="H56" s="119">
        <v>200774.43128047002</v>
      </c>
      <c r="I56" s="119">
        <v>131258.16505185998</v>
      </c>
      <c r="J56" s="119">
        <v>69516.266228609995</v>
      </c>
      <c r="K56" s="119">
        <v>401547.78789000993</v>
      </c>
      <c r="L56" s="119">
        <v>210425.51910591999</v>
      </c>
      <c r="M56" s="119">
        <v>191122.26878409</v>
      </c>
      <c r="N56" s="119">
        <v>13.597799999999999</v>
      </c>
      <c r="O56" s="119">
        <v>15.948600000000001</v>
      </c>
      <c r="P56" s="119">
        <v>15.5411</v>
      </c>
      <c r="Q56" s="119">
        <v>8.8154000000000003</v>
      </c>
      <c r="R56" s="119">
        <v>8.8255999999999997</v>
      </c>
      <c r="S56" s="119">
        <v>28.2559</v>
      </c>
      <c r="T56" s="119">
        <v>28.3901</v>
      </c>
      <c r="U56" s="119">
        <v>29.498799999999999</v>
      </c>
      <c r="V56" s="119">
        <v>19.310400000000001</v>
      </c>
      <c r="W56" s="119">
        <v>13.253</v>
      </c>
      <c r="X56" s="119">
        <v>7.9157000000000002</v>
      </c>
      <c r="Y56" s="119">
        <v>8.4986999999999995</v>
      </c>
      <c r="Z56" s="119">
        <v>4.3170999999999999</v>
      </c>
      <c r="AA56" s="119">
        <v>13.2418</v>
      </c>
      <c r="AB56" s="119">
        <v>18.295300000000001</v>
      </c>
      <c r="AC56" s="119">
        <v>7.9077999999999999</v>
      </c>
      <c r="AD56" s="120"/>
      <c r="AE56" s="120"/>
      <c r="AF56" s="120"/>
    </row>
    <row r="57" spans="1:32" hidden="1" outlineLevel="1" collapsed="1">
      <c r="A57" s="8">
        <v>41944</v>
      </c>
      <c r="B57" s="119">
        <v>769413.75686273002</v>
      </c>
      <c r="C57" s="119">
        <v>409805.49628447997</v>
      </c>
      <c r="D57" s="119">
        <v>359608.26057824999</v>
      </c>
      <c r="E57" s="119">
        <v>211621.22735808999</v>
      </c>
      <c r="F57" s="119">
        <v>112271.05244143</v>
      </c>
      <c r="G57" s="119">
        <v>99350.174916660006</v>
      </c>
      <c r="H57" s="119">
        <v>207926.58440129008</v>
      </c>
      <c r="I57" s="119">
        <v>129137.48322984998</v>
      </c>
      <c r="J57" s="119">
        <v>78789.101171440008</v>
      </c>
      <c r="K57" s="119">
        <v>419473.41178976005</v>
      </c>
      <c r="L57" s="119">
        <v>206035.81147339998</v>
      </c>
      <c r="M57" s="119">
        <v>213437.60031635995</v>
      </c>
      <c r="N57" s="119">
        <v>14.153700000000001</v>
      </c>
      <c r="O57" s="119">
        <v>16.653700000000001</v>
      </c>
      <c r="P57" s="119">
        <v>16.040400000000002</v>
      </c>
      <c r="Q57" s="119">
        <v>8.4643999999999995</v>
      </c>
      <c r="R57" s="119">
        <v>8.4797999999999991</v>
      </c>
      <c r="S57" s="119">
        <v>27.833200000000001</v>
      </c>
      <c r="T57" s="119">
        <v>28.1295</v>
      </c>
      <c r="U57" s="119">
        <v>28.848700000000001</v>
      </c>
      <c r="V57" s="119">
        <v>10.8833</v>
      </c>
      <c r="W57" s="119">
        <v>6.8723000000000001</v>
      </c>
      <c r="X57" s="119">
        <v>7.8320999999999996</v>
      </c>
      <c r="Y57" s="119">
        <v>8.1936999999999998</v>
      </c>
      <c r="Z57" s="119">
        <v>5.6669999999999998</v>
      </c>
      <c r="AA57" s="119">
        <v>12.753500000000001</v>
      </c>
      <c r="AB57" s="119">
        <v>18.613499999999998</v>
      </c>
      <c r="AC57" s="119">
        <v>7.7567000000000004</v>
      </c>
      <c r="AD57" s="120"/>
      <c r="AE57" s="120"/>
      <c r="AF57" s="120"/>
    </row>
    <row r="58" spans="1:32" hidden="1" outlineLevel="1" collapsed="1">
      <c r="A58" s="8">
        <v>41974</v>
      </c>
      <c r="B58" s="119">
        <v>778840.96029554005</v>
      </c>
      <c r="C58" s="119">
        <v>412939.27281390002</v>
      </c>
      <c r="D58" s="119">
        <v>365901.68748164002</v>
      </c>
      <c r="E58" s="119">
        <v>211214.97879940001</v>
      </c>
      <c r="F58" s="119">
        <v>110074.94183505001</v>
      </c>
      <c r="G58" s="119">
        <v>101140.03696435</v>
      </c>
      <c r="H58" s="119">
        <v>218724.39275888001</v>
      </c>
      <c r="I58" s="119">
        <v>136722.04662949999</v>
      </c>
      <c r="J58" s="119">
        <v>82002.346129380006</v>
      </c>
      <c r="K58" s="119">
        <v>418134.5514663299</v>
      </c>
      <c r="L58" s="119">
        <v>200859.34588110002</v>
      </c>
      <c r="M58" s="119">
        <v>217275.20558523003</v>
      </c>
      <c r="N58" s="119">
        <v>14.5284</v>
      </c>
      <c r="O58" s="119">
        <v>16.8644</v>
      </c>
      <c r="P58" s="119">
        <v>16.497900000000001</v>
      </c>
      <c r="Q58" s="119">
        <v>9.1495999999999995</v>
      </c>
      <c r="R58" s="119">
        <v>9.1766000000000005</v>
      </c>
      <c r="S58" s="119">
        <v>27.876300000000001</v>
      </c>
      <c r="T58" s="119">
        <v>27.947299999999998</v>
      </c>
      <c r="U58" s="119">
        <v>28.215399999999999</v>
      </c>
      <c r="V58" s="119">
        <v>13.2971</v>
      </c>
      <c r="W58" s="119">
        <v>9.8217999999999996</v>
      </c>
      <c r="X58" s="119">
        <v>7.6616999999999997</v>
      </c>
      <c r="Y58" s="119">
        <v>7.9539999999999997</v>
      </c>
      <c r="Z58" s="119">
        <v>5.1957000000000004</v>
      </c>
      <c r="AA58" s="119">
        <v>12.383699999999999</v>
      </c>
      <c r="AB58" s="119">
        <v>17.073799999999999</v>
      </c>
      <c r="AC58" s="119">
        <v>7.8296000000000001</v>
      </c>
      <c r="AD58" s="120"/>
      <c r="AE58" s="120"/>
      <c r="AF58" s="120"/>
    </row>
    <row r="59" spans="1:32" hidden="1" outlineLevel="1" collapsed="1">
      <c r="A59" s="8">
        <v>42005</v>
      </c>
      <c r="B59" s="119">
        <v>778154.08546475996</v>
      </c>
      <c r="C59" s="119">
        <v>411106.00523334998</v>
      </c>
      <c r="D59" s="119">
        <v>367048.08023140999</v>
      </c>
      <c r="E59" s="119">
        <v>211841.6593193</v>
      </c>
      <c r="F59" s="119">
        <v>109426.94380738</v>
      </c>
      <c r="G59" s="119">
        <v>102414.71551192</v>
      </c>
      <c r="H59" s="119">
        <v>216940.39162762999</v>
      </c>
      <c r="I59" s="119">
        <v>136600.34013940001</v>
      </c>
      <c r="J59" s="119">
        <v>80340.05148822999</v>
      </c>
      <c r="K59" s="119">
        <v>410376.58803545003</v>
      </c>
      <c r="L59" s="119">
        <v>196136.92152367003</v>
      </c>
      <c r="M59" s="119">
        <v>214239.66651178003</v>
      </c>
      <c r="N59" s="119">
        <v>14.3965</v>
      </c>
      <c r="O59" s="119">
        <v>17.052600000000002</v>
      </c>
      <c r="P59" s="119">
        <v>16.5077</v>
      </c>
      <c r="Q59" s="119">
        <v>8.4606999999999992</v>
      </c>
      <c r="R59" s="119">
        <v>8.4745000000000008</v>
      </c>
      <c r="S59" s="119">
        <v>27.260999999999999</v>
      </c>
      <c r="T59" s="119">
        <v>27.643899999999999</v>
      </c>
      <c r="U59" s="119">
        <v>27.600200000000001</v>
      </c>
      <c r="V59" s="119">
        <v>12.0624</v>
      </c>
      <c r="W59" s="119">
        <v>11.315099999999999</v>
      </c>
      <c r="X59" s="119">
        <v>6.0303000000000004</v>
      </c>
      <c r="Y59" s="119">
        <v>6.0698999999999996</v>
      </c>
      <c r="Z59" s="119">
        <v>5.6573000000000002</v>
      </c>
      <c r="AA59" s="119">
        <v>12.5425</v>
      </c>
      <c r="AB59" s="119">
        <v>17.241499999999998</v>
      </c>
      <c r="AC59" s="119">
        <v>8.0576000000000008</v>
      </c>
      <c r="AD59" s="120"/>
      <c r="AE59" s="120"/>
      <c r="AF59" s="120"/>
    </row>
    <row r="60" spans="1:32" hidden="1" outlineLevel="1" collapsed="1">
      <c r="A60" s="8">
        <v>42036</v>
      </c>
      <c r="B60" s="119">
        <v>1017550.66037137</v>
      </c>
      <c r="C60" s="119">
        <v>403278.44158871</v>
      </c>
      <c r="D60" s="119">
        <v>614272.21878265997</v>
      </c>
      <c r="E60" s="119">
        <v>281189.56427849998</v>
      </c>
      <c r="F60" s="119">
        <v>108491.38470136</v>
      </c>
      <c r="G60" s="119">
        <v>172698.17957713999</v>
      </c>
      <c r="H60" s="119">
        <v>276891.81056388991</v>
      </c>
      <c r="I60" s="119">
        <v>138600.66982375999</v>
      </c>
      <c r="J60" s="119">
        <v>138291.14074013001</v>
      </c>
      <c r="K60" s="119">
        <v>536222.9710163601</v>
      </c>
      <c r="L60" s="119">
        <v>188544.88948506996</v>
      </c>
      <c r="M60" s="119">
        <v>347678.08153129008</v>
      </c>
      <c r="N60" s="119">
        <v>14.8124</v>
      </c>
      <c r="O60" s="119">
        <v>18.714600000000001</v>
      </c>
      <c r="P60" s="119">
        <v>18.424900000000001</v>
      </c>
      <c r="Q60" s="119">
        <v>8.7472999999999992</v>
      </c>
      <c r="R60" s="119">
        <v>8.7544000000000004</v>
      </c>
      <c r="S60" s="119">
        <v>26.189699999999998</v>
      </c>
      <c r="T60" s="119">
        <v>26.339200000000002</v>
      </c>
      <c r="U60" s="119">
        <v>25.277699999999999</v>
      </c>
      <c r="V60" s="119">
        <v>14.4377</v>
      </c>
      <c r="W60" s="119">
        <v>10.3765</v>
      </c>
      <c r="X60" s="119">
        <v>6.9762000000000004</v>
      </c>
      <c r="Y60" s="119">
        <v>7.3208000000000002</v>
      </c>
      <c r="Z60" s="119">
        <v>5.3757999999999999</v>
      </c>
      <c r="AA60" s="119">
        <v>10.9223</v>
      </c>
      <c r="AB60" s="119">
        <v>16.5655</v>
      </c>
      <c r="AC60" s="119">
        <v>7.5208000000000004</v>
      </c>
      <c r="AD60" s="120"/>
      <c r="AE60" s="120"/>
      <c r="AF60" s="120"/>
    </row>
    <row r="61" spans="1:32" hidden="1" outlineLevel="1" collapsed="1">
      <c r="A61" s="8">
        <v>42064</v>
      </c>
      <c r="B61" s="119">
        <v>900508.71092691994</v>
      </c>
      <c r="C61" s="119">
        <v>390574.26554314001</v>
      </c>
      <c r="D61" s="119">
        <v>509934.44538378</v>
      </c>
      <c r="E61" s="119">
        <v>249381.13861657999</v>
      </c>
      <c r="F61" s="119">
        <v>107471.18982604</v>
      </c>
      <c r="G61" s="119">
        <v>141909.94879053999</v>
      </c>
      <c r="H61" s="119">
        <v>246459.22523960003</v>
      </c>
      <c r="I61" s="119">
        <v>137853.64334774</v>
      </c>
      <c r="J61" s="119">
        <v>108605.58189185997</v>
      </c>
      <c r="K61" s="119">
        <v>455240.14519513992</v>
      </c>
      <c r="L61" s="119">
        <v>181551.27971673998</v>
      </c>
      <c r="M61" s="119">
        <v>273688.86547840002</v>
      </c>
      <c r="N61" s="119">
        <v>15.782299999999999</v>
      </c>
      <c r="O61" s="119">
        <v>23.369599999999998</v>
      </c>
      <c r="P61" s="119">
        <v>23.705200000000001</v>
      </c>
      <c r="Q61" s="119">
        <v>7.2922000000000002</v>
      </c>
      <c r="R61" s="119">
        <v>7.3007999999999997</v>
      </c>
      <c r="S61" s="119">
        <v>26.045500000000001</v>
      </c>
      <c r="T61" s="119">
        <v>26.1736</v>
      </c>
      <c r="U61" s="119">
        <v>24.716000000000001</v>
      </c>
      <c r="V61" s="119">
        <v>15.105600000000001</v>
      </c>
      <c r="W61" s="119">
        <v>11.9482</v>
      </c>
      <c r="X61" s="119">
        <v>10.036</v>
      </c>
      <c r="Y61" s="119">
        <v>11.1668</v>
      </c>
      <c r="Z61" s="119">
        <v>4.5392999999999999</v>
      </c>
      <c r="AA61" s="119">
        <v>12.0143</v>
      </c>
      <c r="AB61" s="119">
        <v>17.665400000000002</v>
      </c>
      <c r="AC61" s="119">
        <v>7.8662000000000001</v>
      </c>
      <c r="AD61" s="120"/>
      <c r="AE61" s="120"/>
      <c r="AF61" s="120"/>
    </row>
    <row r="62" spans="1:32" hidden="1" outlineLevel="1" collapsed="1">
      <c r="A62" s="8">
        <v>42095</v>
      </c>
      <c r="B62" s="119">
        <v>841940.10239265999</v>
      </c>
      <c r="C62" s="119">
        <v>389739.58106373</v>
      </c>
      <c r="D62" s="119">
        <v>452200.52132892999</v>
      </c>
      <c r="E62" s="119">
        <v>233481.34146975001</v>
      </c>
      <c r="F62" s="119">
        <v>107283.62114473</v>
      </c>
      <c r="G62" s="119">
        <v>126197.72032502</v>
      </c>
      <c r="H62" s="119">
        <v>231329.52875325998</v>
      </c>
      <c r="I62" s="119">
        <v>136386.61036741995</v>
      </c>
      <c r="J62" s="119">
        <v>94942.918385839992</v>
      </c>
      <c r="K62" s="119">
        <v>427472.23432669992</v>
      </c>
      <c r="L62" s="119">
        <v>186474.08205731004</v>
      </c>
      <c r="M62" s="119">
        <v>240998.15226938998</v>
      </c>
      <c r="N62" s="119">
        <v>18.2818</v>
      </c>
      <c r="O62" s="119">
        <v>23.755800000000001</v>
      </c>
      <c r="P62" s="119">
        <v>23.725000000000001</v>
      </c>
      <c r="Q62" s="119">
        <v>8.9238</v>
      </c>
      <c r="R62" s="119">
        <v>8.9382000000000001</v>
      </c>
      <c r="S62" s="119">
        <v>26.942399999999999</v>
      </c>
      <c r="T62" s="119">
        <v>27.0349</v>
      </c>
      <c r="U62" s="119">
        <v>25.725300000000001</v>
      </c>
      <c r="V62" s="119">
        <v>14.5549</v>
      </c>
      <c r="W62" s="119">
        <v>10.8367</v>
      </c>
      <c r="X62" s="119">
        <v>12.9002</v>
      </c>
      <c r="Y62" s="119">
        <v>14.0806</v>
      </c>
      <c r="Z62" s="119">
        <v>4.1124999999999998</v>
      </c>
      <c r="AA62" s="119">
        <v>13.945600000000001</v>
      </c>
      <c r="AB62" s="119">
        <v>19.8902</v>
      </c>
      <c r="AC62" s="119">
        <v>8.9253999999999998</v>
      </c>
      <c r="AD62" s="120"/>
      <c r="AE62" s="120"/>
      <c r="AF62" s="120"/>
    </row>
    <row r="63" spans="1:32" hidden="1" outlineLevel="1" collapsed="1">
      <c r="A63" s="8">
        <v>42125</v>
      </c>
      <c r="B63" s="119">
        <v>812316.84233600996</v>
      </c>
      <c r="C63" s="119">
        <v>370956.62926329998</v>
      </c>
      <c r="D63" s="119">
        <v>441360.21307270997</v>
      </c>
      <c r="E63" s="119">
        <v>204156.69154251</v>
      </c>
      <c r="F63" s="119">
        <v>103196.34308041001</v>
      </c>
      <c r="G63" s="119">
        <v>100960.3484621</v>
      </c>
      <c r="H63" s="119">
        <v>231882.91404358996</v>
      </c>
      <c r="I63" s="119">
        <v>137964.08452504</v>
      </c>
      <c r="J63" s="119">
        <v>93918.829518550017</v>
      </c>
      <c r="K63" s="119">
        <v>412281.57122872997</v>
      </c>
      <c r="L63" s="119">
        <v>183131.94891775001</v>
      </c>
      <c r="M63" s="119">
        <v>229149.62231098002</v>
      </c>
      <c r="N63" s="119">
        <v>18.165299999999998</v>
      </c>
      <c r="O63" s="119">
        <v>23.412299999999998</v>
      </c>
      <c r="P63" s="119">
        <v>23.1755</v>
      </c>
      <c r="Q63" s="119">
        <v>9.6951999999999998</v>
      </c>
      <c r="R63" s="119">
        <v>9.7407000000000004</v>
      </c>
      <c r="S63" s="119">
        <v>28.003399999999999</v>
      </c>
      <c r="T63" s="119">
        <v>28.332599999999999</v>
      </c>
      <c r="U63" s="119">
        <v>27.358499999999999</v>
      </c>
      <c r="V63" s="119">
        <v>14.6469</v>
      </c>
      <c r="W63" s="119">
        <v>13.3454</v>
      </c>
      <c r="X63" s="119">
        <v>13.789099999999999</v>
      </c>
      <c r="Y63" s="119">
        <v>14.541</v>
      </c>
      <c r="Z63" s="119">
        <v>5.1531000000000002</v>
      </c>
      <c r="AA63" s="119">
        <v>14.126099999999999</v>
      </c>
      <c r="AB63" s="119">
        <v>19.338000000000001</v>
      </c>
      <c r="AC63" s="119">
        <v>8.9116</v>
      </c>
      <c r="AD63" s="120"/>
      <c r="AE63" s="120"/>
      <c r="AF63" s="120"/>
    </row>
    <row r="64" spans="1:32" hidden="1" outlineLevel="1" collapsed="1">
      <c r="A64" s="8">
        <v>42156</v>
      </c>
      <c r="B64" s="119">
        <v>811459.42346132</v>
      </c>
      <c r="C64" s="119">
        <v>370436.99355930998</v>
      </c>
      <c r="D64" s="119">
        <v>441022.42990201002</v>
      </c>
      <c r="E64" s="119">
        <v>203277.46851703001</v>
      </c>
      <c r="F64" s="119">
        <v>102735.25714977</v>
      </c>
      <c r="G64" s="119">
        <v>100542.21136726</v>
      </c>
      <c r="H64" s="119">
        <v>240037.79178308998</v>
      </c>
      <c r="I64" s="119">
        <v>145978.72998241999</v>
      </c>
      <c r="J64" s="119">
        <v>94059.061800670024</v>
      </c>
      <c r="K64" s="119">
        <v>411167.14658430009</v>
      </c>
      <c r="L64" s="119">
        <v>186261.81290393003</v>
      </c>
      <c r="M64" s="119">
        <v>224905.33368037001</v>
      </c>
      <c r="N64" s="119">
        <v>17.5503</v>
      </c>
      <c r="O64" s="119">
        <v>22.152100000000001</v>
      </c>
      <c r="P64" s="119">
        <v>21.622800000000002</v>
      </c>
      <c r="Q64" s="119">
        <v>9.2640999999999991</v>
      </c>
      <c r="R64" s="119">
        <v>9.2942999999999998</v>
      </c>
      <c r="S64" s="119">
        <v>28.3596</v>
      </c>
      <c r="T64" s="119">
        <v>28.482399999999998</v>
      </c>
      <c r="U64" s="119">
        <v>27.067799999999998</v>
      </c>
      <c r="V64" s="119">
        <v>14.6417</v>
      </c>
      <c r="W64" s="119">
        <v>9.3661999999999992</v>
      </c>
      <c r="X64" s="119">
        <v>13.5656</v>
      </c>
      <c r="Y64" s="119">
        <v>14.2666</v>
      </c>
      <c r="Z64" s="119">
        <v>4.8023999999999996</v>
      </c>
      <c r="AA64" s="119">
        <v>13.1341</v>
      </c>
      <c r="AB64" s="119">
        <v>18.644200000000001</v>
      </c>
      <c r="AC64" s="119">
        <v>7.9626999999999999</v>
      </c>
      <c r="AD64" s="120"/>
      <c r="AE64" s="120"/>
      <c r="AF64" s="120"/>
    </row>
    <row r="65" spans="1:32" hidden="1" outlineLevel="1" collapsed="1">
      <c r="A65" s="8">
        <v>42186</v>
      </c>
      <c r="B65" s="119">
        <v>821709.46116627997</v>
      </c>
      <c r="C65" s="119">
        <v>369784.78991237999</v>
      </c>
      <c r="D65" s="119">
        <v>451924.67125389999</v>
      </c>
      <c r="E65" s="119">
        <v>203322.46218857</v>
      </c>
      <c r="F65" s="119">
        <v>101221.19511814001</v>
      </c>
      <c r="G65" s="119">
        <v>102101.26707043</v>
      </c>
      <c r="H65" s="119">
        <v>243235.07591857997</v>
      </c>
      <c r="I65" s="119">
        <v>148591.38227212999</v>
      </c>
      <c r="J65" s="119">
        <v>94643.693646450003</v>
      </c>
      <c r="K65" s="119">
        <v>403887.21152046998</v>
      </c>
      <c r="L65" s="119">
        <v>181663.12178412999</v>
      </c>
      <c r="M65" s="119">
        <v>222224.08973633999</v>
      </c>
      <c r="N65" s="119">
        <v>17.555399999999999</v>
      </c>
      <c r="O65" s="119">
        <v>21.512599999999999</v>
      </c>
      <c r="P65" s="119">
        <v>20.839300000000001</v>
      </c>
      <c r="Q65" s="119">
        <v>8.5173000000000005</v>
      </c>
      <c r="R65" s="119">
        <v>8.5239999999999991</v>
      </c>
      <c r="S65" s="119">
        <v>28.763999999999999</v>
      </c>
      <c r="T65" s="119">
        <v>28.917100000000001</v>
      </c>
      <c r="U65" s="119">
        <v>27.861599999999999</v>
      </c>
      <c r="V65" s="119">
        <v>16.0595</v>
      </c>
      <c r="W65" s="119">
        <v>12.505699999999999</v>
      </c>
      <c r="X65" s="119">
        <v>13.252000000000001</v>
      </c>
      <c r="Y65" s="119">
        <v>13.952400000000001</v>
      </c>
      <c r="Z65" s="119">
        <v>4.5479000000000003</v>
      </c>
      <c r="AA65" s="119">
        <v>12.501200000000001</v>
      </c>
      <c r="AB65" s="119">
        <v>17.806999999999999</v>
      </c>
      <c r="AC65" s="119">
        <v>7.4682000000000004</v>
      </c>
      <c r="AD65" s="120"/>
      <c r="AE65" s="120"/>
      <c r="AF65" s="120"/>
    </row>
    <row r="66" spans="1:32" hidden="1" outlineLevel="1" collapsed="1">
      <c r="A66" s="8">
        <v>42217</v>
      </c>
      <c r="B66" s="119">
        <v>813482.57033859997</v>
      </c>
      <c r="C66" s="119">
        <v>374798.71693524998</v>
      </c>
      <c r="D66" s="119">
        <v>438683.85340334999</v>
      </c>
      <c r="E66" s="119">
        <v>200333.83497376999</v>
      </c>
      <c r="F66" s="119">
        <v>101043.46197888</v>
      </c>
      <c r="G66" s="119">
        <v>99290.37299489</v>
      </c>
      <c r="H66" s="119">
        <v>237764.66415164003</v>
      </c>
      <c r="I66" s="119">
        <v>149037.41439094002</v>
      </c>
      <c r="J66" s="119">
        <v>88727.249760700011</v>
      </c>
      <c r="K66" s="119">
        <v>397033.59114749008</v>
      </c>
      <c r="L66" s="119">
        <v>180848.39651989998</v>
      </c>
      <c r="M66" s="119">
        <v>216185.19462758998</v>
      </c>
      <c r="N66" s="119">
        <v>17.416699999999999</v>
      </c>
      <c r="O66" s="119">
        <v>21.5945</v>
      </c>
      <c r="P66" s="119">
        <v>20.8188</v>
      </c>
      <c r="Q66" s="119">
        <v>8.5152999999999999</v>
      </c>
      <c r="R66" s="119">
        <v>8.5505999999999993</v>
      </c>
      <c r="S66" s="119">
        <v>29.186299999999999</v>
      </c>
      <c r="T66" s="119">
        <v>29.251999999999999</v>
      </c>
      <c r="U66" s="119">
        <v>28.1038</v>
      </c>
      <c r="V66" s="119">
        <v>20.485900000000001</v>
      </c>
      <c r="W66" s="119">
        <v>13.2415</v>
      </c>
      <c r="X66" s="119">
        <v>12.122999999999999</v>
      </c>
      <c r="Y66" s="119">
        <v>12.805199999999999</v>
      </c>
      <c r="Z66" s="119">
        <v>3.6808000000000001</v>
      </c>
      <c r="AA66" s="119">
        <v>12.0288</v>
      </c>
      <c r="AB66" s="119">
        <v>17.39</v>
      </c>
      <c r="AC66" s="119">
        <v>7.1317000000000004</v>
      </c>
      <c r="AD66" s="120"/>
      <c r="AE66" s="120"/>
      <c r="AF66" s="120"/>
    </row>
    <row r="67" spans="1:32" hidden="1" outlineLevel="1" collapsed="1">
      <c r="A67" s="8">
        <v>42248</v>
      </c>
      <c r="B67" s="119">
        <v>791846.17255016998</v>
      </c>
      <c r="C67" s="119">
        <v>363955.23142804002</v>
      </c>
      <c r="D67" s="119">
        <v>427890.94112213003</v>
      </c>
      <c r="E67" s="119">
        <v>173520.12698736999</v>
      </c>
      <c r="F67" s="119">
        <v>82677.837224649993</v>
      </c>
      <c r="G67" s="119">
        <v>90842.28976272</v>
      </c>
      <c r="H67" s="119">
        <v>247677.82984767997</v>
      </c>
      <c r="I67" s="119">
        <v>153684.58603588998</v>
      </c>
      <c r="J67" s="119">
        <v>93993.243811789987</v>
      </c>
      <c r="K67" s="119">
        <v>382118.18605366</v>
      </c>
      <c r="L67" s="119">
        <v>177449.43758177001</v>
      </c>
      <c r="M67" s="119">
        <v>204668.74847188999</v>
      </c>
      <c r="N67" s="119">
        <v>17.989899999999999</v>
      </c>
      <c r="O67" s="119">
        <v>21.6569</v>
      </c>
      <c r="P67" s="119">
        <v>20.680099999999999</v>
      </c>
      <c r="Q67" s="119">
        <v>10.331799999999999</v>
      </c>
      <c r="R67" s="119">
        <v>10.430300000000001</v>
      </c>
      <c r="S67" s="119">
        <v>29.322099999999999</v>
      </c>
      <c r="T67" s="119">
        <v>29.407</v>
      </c>
      <c r="U67" s="119">
        <v>28.347899999999999</v>
      </c>
      <c r="V67" s="119">
        <v>16.272300000000001</v>
      </c>
      <c r="W67" s="119">
        <v>7.8226000000000004</v>
      </c>
      <c r="X67" s="119">
        <v>12.2712</v>
      </c>
      <c r="Y67" s="119">
        <v>12.7096</v>
      </c>
      <c r="Z67" s="119">
        <v>4.4843000000000002</v>
      </c>
      <c r="AA67" s="119">
        <v>11.499599999999999</v>
      </c>
      <c r="AB67" s="119">
        <v>17.523900000000001</v>
      </c>
      <c r="AC67" s="119">
        <v>6.8193000000000001</v>
      </c>
      <c r="AD67" s="120"/>
      <c r="AE67" s="120"/>
      <c r="AF67" s="120"/>
    </row>
    <row r="68" spans="1:32" hidden="1" outlineLevel="1" collapsed="1">
      <c r="A68" s="8">
        <v>42278</v>
      </c>
      <c r="B68" s="119">
        <v>817375.28602589003</v>
      </c>
      <c r="C68" s="119">
        <v>365737.44979296002</v>
      </c>
      <c r="D68" s="119">
        <v>451637.83623293001</v>
      </c>
      <c r="E68" s="119">
        <v>177547.67318851</v>
      </c>
      <c r="F68" s="119">
        <v>82296.419658960003</v>
      </c>
      <c r="G68" s="119">
        <v>95251.253529549998</v>
      </c>
      <c r="H68" s="119">
        <v>250266.77045242998</v>
      </c>
      <c r="I68" s="119">
        <v>155864.24437202001</v>
      </c>
      <c r="J68" s="119">
        <v>94402.526080409996</v>
      </c>
      <c r="K68" s="119">
        <v>399534.38061346998</v>
      </c>
      <c r="L68" s="119">
        <v>182882.35218800997</v>
      </c>
      <c r="M68" s="119">
        <v>216652.02842545998</v>
      </c>
      <c r="N68" s="119">
        <v>17.3718</v>
      </c>
      <c r="O68" s="119">
        <v>21.274100000000001</v>
      </c>
      <c r="P68" s="119">
        <v>20.3521</v>
      </c>
      <c r="Q68" s="119">
        <v>8.7603000000000009</v>
      </c>
      <c r="R68" s="119">
        <v>8.8104999999999993</v>
      </c>
      <c r="S68" s="119">
        <v>30.367000000000001</v>
      </c>
      <c r="T68" s="119">
        <v>30.587599999999998</v>
      </c>
      <c r="U68" s="119">
        <v>29.3797</v>
      </c>
      <c r="V68" s="119">
        <v>11.6973</v>
      </c>
      <c r="W68" s="119">
        <v>8.5983000000000001</v>
      </c>
      <c r="X68" s="119">
        <v>11.8207</v>
      </c>
      <c r="Y68" s="119">
        <v>12.269</v>
      </c>
      <c r="Z68" s="119">
        <v>4.1623000000000001</v>
      </c>
      <c r="AA68" s="119">
        <v>11.713800000000001</v>
      </c>
      <c r="AB68" s="119">
        <v>17.085100000000001</v>
      </c>
      <c r="AC68" s="119">
        <v>6.7378</v>
      </c>
      <c r="AD68" s="120"/>
      <c r="AE68" s="120"/>
      <c r="AF68" s="120"/>
    </row>
    <row r="69" spans="1:32" hidden="1" outlineLevel="1" collapsed="1">
      <c r="A69" s="8">
        <v>42309</v>
      </c>
      <c r="B69" s="119">
        <v>836026.13112697995</v>
      </c>
      <c r="C69" s="119">
        <v>365676.43233395001</v>
      </c>
      <c r="D69" s="119">
        <v>470349.69879302999</v>
      </c>
      <c r="E69" s="119">
        <v>182527.15290583001</v>
      </c>
      <c r="F69" s="119">
        <v>82452.835950670007</v>
      </c>
      <c r="G69" s="119">
        <v>100074.31695516</v>
      </c>
      <c r="H69" s="119">
        <v>255562.41793809997</v>
      </c>
      <c r="I69" s="119">
        <v>155896.78392744003</v>
      </c>
      <c r="J69" s="119">
        <v>99665.634010659996</v>
      </c>
      <c r="K69" s="119">
        <v>405080.00204863009</v>
      </c>
      <c r="L69" s="119">
        <v>184074.05624431995</v>
      </c>
      <c r="M69" s="119">
        <v>221005.94580430994</v>
      </c>
      <c r="N69" s="119">
        <v>17.114000000000001</v>
      </c>
      <c r="O69" s="119">
        <v>21.223400000000002</v>
      </c>
      <c r="P69" s="119">
        <v>20.197700000000001</v>
      </c>
      <c r="Q69" s="119">
        <v>9.3893000000000004</v>
      </c>
      <c r="R69" s="119">
        <v>9.4074000000000009</v>
      </c>
      <c r="S69" s="119">
        <v>30.191600000000001</v>
      </c>
      <c r="T69" s="119">
        <v>30.320599999999999</v>
      </c>
      <c r="U69" s="119">
        <v>29.450399999999998</v>
      </c>
      <c r="V69" s="119">
        <v>13.863</v>
      </c>
      <c r="W69" s="119">
        <v>7.3395000000000001</v>
      </c>
      <c r="X69" s="119">
        <v>11.3507</v>
      </c>
      <c r="Y69" s="119">
        <v>11.669600000000001</v>
      </c>
      <c r="Z69" s="119">
        <v>5.1444999999999999</v>
      </c>
      <c r="AA69" s="119">
        <v>11.342599999999999</v>
      </c>
      <c r="AB69" s="119">
        <v>16.8188</v>
      </c>
      <c r="AC69" s="119">
        <v>6.5016999999999996</v>
      </c>
      <c r="AD69" s="120"/>
      <c r="AE69" s="120"/>
      <c r="AF69" s="120"/>
    </row>
    <row r="70" spans="1:32" hidden="1" outlineLevel="1" collapsed="1">
      <c r="A70" s="8">
        <v>42339</v>
      </c>
      <c r="B70" s="119">
        <v>787795.15709313995</v>
      </c>
      <c r="C70" s="119">
        <v>338621.02937339002</v>
      </c>
      <c r="D70" s="119">
        <v>449174.12771974999</v>
      </c>
      <c r="E70" s="119">
        <v>174868.68097669</v>
      </c>
      <c r="F70" s="119">
        <v>80051.165590529999</v>
      </c>
      <c r="G70" s="119">
        <v>94817.515386159997</v>
      </c>
      <c r="H70" s="119">
        <v>265447.56507448002</v>
      </c>
      <c r="I70" s="119">
        <v>169079.92680220999</v>
      </c>
      <c r="J70" s="119">
        <v>96367.638272269978</v>
      </c>
      <c r="K70" s="119">
        <v>410895.48524955002</v>
      </c>
      <c r="L70" s="119">
        <v>198876.49731332995</v>
      </c>
      <c r="M70" s="119">
        <v>212018.98793622002</v>
      </c>
      <c r="N70" s="119">
        <v>17.671800000000001</v>
      </c>
      <c r="O70" s="119">
        <v>20.757999999999999</v>
      </c>
      <c r="P70" s="119">
        <v>19.9359</v>
      </c>
      <c r="Q70" s="119">
        <v>8.9541000000000004</v>
      </c>
      <c r="R70" s="119">
        <v>9.0070999999999994</v>
      </c>
      <c r="S70" s="119">
        <v>27.375699999999998</v>
      </c>
      <c r="T70" s="119">
        <v>27.493099999999998</v>
      </c>
      <c r="U70" s="119">
        <v>26.062899999999999</v>
      </c>
      <c r="V70" s="119">
        <v>11.179500000000001</v>
      </c>
      <c r="W70" s="119">
        <v>8.4047000000000001</v>
      </c>
      <c r="X70" s="119">
        <v>10.2547</v>
      </c>
      <c r="Y70" s="119">
        <v>10.6616</v>
      </c>
      <c r="Z70" s="119">
        <v>4.3422000000000001</v>
      </c>
      <c r="AA70" s="119">
        <v>11.269600000000001</v>
      </c>
      <c r="AB70" s="119">
        <v>16.6995</v>
      </c>
      <c r="AC70" s="119">
        <v>6.4715999999999996</v>
      </c>
      <c r="AD70" s="120"/>
      <c r="AE70" s="120"/>
      <c r="AF70" s="120"/>
    </row>
    <row r="71" spans="1:32" hidden="1" outlineLevel="1" collapsed="1">
      <c r="A71" s="8">
        <v>42370</v>
      </c>
      <c r="B71" s="119">
        <v>808208.21965617</v>
      </c>
      <c r="C71" s="119">
        <v>338257.35469120002</v>
      </c>
      <c r="D71" s="119">
        <v>469950.86496496998</v>
      </c>
      <c r="E71" s="119">
        <v>178440.11103090999</v>
      </c>
      <c r="F71" s="119">
        <v>79814.796657600004</v>
      </c>
      <c r="G71" s="119">
        <v>98625.314373310001</v>
      </c>
      <c r="H71" s="119">
        <v>273812.59953176999</v>
      </c>
      <c r="I71" s="119">
        <v>171818.41022809001</v>
      </c>
      <c r="J71" s="119">
        <v>101994.18930367999</v>
      </c>
      <c r="K71" s="119">
        <v>414018.13332985004</v>
      </c>
      <c r="L71" s="119">
        <v>190883.90399077002</v>
      </c>
      <c r="M71" s="119">
        <v>223134.22933907999</v>
      </c>
      <c r="N71" s="119">
        <v>16.739000000000001</v>
      </c>
      <c r="O71" s="119">
        <v>20.380700000000001</v>
      </c>
      <c r="P71" s="119">
        <v>19.421800000000001</v>
      </c>
      <c r="Q71" s="119">
        <v>8.8394999999999992</v>
      </c>
      <c r="R71" s="119">
        <v>8.9186999999999994</v>
      </c>
      <c r="S71" s="119">
        <v>31.176600000000001</v>
      </c>
      <c r="T71" s="119">
        <v>31.327100000000002</v>
      </c>
      <c r="U71" s="119">
        <v>30.777100000000001</v>
      </c>
      <c r="V71" s="119">
        <v>14.793799999999999</v>
      </c>
      <c r="W71" s="119">
        <v>10.283899999999999</v>
      </c>
      <c r="X71" s="119">
        <v>9.7041000000000004</v>
      </c>
      <c r="Y71" s="119">
        <v>9.9990000000000006</v>
      </c>
      <c r="Z71" s="119">
        <v>3.9933999999999998</v>
      </c>
      <c r="AA71" s="119">
        <v>10.516299999999999</v>
      </c>
      <c r="AB71" s="119">
        <v>15.6126</v>
      </c>
      <c r="AC71" s="119">
        <v>6.0003000000000002</v>
      </c>
      <c r="AD71" s="120"/>
      <c r="AE71" s="120"/>
      <c r="AF71" s="120"/>
    </row>
    <row r="72" spans="1:32" hidden="1" outlineLevel="1" collapsed="1">
      <c r="A72" s="8">
        <v>42401</v>
      </c>
      <c r="B72" s="119">
        <v>841972.82575248997</v>
      </c>
      <c r="C72" s="119">
        <v>341574.32453217998</v>
      </c>
      <c r="D72" s="119">
        <v>500398.50122030999</v>
      </c>
      <c r="E72" s="119">
        <v>184457.79975616999</v>
      </c>
      <c r="F72" s="119">
        <v>80000.269801989998</v>
      </c>
      <c r="G72" s="119">
        <v>104457.52995418001</v>
      </c>
      <c r="H72" s="119">
        <v>281817.83501232002</v>
      </c>
      <c r="I72" s="119">
        <v>171815.98721478999</v>
      </c>
      <c r="J72" s="119">
        <v>110001.84779753</v>
      </c>
      <c r="K72" s="119">
        <v>429165.72573353001</v>
      </c>
      <c r="L72" s="119">
        <v>190389.27050881</v>
      </c>
      <c r="M72" s="119">
        <v>238776.45522472</v>
      </c>
      <c r="N72" s="119">
        <v>16.395199999999999</v>
      </c>
      <c r="O72" s="119">
        <v>20.249400000000001</v>
      </c>
      <c r="P72" s="119">
        <v>19.1965</v>
      </c>
      <c r="Q72" s="119">
        <v>8.7035999999999998</v>
      </c>
      <c r="R72" s="119">
        <v>8.7515000000000001</v>
      </c>
      <c r="S72" s="119">
        <v>29.511199999999999</v>
      </c>
      <c r="T72" s="119">
        <v>29.6374</v>
      </c>
      <c r="U72" s="119">
        <v>28.655000000000001</v>
      </c>
      <c r="V72" s="119">
        <v>10.612500000000001</v>
      </c>
      <c r="W72" s="119">
        <v>7.2031999999999998</v>
      </c>
      <c r="X72" s="119">
        <v>10.163399999999999</v>
      </c>
      <c r="Y72" s="119">
        <v>10.5587</v>
      </c>
      <c r="Z72" s="119">
        <v>3.3614000000000002</v>
      </c>
      <c r="AA72" s="119">
        <v>11.0814</v>
      </c>
      <c r="AB72" s="119">
        <v>17.229299999999999</v>
      </c>
      <c r="AC72" s="119">
        <v>6.3033999999999999</v>
      </c>
      <c r="AD72" s="120"/>
      <c r="AE72" s="120"/>
      <c r="AF72" s="120"/>
    </row>
    <row r="73" spans="1:32" hidden="1" outlineLevel="1" collapsed="1">
      <c r="A73" s="8">
        <v>42430</v>
      </c>
      <c r="B73" s="119">
        <v>821723.26090934</v>
      </c>
      <c r="C73" s="119">
        <v>338733.31442313001</v>
      </c>
      <c r="D73" s="119">
        <v>482989.94648620998</v>
      </c>
      <c r="E73" s="119">
        <v>176878.30547326</v>
      </c>
      <c r="F73" s="119">
        <v>79691.291599260003</v>
      </c>
      <c r="G73" s="119">
        <v>97187.013873999997</v>
      </c>
      <c r="H73" s="119">
        <v>278618.69514152996</v>
      </c>
      <c r="I73" s="119">
        <v>164140.24281934995</v>
      </c>
      <c r="J73" s="119">
        <v>114478.45232218002</v>
      </c>
      <c r="K73" s="119">
        <v>423704.56580996996</v>
      </c>
      <c r="L73" s="119">
        <v>193164.98697925001</v>
      </c>
      <c r="M73" s="119">
        <v>230539.57883071993</v>
      </c>
      <c r="N73" s="119">
        <v>16.523599999999998</v>
      </c>
      <c r="O73" s="119">
        <v>20.554300000000001</v>
      </c>
      <c r="P73" s="119">
        <v>19.613900000000001</v>
      </c>
      <c r="Q73" s="119">
        <v>8.8603000000000005</v>
      </c>
      <c r="R73" s="119">
        <v>8.8920999999999992</v>
      </c>
      <c r="S73" s="119">
        <v>30.131699999999999</v>
      </c>
      <c r="T73" s="119">
        <v>30.275200000000002</v>
      </c>
      <c r="U73" s="119">
        <v>29.738800000000001</v>
      </c>
      <c r="V73" s="119">
        <v>12.5261</v>
      </c>
      <c r="W73" s="119">
        <v>8.0953999999999997</v>
      </c>
      <c r="X73" s="119">
        <v>11.5405</v>
      </c>
      <c r="Y73" s="119">
        <v>12.206</v>
      </c>
      <c r="Z73" s="119">
        <v>3.786</v>
      </c>
      <c r="AA73" s="119">
        <v>11.6851</v>
      </c>
      <c r="AB73" s="119">
        <v>17.279499999999999</v>
      </c>
      <c r="AC73" s="119">
        <v>6.4661</v>
      </c>
      <c r="AD73" s="120"/>
      <c r="AE73" s="120"/>
      <c r="AF73" s="120"/>
    </row>
    <row r="74" spans="1:32" hidden="1" outlineLevel="1" collapsed="1">
      <c r="A74" s="8">
        <v>42461</v>
      </c>
      <c r="B74" s="119">
        <v>802015.63475668</v>
      </c>
      <c r="C74" s="119">
        <v>336294.57058961998</v>
      </c>
      <c r="D74" s="119">
        <v>465721.06416706002</v>
      </c>
      <c r="E74" s="119">
        <v>170598.16983368999</v>
      </c>
      <c r="F74" s="119">
        <v>78576.680803419993</v>
      </c>
      <c r="G74" s="119">
        <v>92021.489030269993</v>
      </c>
      <c r="H74" s="119">
        <v>285303.53397803003</v>
      </c>
      <c r="I74" s="119">
        <v>169423.63493245997</v>
      </c>
      <c r="J74" s="119">
        <v>115879.89904557001</v>
      </c>
      <c r="K74" s="119">
        <v>419349.85728502006</v>
      </c>
      <c r="L74" s="119">
        <v>197228.63912054998</v>
      </c>
      <c r="M74" s="119">
        <v>222121.21816446999</v>
      </c>
      <c r="N74" s="119">
        <v>16.662099999999999</v>
      </c>
      <c r="O74" s="119">
        <v>21.194299999999998</v>
      </c>
      <c r="P74" s="119">
        <v>20.3383</v>
      </c>
      <c r="Q74" s="119">
        <v>9.0452999999999992</v>
      </c>
      <c r="R74" s="119">
        <v>9.0632999999999999</v>
      </c>
      <c r="S74" s="119">
        <v>29.698599999999999</v>
      </c>
      <c r="T74" s="119">
        <v>29.811</v>
      </c>
      <c r="U74" s="119">
        <v>29.103400000000001</v>
      </c>
      <c r="V74" s="119">
        <v>10.8163</v>
      </c>
      <c r="W74" s="119">
        <v>7.0462999999999996</v>
      </c>
      <c r="X74" s="119">
        <v>12.246</v>
      </c>
      <c r="Y74" s="119">
        <v>13.128</v>
      </c>
      <c r="Z74" s="119">
        <v>3.3052999999999999</v>
      </c>
      <c r="AA74" s="119">
        <v>11.9618</v>
      </c>
      <c r="AB74" s="119">
        <v>17.023499999999999</v>
      </c>
      <c r="AC74" s="119">
        <v>6.2061999999999999</v>
      </c>
      <c r="AD74" s="120"/>
      <c r="AE74" s="120"/>
      <c r="AF74" s="120"/>
    </row>
    <row r="75" spans="1:32" hidden="1" outlineLevel="1" collapsed="1">
      <c r="A75" s="8">
        <v>42491</v>
      </c>
      <c r="B75" s="119">
        <v>799483.96752641001</v>
      </c>
      <c r="C75" s="119">
        <v>336749.51642190001</v>
      </c>
      <c r="D75" s="119">
        <v>462734.45110450999</v>
      </c>
      <c r="E75" s="119">
        <v>169711.94608535999</v>
      </c>
      <c r="F75" s="119">
        <v>78804.863241159997</v>
      </c>
      <c r="G75" s="119">
        <v>90907.082844200006</v>
      </c>
      <c r="H75" s="119">
        <v>287919.16953124997</v>
      </c>
      <c r="I75" s="119">
        <v>177069.57458431998</v>
      </c>
      <c r="J75" s="119">
        <v>110849.59494692998</v>
      </c>
      <c r="K75" s="119">
        <v>419030.51304660016</v>
      </c>
      <c r="L75" s="119">
        <v>197478.24299735998</v>
      </c>
      <c r="M75" s="119">
        <v>221552.27004924003</v>
      </c>
      <c r="N75" s="119">
        <v>16.7654</v>
      </c>
      <c r="O75" s="119">
        <v>21.183800000000002</v>
      </c>
      <c r="P75" s="119">
        <v>20.317399999999999</v>
      </c>
      <c r="Q75" s="119">
        <v>9.0190999999999999</v>
      </c>
      <c r="R75" s="119">
        <v>9.0311000000000003</v>
      </c>
      <c r="S75" s="119">
        <v>31.668199999999999</v>
      </c>
      <c r="T75" s="119">
        <v>31.714300000000001</v>
      </c>
      <c r="U75" s="119">
        <v>32.145600000000002</v>
      </c>
      <c r="V75" s="119">
        <v>18.1694</v>
      </c>
      <c r="W75" s="119">
        <v>7.5183999999999997</v>
      </c>
      <c r="X75" s="119">
        <v>12.4651</v>
      </c>
      <c r="Y75" s="119">
        <v>13.128</v>
      </c>
      <c r="Z75" s="119">
        <v>2.9811000000000001</v>
      </c>
      <c r="AA75" s="119">
        <v>11.3308</v>
      </c>
      <c r="AB75" s="119">
        <v>16.290900000000001</v>
      </c>
      <c r="AC75" s="119">
        <v>5.7986000000000004</v>
      </c>
      <c r="AD75" s="120"/>
      <c r="AE75" s="120"/>
      <c r="AF75" s="120"/>
    </row>
    <row r="76" spans="1:32" hidden="1" outlineLevel="1" collapsed="1">
      <c r="A76" s="8">
        <v>42522</v>
      </c>
      <c r="B76" s="119">
        <v>779362.37075221003</v>
      </c>
      <c r="C76" s="119">
        <v>334394.33681682002</v>
      </c>
      <c r="D76" s="119">
        <v>444968.03393539001</v>
      </c>
      <c r="E76" s="119">
        <v>165611.3371256</v>
      </c>
      <c r="F76" s="119">
        <v>77737.552848299994</v>
      </c>
      <c r="G76" s="119">
        <v>87873.784277300001</v>
      </c>
      <c r="H76" s="119">
        <v>294641.05493541999</v>
      </c>
      <c r="I76" s="119">
        <v>178050.29702170996</v>
      </c>
      <c r="J76" s="119">
        <v>116590.75791371</v>
      </c>
      <c r="K76" s="119">
        <v>422448.56800773001</v>
      </c>
      <c r="L76" s="119">
        <v>203725.62582558001</v>
      </c>
      <c r="M76" s="119">
        <v>218722.94218215</v>
      </c>
      <c r="N76" s="119">
        <v>15.958500000000001</v>
      </c>
      <c r="O76" s="119">
        <v>20.402799999999999</v>
      </c>
      <c r="P76" s="119">
        <v>19.599499999999999</v>
      </c>
      <c r="Q76" s="119">
        <v>9.2599</v>
      </c>
      <c r="R76" s="119">
        <v>9.2720000000000002</v>
      </c>
      <c r="S76" s="119">
        <v>32.534799999999997</v>
      </c>
      <c r="T76" s="119">
        <v>32.608800000000002</v>
      </c>
      <c r="U76" s="119">
        <v>33.304699999999997</v>
      </c>
      <c r="V76" s="119">
        <v>16.422599999999999</v>
      </c>
      <c r="W76" s="119">
        <v>11.423299999999999</v>
      </c>
      <c r="X76" s="119">
        <v>11.612299999999999</v>
      </c>
      <c r="Y76" s="119">
        <v>12.1967</v>
      </c>
      <c r="Z76" s="119">
        <v>2.5537000000000001</v>
      </c>
      <c r="AA76" s="119">
        <v>10.4589</v>
      </c>
      <c r="AB76" s="119">
        <v>16.093</v>
      </c>
      <c r="AC76" s="119">
        <v>5.1516999999999999</v>
      </c>
      <c r="AD76" s="120"/>
      <c r="AE76" s="120"/>
      <c r="AF76" s="120"/>
    </row>
    <row r="77" spans="1:32" hidden="1" outlineLevel="1" collapsed="1">
      <c r="A77" s="8">
        <v>42552</v>
      </c>
      <c r="B77" s="119">
        <v>783991.90736717999</v>
      </c>
      <c r="C77" s="119">
        <v>341686.33485629997</v>
      </c>
      <c r="D77" s="119">
        <v>442305.57251088001</v>
      </c>
      <c r="E77" s="119">
        <v>161164.59014988001</v>
      </c>
      <c r="F77" s="119">
        <v>75908.457157280005</v>
      </c>
      <c r="G77" s="119">
        <v>85256.132992600003</v>
      </c>
      <c r="H77" s="119">
        <v>298831.06096155004</v>
      </c>
      <c r="I77" s="119">
        <v>182240.72983966995</v>
      </c>
      <c r="J77" s="119">
        <v>116590.33112187999</v>
      </c>
      <c r="K77" s="119">
        <v>421588.51156813995</v>
      </c>
      <c r="L77" s="119">
        <v>203347.93978100002</v>
      </c>
      <c r="M77" s="119">
        <v>218240.57178714001</v>
      </c>
      <c r="N77" s="119">
        <v>15.238799999999999</v>
      </c>
      <c r="O77" s="119">
        <v>18.177099999999999</v>
      </c>
      <c r="P77" s="119">
        <v>17.122499999999999</v>
      </c>
      <c r="Q77" s="119">
        <v>8.5923999999999996</v>
      </c>
      <c r="R77" s="119">
        <v>8.6029</v>
      </c>
      <c r="S77" s="119">
        <v>30.996200000000002</v>
      </c>
      <c r="T77" s="119">
        <v>31.010300000000001</v>
      </c>
      <c r="U77" s="119">
        <v>31.3413</v>
      </c>
      <c r="V77" s="119">
        <v>24.133600000000001</v>
      </c>
      <c r="W77" s="119">
        <v>9.7439</v>
      </c>
      <c r="X77" s="119">
        <v>10.443300000000001</v>
      </c>
      <c r="Y77" s="119">
        <v>10.966799999999999</v>
      </c>
      <c r="Z77" s="119">
        <v>2.6741000000000001</v>
      </c>
      <c r="AA77" s="119">
        <v>10.4046</v>
      </c>
      <c r="AB77" s="119">
        <v>15.348699999999999</v>
      </c>
      <c r="AC77" s="119">
        <v>5.0065</v>
      </c>
      <c r="AD77" s="120"/>
      <c r="AE77" s="120"/>
      <c r="AF77" s="120"/>
    </row>
    <row r="78" spans="1:32" hidden="1" outlineLevel="1" collapsed="1">
      <c r="A78" s="8">
        <v>42583</v>
      </c>
      <c r="B78" s="119">
        <v>807601.56701634999</v>
      </c>
      <c r="C78" s="119">
        <v>362760.66355167999</v>
      </c>
      <c r="D78" s="119">
        <v>444840.90346467</v>
      </c>
      <c r="E78" s="119">
        <v>164137.64186048001</v>
      </c>
      <c r="F78" s="119">
        <v>77218.623168260005</v>
      </c>
      <c r="G78" s="119">
        <v>86919.018692219994</v>
      </c>
      <c r="H78" s="119">
        <v>298323.10698776005</v>
      </c>
      <c r="I78" s="119">
        <v>176534.42863415001</v>
      </c>
      <c r="J78" s="119">
        <v>121788.67835361001</v>
      </c>
      <c r="K78" s="119">
        <v>426983.33925783995</v>
      </c>
      <c r="L78" s="119">
        <v>199671.95999696001</v>
      </c>
      <c r="M78" s="119">
        <v>227311.37926088003</v>
      </c>
      <c r="N78" s="119">
        <v>15.0701</v>
      </c>
      <c r="O78" s="119">
        <v>17.116900000000001</v>
      </c>
      <c r="P78" s="119">
        <v>16.051100000000002</v>
      </c>
      <c r="Q78" s="119">
        <v>8.4999000000000002</v>
      </c>
      <c r="R78" s="119">
        <v>8.4922000000000004</v>
      </c>
      <c r="S78" s="119">
        <v>30.639900000000001</v>
      </c>
      <c r="T78" s="119">
        <v>30.887899999999998</v>
      </c>
      <c r="U78" s="119">
        <v>31.297999999999998</v>
      </c>
      <c r="V78" s="119">
        <v>5.3902000000000001</v>
      </c>
      <c r="W78" s="119">
        <v>1.8118000000000001</v>
      </c>
      <c r="X78" s="119">
        <v>9.2065999999999999</v>
      </c>
      <c r="Y78" s="119">
        <v>9.7619000000000007</v>
      </c>
      <c r="Z78" s="119">
        <v>2.1888999999999998</v>
      </c>
      <c r="AA78" s="119">
        <v>9.5114000000000001</v>
      </c>
      <c r="AB78" s="119">
        <v>14.441000000000001</v>
      </c>
      <c r="AC78" s="119">
        <v>4.5738000000000003</v>
      </c>
      <c r="AD78" s="120"/>
      <c r="AE78" s="120"/>
      <c r="AF78" s="120"/>
    </row>
    <row r="79" spans="1:32" hidden="1" outlineLevel="1" collapsed="1">
      <c r="A79" s="8">
        <v>42614</v>
      </c>
      <c r="B79" s="119">
        <v>812080.32531599002</v>
      </c>
      <c r="C79" s="119">
        <v>368959.44371070003</v>
      </c>
      <c r="D79" s="119">
        <v>443120.88160528999</v>
      </c>
      <c r="E79" s="119">
        <v>163975.53593608999</v>
      </c>
      <c r="F79" s="119">
        <v>77287.336412119999</v>
      </c>
      <c r="G79" s="119">
        <v>86688.199523970005</v>
      </c>
      <c r="H79" s="119">
        <v>294808.31771666004</v>
      </c>
      <c r="I79" s="119">
        <v>174089.79604551999</v>
      </c>
      <c r="J79" s="119">
        <v>120718.52167114004</v>
      </c>
      <c r="K79" s="119">
        <v>433591.32958043006</v>
      </c>
      <c r="L79" s="119">
        <v>204190.05772626001</v>
      </c>
      <c r="M79" s="119">
        <v>229401.27185417002</v>
      </c>
      <c r="N79" s="119">
        <v>14.574</v>
      </c>
      <c r="O79" s="119">
        <v>16.9954</v>
      </c>
      <c r="P79" s="119">
        <v>15.917299999999999</v>
      </c>
      <c r="Q79" s="119">
        <v>8.3053000000000008</v>
      </c>
      <c r="R79" s="119">
        <v>8.3130000000000006</v>
      </c>
      <c r="S79" s="119">
        <v>30.6371</v>
      </c>
      <c r="T79" s="119">
        <v>30.696999999999999</v>
      </c>
      <c r="U79" s="119">
        <v>30.994299999999999</v>
      </c>
      <c r="V79" s="119">
        <v>20.5288</v>
      </c>
      <c r="W79" s="119">
        <v>10.3584</v>
      </c>
      <c r="X79" s="119">
        <v>9.7651000000000003</v>
      </c>
      <c r="Y79" s="119">
        <v>10.0969</v>
      </c>
      <c r="Z79" s="119">
        <v>3.5257000000000001</v>
      </c>
      <c r="AA79" s="119">
        <v>9.1587999999999994</v>
      </c>
      <c r="AB79" s="119">
        <v>14.0642</v>
      </c>
      <c r="AC79" s="119">
        <v>4.5773000000000001</v>
      </c>
      <c r="AD79" s="120"/>
      <c r="AE79" s="120"/>
      <c r="AF79" s="120"/>
    </row>
    <row r="80" spans="1:32" hidden="1" outlineLevel="1" collapsed="1">
      <c r="A80" s="8">
        <v>42644</v>
      </c>
      <c r="B80" s="119">
        <v>810118.42427995999</v>
      </c>
      <c r="C80" s="119">
        <v>392891.69650684</v>
      </c>
      <c r="D80" s="119">
        <v>417226.72777311999</v>
      </c>
      <c r="E80" s="119">
        <v>160996.33318918</v>
      </c>
      <c r="F80" s="119">
        <v>76874.586075209998</v>
      </c>
      <c r="G80" s="119">
        <v>84121.747113970006</v>
      </c>
      <c r="H80" s="119">
        <v>298179.17698900006</v>
      </c>
      <c r="I80" s="119">
        <v>182456.18724198002</v>
      </c>
      <c r="J80" s="119">
        <v>115722.98974701998</v>
      </c>
      <c r="K80" s="119">
        <v>430337.29319959995</v>
      </c>
      <c r="L80" s="119">
        <v>204240.1892393</v>
      </c>
      <c r="M80" s="119">
        <v>226097.10396030001</v>
      </c>
      <c r="N80" s="119">
        <v>13.2872</v>
      </c>
      <c r="O80" s="119">
        <v>14.398400000000001</v>
      </c>
      <c r="P80" s="119">
        <v>13.579800000000001</v>
      </c>
      <c r="Q80" s="119">
        <v>9.1119000000000003</v>
      </c>
      <c r="R80" s="119">
        <v>9.1306999999999992</v>
      </c>
      <c r="S80" s="119">
        <v>30.599399999999999</v>
      </c>
      <c r="T80" s="119">
        <v>30.613</v>
      </c>
      <c r="U80" s="119">
        <v>30.9239</v>
      </c>
      <c r="V80" s="119">
        <v>22.139700000000001</v>
      </c>
      <c r="W80" s="119">
        <v>10.5275</v>
      </c>
      <c r="X80" s="119">
        <v>9.8322000000000003</v>
      </c>
      <c r="Y80" s="119">
        <v>10.1111</v>
      </c>
      <c r="Z80" s="119">
        <v>3.4962</v>
      </c>
      <c r="AA80" s="119">
        <v>9.2509999999999994</v>
      </c>
      <c r="AB80" s="119">
        <v>14.0564</v>
      </c>
      <c r="AC80" s="119">
        <v>4.7159000000000004</v>
      </c>
      <c r="AD80" s="120"/>
      <c r="AE80" s="120"/>
      <c r="AF80" s="120"/>
    </row>
    <row r="81" spans="1:32" hidden="1" outlineLevel="1" collapsed="1">
      <c r="A81" s="8">
        <v>42675</v>
      </c>
      <c r="B81" s="119">
        <v>811140.45928388997</v>
      </c>
      <c r="C81" s="119">
        <v>423578.58986010001</v>
      </c>
      <c r="D81" s="119">
        <v>387561.86942379002</v>
      </c>
      <c r="E81" s="119">
        <v>160501.60117486</v>
      </c>
      <c r="F81" s="119">
        <v>77339.310872849994</v>
      </c>
      <c r="G81" s="119">
        <v>83162.290302010006</v>
      </c>
      <c r="H81" s="119">
        <v>290753.50515749003</v>
      </c>
      <c r="I81" s="119">
        <v>180194.03664106998</v>
      </c>
      <c r="J81" s="119">
        <v>110559.46851642001</v>
      </c>
      <c r="K81" s="119">
        <v>430962.07875067007</v>
      </c>
      <c r="L81" s="119">
        <v>205573.25148456002</v>
      </c>
      <c r="M81" s="119">
        <v>225388.82726611002</v>
      </c>
      <c r="N81" s="119">
        <v>13.1052</v>
      </c>
      <c r="O81" s="119">
        <v>14.005000000000001</v>
      </c>
      <c r="P81" s="119">
        <v>13.0869</v>
      </c>
      <c r="Q81" s="119">
        <v>8.7879000000000005</v>
      </c>
      <c r="R81" s="119">
        <v>8.8076000000000008</v>
      </c>
      <c r="S81" s="119">
        <v>30.499199999999998</v>
      </c>
      <c r="T81" s="119">
        <v>30.521100000000001</v>
      </c>
      <c r="U81" s="119">
        <v>30.970800000000001</v>
      </c>
      <c r="V81" s="119">
        <v>21.663900000000002</v>
      </c>
      <c r="W81" s="119">
        <v>10.934100000000001</v>
      </c>
      <c r="X81" s="119">
        <v>9.0198999999999998</v>
      </c>
      <c r="Y81" s="119">
        <v>9.3405000000000005</v>
      </c>
      <c r="Z81" s="119">
        <v>3.6394000000000002</v>
      </c>
      <c r="AA81" s="119">
        <v>9.6637000000000004</v>
      </c>
      <c r="AB81" s="119">
        <v>14.0098</v>
      </c>
      <c r="AC81" s="119">
        <v>5.0431999999999997</v>
      </c>
      <c r="AD81" s="120"/>
      <c r="AE81" s="120"/>
      <c r="AF81" s="120"/>
    </row>
    <row r="82" spans="1:32" hidden="1" outlineLevel="1" collapsed="1">
      <c r="A82" s="8">
        <v>42705</v>
      </c>
      <c r="B82" s="119">
        <v>822114.34799005999</v>
      </c>
      <c r="C82" s="119">
        <v>417431.67211027001</v>
      </c>
      <c r="D82" s="119">
        <v>404682.67587978998</v>
      </c>
      <c r="E82" s="119">
        <v>163333.08824734</v>
      </c>
      <c r="F82" s="119">
        <v>76709.869338010001</v>
      </c>
      <c r="G82" s="119">
        <v>86623.218909329997</v>
      </c>
      <c r="H82" s="119">
        <v>310559.13924365997</v>
      </c>
      <c r="I82" s="119">
        <v>193453.23654668999</v>
      </c>
      <c r="J82" s="119">
        <v>117105.90269696999</v>
      </c>
      <c r="K82" s="119">
        <v>444676.45596152003</v>
      </c>
      <c r="L82" s="119">
        <v>209601.25877749998</v>
      </c>
      <c r="M82" s="119">
        <v>235075.19718401998</v>
      </c>
      <c r="N82" s="119">
        <v>14.2075</v>
      </c>
      <c r="O82" s="119">
        <v>16.183199999999999</v>
      </c>
      <c r="P82" s="119">
        <v>15.1214</v>
      </c>
      <c r="Q82" s="119">
        <v>7.6665000000000001</v>
      </c>
      <c r="R82" s="119">
        <v>7.6788999999999996</v>
      </c>
      <c r="S82" s="119">
        <v>29.6708</v>
      </c>
      <c r="T82" s="119">
        <v>29.6828</v>
      </c>
      <c r="U82" s="119">
        <v>29.511099999999999</v>
      </c>
      <c r="V82" s="119">
        <v>24.743500000000001</v>
      </c>
      <c r="W82" s="119">
        <v>10.335100000000001</v>
      </c>
      <c r="X82" s="119">
        <v>8.9809000000000001</v>
      </c>
      <c r="Y82" s="119">
        <v>9.3917999999999999</v>
      </c>
      <c r="Z82" s="119">
        <v>3.7084999999999999</v>
      </c>
      <c r="AA82" s="119">
        <v>9.6812000000000005</v>
      </c>
      <c r="AB82" s="119">
        <v>13.913399999999999</v>
      </c>
      <c r="AC82" s="119">
        <v>5.1303000000000001</v>
      </c>
      <c r="AD82" s="120"/>
      <c r="AE82" s="120"/>
      <c r="AF82" s="120"/>
    </row>
    <row r="83" spans="1:32" hidden="1" outlineLevel="1" collapsed="1">
      <c r="A83" s="8">
        <v>42736</v>
      </c>
      <c r="B83" s="119">
        <v>808593.43913509999</v>
      </c>
      <c r="C83" s="119">
        <v>414668.75678713003</v>
      </c>
      <c r="D83" s="119">
        <v>393924.68234797003</v>
      </c>
      <c r="E83" s="119">
        <v>163657.82971809001</v>
      </c>
      <c r="F83" s="119">
        <v>77868.222369869996</v>
      </c>
      <c r="G83" s="119">
        <v>85789.607348220001</v>
      </c>
      <c r="H83" s="119">
        <v>299689.34646373999</v>
      </c>
      <c r="I83" s="119">
        <v>186394.67402969001</v>
      </c>
      <c r="J83" s="119">
        <v>113294.67243404996</v>
      </c>
      <c r="K83" s="119">
        <v>437688.87861632998</v>
      </c>
      <c r="L83" s="119">
        <v>206074.61423476</v>
      </c>
      <c r="M83" s="119">
        <v>231614.26438156996</v>
      </c>
      <c r="N83" s="119">
        <v>13.836</v>
      </c>
      <c r="O83" s="119">
        <v>16.0322</v>
      </c>
      <c r="P83" s="119">
        <v>14.7919</v>
      </c>
      <c r="Q83" s="119">
        <v>7.8324999999999996</v>
      </c>
      <c r="R83" s="119">
        <v>7.8532999999999999</v>
      </c>
      <c r="S83" s="119">
        <v>29.775200000000002</v>
      </c>
      <c r="T83" s="119">
        <v>29.799700000000001</v>
      </c>
      <c r="U83" s="119">
        <v>29.754799999999999</v>
      </c>
      <c r="V83" s="119">
        <v>18.597300000000001</v>
      </c>
      <c r="W83" s="119">
        <v>9.1569000000000003</v>
      </c>
      <c r="X83" s="119">
        <v>8.4543999999999997</v>
      </c>
      <c r="Y83" s="119">
        <v>8.7181999999999995</v>
      </c>
      <c r="Z83" s="119">
        <v>3.9683999999999999</v>
      </c>
      <c r="AA83" s="119">
        <v>9.6737000000000002</v>
      </c>
      <c r="AB83" s="119">
        <v>14.3835</v>
      </c>
      <c r="AC83" s="119">
        <v>4.7042000000000002</v>
      </c>
      <c r="AD83" s="120"/>
      <c r="AE83" s="120"/>
      <c r="AF83" s="120"/>
    </row>
    <row r="84" spans="1:32" hidden="1" outlineLevel="1" collapsed="1">
      <c r="A84" s="8">
        <v>42767</v>
      </c>
      <c r="B84" s="119">
        <v>800416.88833807001</v>
      </c>
      <c r="C84" s="119">
        <v>415110.48174870998</v>
      </c>
      <c r="D84" s="119">
        <v>385306.40658935998</v>
      </c>
      <c r="E84" s="119">
        <v>161936.75162190001</v>
      </c>
      <c r="F84" s="119">
        <v>78543.429897859998</v>
      </c>
      <c r="G84" s="119">
        <v>83393.321724039997</v>
      </c>
      <c r="H84" s="119">
        <v>298194.61718082998</v>
      </c>
      <c r="I84" s="119">
        <v>184287.67224168999</v>
      </c>
      <c r="J84" s="119">
        <v>113906.94493913997</v>
      </c>
      <c r="K84" s="119">
        <v>436924.30568922008</v>
      </c>
      <c r="L84" s="119">
        <v>208393.03055172006</v>
      </c>
      <c r="M84" s="119">
        <v>228531.27513750002</v>
      </c>
      <c r="N84" s="119">
        <v>13.905799999999999</v>
      </c>
      <c r="O84" s="119">
        <v>15.5913</v>
      </c>
      <c r="P84" s="119">
        <v>14.419700000000001</v>
      </c>
      <c r="Q84" s="119">
        <v>7.7782</v>
      </c>
      <c r="R84" s="119">
        <v>7.7990000000000004</v>
      </c>
      <c r="S84" s="119">
        <v>29.9543</v>
      </c>
      <c r="T84" s="119">
        <v>29.970199999999998</v>
      </c>
      <c r="U84" s="119">
        <v>30.189699999999998</v>
      </c>
      <c r="V84" s="119">
        <v>18.317299999999999</v>
      </c>
      <c r="W84" s="119">
        <v>6.8769</v>
      </c>
      <c r="X84" s="119">
        <v>8.5363000000000007</v>
      </c>
      <c r="Y84" s="119">
        <v>8.7627000000000006</v>
      </c>
      <c r="Z84" s="119">
        <v>3.4906000000000001</v>
      </c>
      <c r="AA84" s="119">
        <v>8.8742999999999999</v>
      </c>
      <c r="AB84" s="119">
        <v>13.579000000000001</v>
      </c>
      <c r="AC84" s="119">
        <v>4.3014000000000001</v>
      </c>
      <c r="AD84" s="120"/>
      <c r="AE84" s="120"/>
      <c r="AF84" s="120"/>
    </row>
    <row r="85" spans="1:32" hidden="1" outlineLevel="1" collapsed="1">
      <c r="A85" s="8">
        <v>42795</v>
      </c>
      <c r="B85" s="119">
        <v>793045.34146378003</v>
      </c>
      <c r="C85" s="119">
        <v>417288.33072822</v>
      </c>
      <c r="D85" s="119">
        <v>375757.01073555998</v>
      </c>
      <c r="E85" s="119">
        <v>161146.41091559001</v>
      </c>
      <c r="F85" s="119">
        <v>80269.073323079996</v>
      </c>
      <c r="G85" s="119">
        <v>80877.337592509997</v>
      </c>
      <c r="H85" s="119">
        <v>309396.51081345003</v>
      </c>
      <c r="I85" s="119">
        <v>192277.74400183</v>
      </c>
      <c r="J85" s="119">
        <v>117118.76681161999</v>
      </c>
      <c r="K85" s="119">
        <v>440537.72966690001</v>
      </c>
      <c r="L85" s="119">
        <v>213409.56192884</v>
      </c>
      <c r="M85" s="119">
        <v>227128.16773805997</v>
      </c>
      <c r="N85" s="119">
        <v>13.9884</v>
      </c>
      <c r="O85" s="119">
        <v>15.7919</v>
      </c>
      <c r="P85" s="119">
        <v>14.746</v>
      </c>
      <c r="Q85" s="119">
        <v>8.4216999999999995</v>
      </c>
      <c r="R85" s="119">
        <v>8.4383999999999997</v>
      </c>
      <c r="S85" s="119">
        <v>29.265000000000001</v>
      </c>
      <c r="T85" s="119">
        <v>29.273599999999998</v>
      </c>
      <c r="U85" s="119">
        <v>28.980699999999999</v>
      </c>
      <c r="V85" s="119">
        <v>27.592199999999998</v>
      </c>
      <c r="W85" s="119">
        <v>9.5050000000000008</v>
      </c>
      <c r="X85" s="119">
        <v>9.1259999999999994</v>
      </c>
      <c r="Y85" s="119">
        <v>9.3168000000000006</v>
      </c>
      <c r="Z85" s="119">
        <v>3.18</v>
      </c>
      <c r="AA85" s="119">
        <v>8.9192</v>
      </c>
      <c r="AB85" s="119">
        <v>13.464399999999999</v>
      </c>
      <c r="AC85" s="119">
        <v>3.7515000000000001</v>
      </c>
      <c r="AD85" s="120"/>
      <c r="AE85" s="120"/>
      <c r="AF85" s="120"/>
    </row>
    <row r="86" spans="1:32" hidden="1" outlineLevel="1" collapsed="1">
      <c r="A86" s="8">
        <v>42826</v>
      </c>
      <c r="B86" s="119">
        <v>788350.41833957005</v>
      </c>
      <c r="C86" s="119">
        <v>418623.64094216999</v>
      </c>
      <c r="D86" s="119">
        <v>369726.7773974</v>
      </c>
      <c r="E86" s="119">
        <v>159865.89404699</v>
      </c>
      <c r="F86" s="119">
        <v>80955.368573650005</v>
      </c>
      <c r="G86" s="119">
        <v>78910.525473340007</v>
      </c>
      <c r="H86" s="119">
        <v>311000.20236977993</v>
      </c>
      <c r="I86" s="119">
        <v>193387.50571512003</v>
      </c>
      <c r="J86" s="119">
        <v>117612.69665466002</v>
      </c>
      <c r="K86" s="119">
        <v>446486.03038549004</v>
      </c>
      <c r="L86" s="119">
        <v>221875.76207111002</v>
      </c>
      <c r="M86" s="119">
        <v>224610.26831437999</v>
      </c>
      <c r="N86" s="119">
        <v>13.5261</v>
      </c>
      <c r="O86" s="119">
        <v>15.2234</v>
      </c>
      <c r="P86" s="119">
        <v>14.234500000000001</v>
      </c>
      <c r="Q86" s="119">
        <v>8.7841000000000005</v>
      </c>
      <c r="R86" s="119">
        <v>8.7848000000000006</v>
      </c>
      <c r="S86" s="119">
        <v>29.575099999999999</v>
      </c>
      <c r="T86" s="119">
        <v>29.622900000000001</v>
      </c>
      <c r="U86" s="119">
        <v>29.667899999999999</v>
      </c>
      <c r="V86" s="119">
        <v>13.820600000000001</v>
      </c>
      <c r="W86" s="119">
        <v>8.6631999999999998</v>
      </c>
      <c r="X86" s="119">
        <v>8.7590000000000003</v>
      </c>
      <c r="Y86" s="119">
        <v>9.0375999999999994</v>
      </c>
      <c r="Z86" s="119">
        <v>3.2886000000000002</v>
      </c>
      <c r="AA86" s="119">
        <v>8.2120999999999995</v>
      </c>
      <c r="AB86" s="119">
        <v>12.5985</v>
      </c>
      <c r="AC86" s="119">
        <v>3.6663000000000001</v>
      </c>
      <c r="AD86" s="120"/>
      <c r="AE86" s="120"/>
      <c r="AF86" s="120"/>
    </row>
    <row r="87" spans="1:32" hidden="1" outlineLevel="1" collapsed="1">
      <c r="A87" s="8">
        <v>42856</v>
      </c>
      <c r="B87" s="119">
        <v>783718.83675185998</v>
      </c>
      <c r="C87" s="119">
        <v>416630.9877387</v>
      </c>
      <c r="D87" s="119">
        <v>367087.84901315998</v>
      </c>
      <c r="E87" s="119">
        <v>160027.88953057001</v>
      </c>
      <c r="F87" s="119">
        <v>83054.041231290001</v>
      </c>
      <c r="G87" s="119">
        <v>76973.848299279998</v>
      </c>
      <c r="H87" s="119">
        <v>309854.52749686997</v>
      </c>
      <c r="I87" s="119">
        <v>193133.31996807997</v>
      </c>
      <c r="J87" s="119">
        <v>116721.20752879001</v>
      </c>
      <c r="K87" s="119">
        <v>444550.57151836</v>
      </c>
      <c r="L87" s="119">
        <v>221509.48962840001</v>
      </c>
      <c r="M87" s="119">
        <v>223041.08188995995</v>
      </c>
      <c r="N87" s="119">
        <v>13.4841</v>
      </c>
      <c r="O87" s="119">
        <v>14.9307</v>
      </c>
      <c r="P87" s="119">
        <v>13.95</v>
      </c>
      <c r="Q87" s="119">
        <v>7.7797000000000001</v>
      </c>
      <c r="R87" s="119">
        <v>7.8061999999999996</v>
      </c>
      <c r="S87" s="119">
        <v>29.700399999999998</v>
      </c>
      <c r="T87" s="119">
        <v>29.7423</v>
      </c>
      <c r="U87" s="119">
        <v>29.693999999999999</v>
      </c>
      <c r="V87" s="119">
        <v>15.5404</v>
      </c>
      <c r="W87" s="119">
        <v>9.2598000000000003</v>
      </c>
      <c r="X87" s="119">
        <v>8.3841999999999999</v>
      </c>
      <c r="Y87" s="119">
        <v>8.6262000000000008</v>
      </c>
      <c r="Z87" s="119">
        <v>2.5341</v>
      </c>
      <c r="AA87" s="119">
        <v>7.8428000000000004</v>
      </c>
      <c r="AB87" s="119">
        <v>12.015000000000001</v>
      </c>
      <c r="AC87" s="119">
        <v>3.3799000000000001</v>
      </c>
      <c r="AD87" s="120"/>
      <c r="AE87" s="120"/>
      <c r="AF87" s="120"/>
    </row>
    <row r="88" spans="1:32" hidden="1" outlineLevel="1" collapsed="1">
      <c r="A88" s="8">
        <v>42887</v>
      </c>
      <c r="B88" s="119">
        <v>784033.61815550004</v>
      </c>
      <c r="C88" s="119">
        <v>424557.78886203002</v>
      </c>
      <c r="D88" s="119">
        <v>359475.82929347001</v>
      </c>
      <c r="E88" s="119">
        <v>159424.42763901001</v>
      </c>
      <c r="F88" s="119">
        <v>84263.466961300001</v>
      </c>
      <c r="G88" s="119">
        <v>75160.960677709998</v>
      </c>
      <c r="H88" s="119">
        <v>309865.69533067016</v>
      </c>
      <c r="I88" s="119">
        <v>192903.71310826996</v>
      </c>
      <c r="J88" s="119">
        <v>116961.98222239999</v>
      </c>
      <c r="K88" s="119">
        <v>451556.91485345992</v>
      </c>
      <c r="L88" s="119">
        <v>229741.01091064996</v>
      </c>
      <c r="M88" s="119">
        <v>221815.90394280996</v>
      </c>
      <c r="N88" s="119">
        <v>13.248100000000001</v>
      </c>
      <c r="O88" s="119">
        <v>14.521699999999999</v>
      </c>
      <c r="P88" s="119">
        <v>13.6577</v>
      </c>
      <c r="Q88" s="119">
        <v>7.3693</v>
      </c>
      <c r="R88" s="119">
        <v>7.4084000000000003</v>
      </c>
      <c r="S88" s="119">
        <v>29.4529</v>
      </c>
      <c r="T88" s="119">
        <v>29.481400000000001</v>
      </c>
      <c r="U88" s="119">
        <v>29.499099999999999</v>
      </c>
      <c r="V88" s="119">
        <v>17.647300000000001</v>
      </c>
      <c r="W88" s="119">
        <v>10.0914</v>
      </c>
      <c r="X88" s="119">
        <v>7.9032999999999998</v>
      </c>
      <c r="Y88" s="119">
        <v>8.1875</v>
      </c>
      <c r="Z88" s="119">
        <v>3.22</v>
      </c>
      <c r="AA88" s="119">
        <v>7.7716000000000003</v>
      </c>
      <c r="AB88" s="119">
        <v>12.133100000000001</v>
      </c>
      <c r="AC88" s="119">
        <v>3.3519000000000001</v>
      </c>
      <c r="AD88" s="120"/>
      <c r="AE88" s="120"/>
      <c r="AF88" s="120"/>
    </row>
    <row r="89" spans="1:32" hidden="1" outlineLevel="1" collapsed="1">
      <c r="A89" s="8">
        <v>42917</v>
      </c>
      <c r="B89" s="119">
        <v>783050.51627616002</v>
      </c>
      <c r="C89" s="119">
        <v>432130.71300694998</v>
      </c>
      <c r="D89" s="119">
        <v>350919.80326920998</v>
      </c>
      <c r="E89" s="119">
        <v>159935.11358157999</v>
      </c>
      <c r="F89" s="119">
        <v>86421.655451540006</v>
      </c>
      <c r="G89" s="119">
        <v>73513.458130040002</v>
      </c>
      <c r="H89" s="119">
        <v>319918.53517287999</v>
      </c>
      <c r="I89" s="119">
        <v>196687.98254958002</v>
      </c>
      <c r="J89" s="119">
        <v>123230.5526233</v>
      </c>
      <c r="K89" s="119">
        <v>448291.10114391003</v>
      </c>
      <c r="L89" s="119">
        <v>227757.94818286999</v>
      </c>
      <c r="M89" s="119">
        <v>220533.15296103997</v>
      </c>
      <c r="N89" s="119">
        <v>12.342000000000001</v>
      </c>
      <c r="O89" s="119">
        <v>13.872999999999999</v>
      </c>
      <c r="P89" s="119">
        <v>12.860200000000001</v>
      </c>
      <c r="Q89" s="119">
        <v>6.9329000000000001</v>
      </c>
      <c r="R89" s="119">
        <v>6.9542000000000002</v>
      </c>
      <c r="S89" s="119">
        <v>28.970199999999998</v>
      </c>
      <c r="T89" s="119">
        <v>28.987100000000002</v>
      </c>
      <c r="U89" s="119">
        <v>28.626100000000001</v>
      </c>
      <c r="V89" s="119">
        <v>19.741800000000001</v>
      </c>
      <c r="W89" s="119">
        <v>8.0970999999999993</v>
      </c>
      <c r="X89" s="119">
        <v>7.7527999999999997</v>
      </c>
      <c r="Y89" s="119">
        <v>7.9568000000000003</v>
      </c>
      <c r="Z89" s="119">
        <v>2.0398000000000001</v>
      </c>
      <c r="AA89" s="119">
        <v>7.6570999999999998</v>
      </c>
      <c r="AB89" s="119">
        <v>12.014799999999999</v>
      </c>
      <c r="AC89" s="119">
        <v>3.1103999999999998</v>
      </c>
      <c r="AD89" s="120"/>
      <c r="AE89" s="120"/>
      <c r="AF89" s="120"/>
    </row>
    <row r="90" spans="1:32" hidden="1" outlineLevel="1" collapsed="1">
      <c r="A90" s="8">
        <v>42948</v>
      </c>
      <c r="B90" s="119">
        <v>783501.67673555005</v>
      </c>
      <c r="C90" s="119">
        <v>437509.26131705998</v>
      </c>
      <c r="D90" s="119">
        <v>345992.41541849001</v>
      </c>
      <c r="E90" s="119">
        <v>161650.11380354999</v>
      </c>
      <c r="F90" s="119">
        <v>90167.475978240007</v>
      </c>
      <c r="G90" s="119">
        <v>71482.637825309997</v>
      </c>
      <c r="H90" s="119">
        <v>313279.85760887997</v>
      </c>
      <c r="I90" s="119">
        <v>188963.76543076994</v>
      </c>
      <c r="J90" s="119">
        <v>124316.09217810999</v>
      </c>
      <c r="K90" s="119">
        <v>447014.71888101997</v>
      </c>
      <c r="L90" s="119">
        <v>227808.51810262998</v>
      </c>
      <c r="M90" s="119">
        <v>219206.20077839002</v>
      </c>
      <c r="N90" s="119">
        <v>12.7258</v>
      </c>
      <c r="O90" s="119">
        <v>14.0845</v>
      </c>
      <c r="P90" s="119">
        <v>13.162800000000001</v>
      </c>
      <c r="Q90" s="119">
        <v>7.4949000000000003</v>
      </c>
      <c r="R90" s="119">
        <v>7.5189000000000004</v>
      </c>
      <c r="S90" s="119">
        <v>27.8398</v>
      </c>
      <c r="T90" s="119">
        <v>27.864100000000001</v>
      </c>
      <c r="U90" s="119">
        <v>27.1753</v>
      </c>
      <c r="V90" s="119">
        <v>15.478899999999999</v>
      </c>
      <c r="W90" s="119">
        <v>9.2950999999999997</v>
      </c>
      <c r="X90" s="119">
        <v>7.9836999999999998</v>
      </c>
      <c r="Y90" s="119">
        <v>8.2080000000000002</v>
      </c>
      <c r="Z90" s="119">
        <v>2.4857</v>
      </c>
      <c r="AA90" s="119">
        <v>7.2411000000000003</v>
      </c>
      <c r="AB90" s="119">
        <v>11.2829</v>
      </c>
      <c r="AC90" s="119">
        <v>3.0811999999999999</v>
      </c>
      <c r="AD90" s="120"/>
      <c r="AE90" s="120"/>
      <c r="AF90" s="120"/>
    </row>
    <row r="91" spans="1:32" hidden="1" outlineLevel="1" collapsed="1">
      <c r="A91" s="8">
        <v>42979</v>
      </c>
      <c r="B91" s="119">
        <v>796517.83809814998</v>
      </c>
      <c r="C91" s="119">
        <v>442782.64885741001</v>
      </c>
      <c r="D91" s="119">
        <v>353735.18924073997</v>
      </c>
      <c r="E91" s="119">
        <v>164590.43095129999</v>
      </c>
      <c r="F91" s="119">
        <v>92417.130601530007</v>
      </c>
      <c r="G91" s="119">
        <v>72173.300349769997</v>
      </c>
      <c r="H91" s="119">
        <v>321927.22870363994</v>
      </c>
      <c r="I91" s="119">
        <v>189588.18454823</v>
      </c>
      <c r="J91" s="119">
        <v>132339.04415541003</v>
      </c>
      <c r="K91" s="119">
        <v>459403.03176354</v>
      </c>
      <c r="L91" s="119">
        <v>231829.2933429</v>
      </c>
      <c r="M91" s="119">
        <v>227573.73842064</v>
      </c>
      <c r="N91" s="119">
        <v>13.0473</v>
      </c>
      <c r="O91" s="119">
        <v>14.530099999999999</v>
      </c>
      <c r="P91" s="119">
        <v>13.737299999999999</v>
      </c>
      <c r="Q91" s="119">
        <v>7.0887000000000002</v>
      </c>
      <c r="R91" s="119">
        <v>7.0876000000000001</v>
      </c>
      <c r="S91" s="119">
        <v>28.752700000000001</v>
      </c>
      <c r="T91" s="119">
        <v>28.8034</v>
      </c>
      <c r="U91" s="119">
        <v>28.431899999999999</v>
      </c>
      <c r="V91" s="119">
        <v>11.5908</v>
      </c>
      <c r="W91" s="119">
        <v>8.2140000000000004</v>
      </c>
      <c r="X91" s="119">
        <v>7.8836000000000004</v>
      </c>
      <c r="Y91" s="119">
        <v>8.0841999999999992</v>
      </c>
      <c r="Z91" s="119">
        <v>1.7769999999999999</v>
      </c>
      <c r="AA91" s="119">
        <v>6.6120999999999999</v>
      </c>
      <c r="AB91" s="119">
        <v>10.5274</v>
      </c>
      <c r="AC91" s="119">
        <v>2.8792</v>
      </c>
      <c r="AD91" s="120"/>
      <c r="AE91" s="120"/>
      <c r="AF91" s="120"/>
    </row>
    <row r="92" spans="1:32" hidden="1" outlineLevel="1" collapsed="1">
      <c r="A92" s="8">
        <v>43009</v>
      </c>
      <c r="B92" s="119">
        <v>810070.39522962004</v>
      </c>
      <c r="C92" s="119">
        <v>445596.82241115998</v>
      </c>
      <c r="D92" s="119">
        <v>364473.57281846</v>
      </c>
      <c r="E92" s="119">
        <v>167062.45399129001</v>
      </c>
      <c r="F92" s="119">
        <v>94988.685884179999</v>
      </c>
      <c r="G92" s="119">
        <v>72073.768107109994</v>
      </c>
      <c r="H92" s="119">
        <v>319108.89074076008</v>
      </c>
      <c r="I92" s="119">
        <v>191613.98821387</v>
      </c>
      <c r="J92" s="119">
        <v>127494.90252689001</v>
      </c>
      <c r="K92" s="119">
        <v>462075.16289083991</v>
      </c>
      <c r="L92" s="119">
        <v>231902.94083212997</v>
      </c>
      <c r="M92" s="119">
        <v>230172.22205871</v>
      </c>
      <c r="N92" s="119">
        <v>13.1427</v>
      </c>
      <c r="O92" s="119">
        <v>14.751799999999999</v>
      </c>
      <c r="P92" s="119">
        <v>14.090999999999999</v>
      </c>
      <c r="Q92" s="119">
        <v>7.4852999999999996</v>
      </c>
      <c r="R92" s="119">
        <v>7.4661</v>
      </c>
      <c r="S92" s="119">
        <v>29.027999999999999</v>
      </c>
      <c r="T92" s="119">
        <v>29.052199999999999</v>
      </c>
      <c r="U92" s="119">
        <v>28.657599999999999</v>
      </c>
      <c r="V92" s="119">
        <v>12.8508</v>
      </c>
      <c r="W92" s="119">
        <v>7.8766999999999996</v>
      </c>
      <c r="X92" s="119">
        <v>7.8384</v>
      </c>
      <c r="Y92" s="119">
        <v>8.0787999999999993</v>
      </c>
      <c r="Z92" s="119">
        <v>2.3294000000000001</v>
      </c>
      <c r="AA92" s="119">
        <v>6.5632999999999999</v>
      </c>
      <c r="AB92" s="119">
        <v>10.625</v>
      </c>
      <c r="AC92" s="119">
        <v>2.8772000000000002</v>
      </c>
      <c r="AD92" s="120"/>
      <c r="AE92" s="120"/>
      <c r="AF92" s="120"/>
    </row>
    <row r="93" spans="1:32" hidden="1" outlineLevel="1" collapsed="1">
      <c r="A93" s="8">
        <v>43040</v>
      </c>
      <c r="B93" s="119">
        <v>813424.44859037001</v>
      </c>
      <c r="C93" s="119">
        <v>446703.69885223999</v>
      </c>
      <c r="D93" s="119">
        <v>366720.74973813002</v>
      </c>
      <c r="E93" s="119">
        <v>163604.55740240001</v>
      </c>
      <c r="F93" s="119">
        <v>97570.410596729998</v>
      </c>
      <c r="G93" s="119">
        <v>66034.146805669996</v>
      </c>
      <c r="H93" s="119">
        <v>312359.92577930004</v>
      </c>
      <c r="I93" s="119">
        <v>186912.89521031998</v>
      </c>
      <c r="J93" s="119">
        <v>125447.03056898</v>
      </c>
      <c r="K93" s="119">
        <v>469975.08612801001</v>
      </c>
      <c r="L93" s="119">
        <v>236990.82191728998</v>
      </c>
      <c r="M93" s="119">
        <v>232984.26421071996</v>
      </c>
      <c r="N93" s="119">
        <v>14.0518</v>
      </c>
      <c r="O93" s="119">
        <v>15.7919</v>
      </c>
      <c r="P93" s="119">
        <v>15.2501</v>
      </c>
      <c r="Q93" s="119">
        <v>6.3909000000000002</v>
      </c>
      <c r="R93" s="119">
        <v>6.3746999999999998</v>
      </c>
      <c r="S93" s="119">
        <v>28.132899999999999</v>
      </c>
      <c r="T93" s="119">
        <v>28.215199999999999</v>
      </c>
      <c r="U93" s="119">
        <v>27.8748</v>
      </c>
      <c r="V93" s="119">
        <v>10.303900000000001</v>
      </c>
      <c r="W93" s="119">
        <v>8.0823999999999998</v>
      </c>
      <c r="X93" s="119">
        <v>8.4593000000000007</v>
      </c>
      <c r="Y93" s="119">
        <v>8.6834000000000007</v>
      </c>
      <c r="Z93" s="119">
        <v>2.2946</v>
      </c>
      <c r="AA93" s="119">
        <v>6.9362000000000004</v>
      </c>
      <c r="AB93" s="119">
        <v>11.1737</v>
      </c>
      <c r="AC93" s="119">
        <v>2.7280000000000002</v>
      </c>
      <c r="AD93" s="120"/>
      <c r="AE93" s="120"/>
      <c r="AF93" s="120"/>
    </row>
    <row r="94" spans="1:32" hidden="1" outlineLevel="1" collapsed="1">
      <c r="A94" s="8">
        <v>43070</v>
      </c>
      <c r="B94" s="119">
        <v>829932.02096091001</v>
      </c>
      <c r="C94" s="119">
        <v>455094.58583995001</v>
      </c>
      <c r="D94" s="119">
        <v>374837.43512096</v>
      </c>
      <c r="E94" s="119">
        <v>174181.85180860999</v>
      </c>
      <c r="F94" s="119">
        <v>106285.54500486</v>
      </c>
      <c r="G94" s="119">
        <v>67896.306803750005</v>
      </c>
      <c r="H94" s="119">
        <v>343758.21693201998</v>
      </c>
      <c r="I94" s="119">
        <v>211173.27041606998</v>
      </c>
      <c r="J94" s="119">
        <v>132584.94651595</v>
      </c>
      <c r="K94" s="119">
        <v>495313.10327557003</v>
      </c>
      <c r="L94" s="119">
        <v>252438.65892826999</v>
      </c>
      <c r="M94" s="119">
        <v>242874.44434730004</v>
      </c>
      <c r="N94" s="119">
        <v>14.123200000000001</v>
      </c>
      <c r="O94" s="119">
        <v>16.175999999999998</v>
      </c>
      <c r="P94" s="119">
        <v>15.7197</v>
      </c>
      <c r="Q94" s="119">
        <v>6.5404</v>
      </c>
      <c r="R94" s="119">
        <v>6.5609000000000002</v>
      </c>
      <c r="S94" s="119">
        <v>29.693100000000001</v>
      </c>
      <c r="T94" s="119">
        <v>29.747699999999998</v>
      </c>
      <c r="U94" s="119">
        <v>30.394100000000002</v>
      </c>
      <c r="V94" s="119">
        <v>11.2102</v>
      </c>
      <c r="W94" s="119">
        <v>8.8946000000000005</v>
      </c>
      <c r="X94" s="119">
        <v>8.9183000000000003</v>
      </c>
      <c r="Y94" s="119">
        <v>9.2077000000000009</v>
      </c>
      <c r="Z94" s="119">
        <v>2.4214000000000002</v>
      </c>
      <c r="AA94" s="119">
        <v>7.1287000000000003</v>
      </c>
      <c r="AB94" s="119">
        <v>11.3851</v>
      </c>
      <c r="AC94" s="119">
        <v>2.7334999999999998</v>
      </c>
      <c r="AD94" s="120"/>
      <c r="AE94" s="120"/>
      <c r="AF94" s="120"/>
    </row>
    <row r="95" spans="1:32" hidden="1" outlineLevel="1" collapsed="1">
      <c r="A95" s="8">
        <v>43101</v>
      </c>
      <c r="B95" s="119">
        <v>857152.04576669005</v>
      </c>
      <c r="C95" s="119">
        <v>458159.85977674002</v>
      </c>
      <c r="D95" s="119">
        <v>398992.18598995003</v>
      </c>
      <c r="E95" s="119">
        <v>179063.33452969001</v>
      </c>
      <c r="F95" s="119">
        <v>110429.03107259001</v>
      </c>
      <c r="G95" s="119">
        <v>68634.303457100003</v>
      </c>
      <c r="H95" s="119">
        <v>325294.15974701004</v>
      </c>
      <c r="I95" s="119">
        <v>200123.33808935</v>
      </c>
      <c r="J95" s="119">
        <v>125170.82165766001</v>
      </c>
      <c r="K95" s="119">
        <v>491669.55481504998</v>
      </c>
      <c r="L95" s="119">
        <v>248278.83133478998</v>
      </c>
      <c r="M95" s="119">
        <v>243390.72348026</v>
      </c>
      <c r="N95" s="119">
        <v>14.628399999999999</v>
      </c>
      <c r="O95" s="119">
        <v>15.721500000000001</v>
      </c>
      <c r="P95" s="119">
        <v>15.2258</v>
      </c>
      <c r="Q95" s="119">
        <v>6.0575999999999999</v>
      </c>
      <c r="R95" s="119">
        <v>6.0965999999999996</v>
      </c>
      <c r="S95" s="119">
        <v>29.346599999999999</v>
      </c>
      <c r="T95" s="119">
        <v>29.404299999999999</v>
      </c>
      <c r="U95" s="119">
        <v>29.6843</v>
      </c>
      <c r="V95" s="119">
        <v>11.286899999999999</v>
      </c>
      <c r="W95" s="119">
        <v>8.4229000000000003</v>
      </c>
      <c r="X95" s="119">
        <v>9.2894000000000005</v>
      </c>
      <c r="Y95" s="119">
        <v>9.4878</v>
      </c>
      <c r="Z95" s="119">
        <v>2.2995999999999999</v>
      </c>
      <c r="AA95" s="119">
        <v>7.1565000000000003</v>
      </c>
      <c r="AB95" s="119">
        <v>11.5777</v>
      </c>
      <c r="AC95" s="119">
        <v>2.6633</v>
      </c>
      <c r="AD95" s="120"/>
      <c r="AE95" s="120"/>
      <c r="AF95" s="120"/>
    </row>
    <row r="96" spans="1:32" hidden="1" outlineLevel="1" collapsed="1">
      <c r="A96" s="8">
        <v>43132</v>
      </c>
      <c r="B96" s="119">
        <v>844088.83046017995</v>
      </c>
      <c r="C96" s="119">
        <v>461623.67177844001</v>
      </c>
      <c r="D96" s="119">
        <v>382465.15868173999</v>
      </c>
      <c r="E96" s="119">
        <v>177367.35803373001</v>
      </c>
      <c r="F96" s="119">
        <v>111759.45277954001</v>
      </c>
      <c r="G96" s="119">
        <v>65607.905254190002</v>
      </c>
      <c r="H96" s="119">
        <v>322905.19426614</v>
      </c>
      <c r="I96" s="119">
        <v>201531.00210822999</v>
      </c>
      <c r="J96" s="119">
        <v>121374.19215791</v>
      </c>
      <c r="K96" s="119">
        <v>488534.56093011994</v>
      </c>
      <c r="L96" s="119">
        <v>253821.75401234004</v>
      </c>
      <c r="M96" s="119">
        <v>234712.80691777999</v>
      </c>
      <c r="N96" s="119">
        <v>15.020799999999999</v>
      </c>
      <c r="O96" s="119">
        <v>16.3291</v>
      </c>
      <c r="P96" s="119">
        <v>15.9513</v>
      </c>
      <c r="Q96" s="119">
        <v>6.4447000000000001</v>
      </c>
      <c r="R96" s="119">
        <v>6.4667000000000003</v>
      </c>
      <c r="S96" s="119">
        <v>30.330200000000001</v>
      </c>
      <c r="T96" s="119">
        <v>30.473800000000001</v>
      </c>
      <c r="U96" s="119">
        <v>31.6295</v>
      </c>
      <c r="V96" s="119">
        <v>8.4846000000000004</v>
      </c>
      <c r="W96" s="119">
        <v>6.7476000000000003</v>
      </c>
      <c r="X96" s="119">
        <v>9.9305000000000003</v>
      </c>
      <c r="Y96" s="119">
        <v>10.178699999999999</v>
      </c>
      <c r="Z96" s="119">
        <v>2.7166999999999999</v>
      </c>
      <c r="AA96" s="119">
        <v>6.9935999999999998</v>
      </c>
      <c r="AB96" s="119">
        <v>11.3628</v>
      </c>
      <c r="AC96" s="119">
        <v>2.6215999999999999</v>
      </c>
      <c r="AD96" s="120"/>
      <c r="AE96" s="120"/>
      <c r="AF96" s="120"/>
    </row>
    <row r="97" spans="1:32" hidden="1" outlineLevel="1" collapsed="1">
      <c r="A97" s="8">
        <v>43160</v>
      </c>
      <c r="B97" s="119">
        <v>839344.90904775006</v>
      </c>
      <c r="C97" s="119">
        <v>460507.55479274999</v>
      </c>
      <c r="D97" s="119">
        <v>378837.35425500001</v>
      </c>
      <c r="E97" s="119">
        <v>179134.84700561999</v>
      </c>
      <c r="F97" s="119">
        <v>114662.89599849</v>
      </c>
      <c r="G97" s="119">
        <v>64471.951007130003</v>
      </c>
      <c r="H97" s="119">
        <v>318168.49965250003</v>
      </c>
      <c r="I97" s="119">
        <v>200012.44290553004</v>
      </c>
      <c r="J97" s="119">
        <v>118156.05674696999</v>
      </c>
      <c r="K97" s="119">
        <v>489355.78866953007</v>
      </c>
      <c r="L97" s="119">
        <v>257274.86812013999</v>
      </c>
      <c r="M97" s="119">
        <v>232080.92054938996</v>
      </c>
      <c r="N97" s="119">
        <v>15.5779</v>
      </c>
      <c r="O97" s="119">
        <v>16.889800000000001</v>
      </c>
      <c r="P97" s="119">
        <v>16.575900000000001</v>
      </c>
      <c r="Q97" s="119">
        <v>6.6769999999999996</v>
      </c>
      <c r="R97" s="119">
        <v>6.7038000000000002</v>
      </c>
      <c r="S97" s="119">
        <v>29.901</v>
      </c>
      <c r="T97" s="119">
        <v>29.951499999999999</v>
      </c>
      <c r="U97" s="119">
        <v>31.224</v>
      </c>
      <c r="V97" s="119">
        <v>8.6359999999999992</v>
      </c>
      <c r="W97" s="119">
        <v>6.4051</v>
      </c>
      <c r="X97" s="119">
        <v>10.770799999999999</v>
      </c>
      <c r="Y97" s="119">
        <v>11.002000000000001</v>
      </c>
      <c r="Z97" s="119">
        <v>2.2829000000000002</v>
      </c>
      <c r="AA97" s="119">
        <v>7.0029000000000003</v>
      </c>
      <c r="AB97" s="119">
        <v>10.8405</v>
      </c>
      <c r="AC97" s="119">
        <v>2.3982000000000001</v>
      </c>
      <c r="AD97" s="120"/>
      <c r="AE97" s="120"/>
      <c r="AF97" s="120"/>
    </row>
    <row r="98" spans="1:32" hidden="1" outlineLevel="1" collapsed="1">
      <c r="A98" s="8">
        <v>43191</v>
      </c>
      <c r="B98" s="119">
        <v>839813.55544426001</v>
      </c>
      <c r="C98" s="119">
        <v>463203.27020135999</v>
      </c>
      <c r="D98" s="119">
        <v>376610.28524290002</v>
      </c>
      <c r="E98" s="119">
        <v>180233.42504248</v>
      </c>
      <c r="F98" s="119">
        <v>116574.91630779</v>
      </c>
      <c r="G98" s="119">
        <v>63658.508734690004</v>
      </c>
      <c r="H98" s="119">
        <v>327876.88866378006</v>
      </c>
      <c r="I98" s="119">
        <v>208815.81961270003</v>
      </c>
      <c r="J98" s="119">
        <v>119061.06905107999</v>
      </c>
      <c r="K98" s="119">
        <v>496049.17026993004</v>
      </c>
      <c r="L98" s="119">
        <v>266118.33009960997</v>
      </c>
      <c r="M98" s="119">
        <v>229930.84017032004</v>
      </c>
      <c r="N98" s="119">
        <v>15.432</v>
      </c>
      <c r="O98" s="119">
        <v>16.965699999999998</v>
      </c>
      <c r="P98" s="119">
        <v>16.640599999999999</v>
      </c>
      <c r="Q98" s="119">
        <v>6.6886999999999999</v>
      </c>
      <c r="R98" s="119">
        <v>6.7156000000000002</v>
      </c>
      <c r="S98" s="119">
        <v>29.988700000000001</v>
      </c>
      <c r="T98" s="119">
        <v>30.083200000000001</v>
      </c>
      <c r="U98" s="119">
        <v>31.4514</v>
      </c>
      <c r="V98" s="119">
        <v>9.5487000000000002</v>
      </c>
      <c r="W98" s="119">
        <v>7.6303999999999998</v>
      </c>
      <c r="X98" s="119">
        <v>10.9208</v>
      </c>
      <c r="Y98" s="119">
        <v>11.323</v>
      </c>
      <c r="Z98" s="119">
        <v>2.0988000000000002</v>
      </c>
      <c r="AA98" s="119">
        <v>6.8205</v>
      </c>
      <c r="AB98" s="119">
        <v>10.9818</v>
      </c>
      <c r="AC98" s="119">
        <v>2.3250000000000002</v>
      </c>
      <c r="AD98" s="120"/>
      <c r="AE98" s="120"/>
      <c r="AF98" s="120"/>
    </row>
    <row r="99" spans="1:32" hidden="1" outlineLevel="1" collapsed="1">
      <c r="A99" s="8">
        <v>43221</v>
      </c>
      <c r="B99" s="119">
        <v>840722.69866111001</v>
      </c>
      <c r="C99" s="119">
        <v>465062.21406463999</v>
      </c>
      <c r="D99" s="119">
        <v>375660.48459647002</v>
      </c>
      <c r="E99" s="119">
        <v>183308.92567811001</v>
      </c>
      <c r="F99" s="119">
        <v>120601.81160725</v>
      </c>
      <c r="G99" s="119">
        <v>62707.11407086</v>
      </c>
      <c r="H99" s="119">
        <v>336405.70479176001</v>
      </c>
      <c r="I99" s="119">
        <v>215598.97909685006</v>
      </c>
      <c r="J99" s="119">
        <v>120806.72569491</v>
      </c>
      <c r="K99" s="119">
        <v>490544.04171952006</v>
      </c>
      <c r="L99" s="119">
        <v>264537.68166245008</v>
      </c>
      <c r="M99" s="119">
        <v>226006.36005707004</v>
      </c>
      <c r="N99" s="119">
        <v>15.962300000000001</v>
      </c>
      <c r="O99" s="119">
        <v>17.2027</v>
      </c>
      <c r="P99" s="119">
        <v>16.947199999999999</v>
      </c>
      <c r="Q99" s="119">
        <v>6.4230999999999998</v>
      </c>
      <c r="R99" s="119">
        <v>6.4657</v>
      </c>
      <c r="S99" s="119">
        <v>29.625</v>
      </c>
      <c r="T99" s="119">
        <v>29.659700000000001</v>
      </c>
      <c r="U99" s="119">
        <v>31.185099999999998</v>
      </c>
      <c r="V99" s="119">
        <v>17.566600000000001</v>
      </c>
      <c r="W99" s="119">
        <v>8.1217000000000006</v>
      </c>
      <c r="X99" s="119">
        <v>11.131500000000001</v>
      </c>
      <c r="Y99" s="119">
        <v>11.4185</v>
      </c>
      <c r="Z99" s="119">
        <v>2.2147000000000001</v>
      </c>
      <c r="AA99" s="119">
        <v>6.8567999999999998</v>
      </c>
      <c r="AB99" s="119">
        <v>10.786</v>
      </c>
      <c r="AC99" s="119">
        <v>2.2280000000000002</v>
      </c>
      <c r="AD99" s="120"/>
      <c r="AE99" s="120"/>
      <c r="AF99" s="120"/>
    </row>
    <row r="100" spans="1:32" hidden="1" outlineLevel="1" collapsed="1">
      <c r="A100" s="8">
        <v>43252</v>
      </c>
      <c r="B100" s="119">
        <v>829718.55033503997</v>
      </c>
      <c r="C100" s="119">
        <v>455169.81829082</v>
      </c>
      <c r="D100" s="119">
        <v>374548.73204422003</v>
      </c>
      <c r="E100" s="119">
        <v>183478.49226244001</v>
      </c>
      <c r="F100" s="119">
        <v>121687.37361184</v>
      </c>
      <c r="G100" s="119">
        <v>61791.118650600001</v>
      </c>
      <c r="H100" s="119">
        <v>322893.50158134004</v>
      </c>
      <c r="I100" s="119">
        <v>200476.02081123</v>
      </c>
      <c r="J100" s="119">
        <v>122417.48077011001</v>
      </c>
      <c r="K100" s="119">
        <v>507439.59050936991</v>
      </c>
      <c r="L100" s="119">
        <v>280173.40766172006</v>
      </c>
      <c r="M100" s="119">
        <v>227266.18284764999</v>
      </c>
      <c r="N100" s="119">
        <v>15.904500000000001</v>
      </c>
      <c r="O100" s="119">
        <v>17.147099999999998</v>
      </c>
      <c r="P100" s="119">
        <v>16.8688</v>
      </c>
      <c r="Q100" s="119">
        <v>6.4870999999999999</v>
      </c>
      <c r="R100" s="119">
        <v>6.5198999999999998</v>
      </c>
      <c r="S100" s="119">
        <v>30.104900000000001</v>
      </c>
      <c r="T100" s="119">
        <v>30.130299999999998</v>
      </c>
      <c r="U100" s="119">
        <v>31.762</v>
      </c>
      <c r="V100" s="119">
        <v>10.5961</v>
      </c>
      <c r="W100" s="119">
        <v>5.6562000000000001</v>
      </c>
      <c r="X100" s="119">
        <v>11.2881</v>
      </c>
      <c r="Y100" s="119">
        <v>11.613300000000001</v>
      </c>
      <c r="Z100" s="119">
        <v>2.1238000000000001</v>
      </c>
      <c r="AA100" s="119">
        <v>6.8891</v>
      </c>
      <c r="AB100" s="119">
        <v>10.7515</v>
      </c>
      <c r="AC100" s="119">
        <v>2.3378999999999999</v>
      </c>
      <c r="AD100" s="120"/>
      <c r="AE100" s="120"/>
      <c r="AF100" s="120"/>
    </row>
    <row r="101" spans="1:32" hidden="1" outlineLevel="1" collapsed="1">
      <c r="A101" s="8">
        <v>43282</v>
      </c>
      <c r="B101" s="119">
        <v>844938.25603563001</v>
      </c>
      <c r="C101" s="119">
        <v>460357.03060280002</v>
      </c>
      <c r="D101" s="119">
        <v>384581.22543282999</v>
      </c>
      <c r="E101" s="119">
        <v>187294.77887077001</v>
      </c>
      <c r="F101" s="119">
        <v>125430.01392981999</v>
      </c>
      <c r="G101" s="119">
        <v>61864.764940950001</v>
      </c>
      <c r="H101" s="119">
        <v>337402.19202600012</v>
      </c>
      <c r="I101" s="119">
        <v>215705.01243890004</v>
      </c>
      <c r="J101" s="119">
        <v>121697.17958710002</v>
      </c>
      <c r="K101" s="119">
        <v>506464.88343380985</v>
      </c>
      <c r="L101" s="119">
        <v>272592.71089987003</v>
      </c>
      <c r="M101" s="119">
        <v>233872.17253393997</v>
      </c>
      <c r="N101" s="119">
        <v>15.854799999999999</v>
      </c>
      <c r="O101" s="119">
        <v>17.204599999999999</v>
      </c>
      <c r="P101" s="119">
        <v>16.918800000000001</v>
      </c>
      <c r="Q101" s="119">
        <v>6.0491000000000001</v>
      </c>
      <c r="R101" s="119">
        <v>6.0808999999999997</v>
      </c>
      <c r="S101" s="119">
        <v>30.3597</v>
      </c>
      <c r="T101" s="119">
        <v>30.377800000000001</v>
      </c>
      <c r="U101" s="119">
        <v>32.006999999999998</v>
      </c>
      <c r="V101" s="119">
        <v>16.8977</v>
      </c>
      <c r="W101" s="119">
        <v>9.9826999999999995</v>
      </c>
      <c r="X101" s="119">
        <v>11.583600000000001</v>
      </c>
      <c r="Y101" s="119">
        <v>11.9795</v>
      </c>
      <c r="Z101" s="119">
        <v>1.9296</v>
      </c>
      <c r="AA101" s="119">
        <v>6.8855000000000004</v>
      </c>
      <c r="AB101" s="119">
        <v>10.7279</v>
      </c>
      <c r="AC101" s="119">
        <v>2.3087</v>
      </c>
      <c r="AD101" s="120"/>
      <c r="AE101" s="120"/>
      <c r="AF101" s="120"/>
    </row>
    <row r="102" spans="1:32" hidden="1" outlineLevel="1" collapsed="1">
      <c r="A102" s="8">
        <v>43313</v>
      </c>
      <c r="B102" s="119">
        <v>874717.47592034005</v>
      </c>
      <c r="C102" s="119">
        <v>468325.92877738999</v>
      </c>
      <c r="D102" s="119">
        <v>406391.54714295</v>
      </c>
      <c r="E102" s="119">
        <v>202682.56071881999</v>
      </c>
      <c r="F102" s="119">
        <v>130438.85134595</v>
      </c>
      <c r="G102" s="119">
        <v>72243.709372869998</v>
      </c>
      <c r="H102" s="119">
        <v>330374.2081486301</v>
      </c>
      <c r="I102" s="119">
        <v>198507.18698606998</v>
      </c>
      <c r="J102" s="119">
        <v>131867.02116256001</v>
      </c>
      <c r="K102" s="119">
        <v>520037.70390149008</v>
      </c>
      <c r="L102" s="119">
        <v>269339.87824562006</v>
      </c>
      <c r="M102" s="119">
        <v>250697.82565587002</v>
      </c>
      <c r="N102" s="119">
        <v>16.636700000000001</v>
      </c>
      <c r="O102" s="119">
        <v>18.074999999999999</v>
      </c>
      <c r="P102" s="119">
        <v>17.898599999999998</v>
      </c>
      <c r="Q102" s="119">
        <v>5.8853999999999997</v>
      </c>
      <c r="R102" s="119">
        <v>5.9126000000000003</v>
      </c>
      <c r="S102" s="119">
        <v>30.644300000000001</v>
      </c>
      <c r="T102" s="119">
        <v>30.664899999999999</v>
      </c>
      <c r="U102" s="119">
        <v>31.7942</v>
      </c>
      <c r="V102" s="119">
        <v>14.5351</v>
      </c>
      <c r="W102" s="119">
        <v>8.3719999999999999</v>
      </c>
      <c r="X102" s="119">
        <v>12.053800000000001</v>
      </c>
      <c r="Y102" s="119">
        <v>12.379</v>
      </c>
      <c r="Z102" s="119">
        <v>1.7984</v>
      </c>
      <c r="AA102" s="119">
        <v>6.68</v>
      </c>
      <c r="AB102" s="119">
        <v>10.7744</v>
      </c>
      <c r="AC102" s="119">
        <v>2.5076000000000001</v>
      </c>
      <c r="AD102" s="120"/>
      <c r="AE102" s="120"/>
      <c r="AF102" s="120"/>
    </row>
    <row r="103" spans="1:32" hidden="1" outlineLevel="1" collapsed="1">
      <c r="A103" s="8">
        <v>43344</v>
      </c>
      <c r="B103" s="119">
        <v>885251.60095852998</v>
      </c>
      <c r="C103" s="119">
        <v>473265.88334006001</v>
      </c>
      <c r="D103" s="119">
        <v>411985.71761847002</v>
      </c>
      <c r="E103" s="119">
        <v>203687.51518242</v>
      </c>
      <c r="F103" s="119">
        <v>132988.55289331</v>
      </c>
      <c r="G103" s="119">
        <v>70698.962289110001</v>
      </c>
      <c r="H103" s="119">
        <v>333054.19315782009</v>
      </c>
      <c r="I103" s="119">
        <v>197893.84706389005</v>
      </c>
      <c r="J103" s="119">
        <v>135160.34609393001</v>
      </c>
      <c r="K103" s="119">
        <v>528856.02111006004</v>
      </c>
      <c r="L103" s="119">
        <v>277767.35873919999</v>
      </c>
      <c r="M103" s="119">
        <v>251088.66237085994</v>
      </c>
      <c r="N103" s="119">
        <v>17.395600000000002</v>
      </c>
      <c r="O103" s="119">
        <v>19.698799999999999</v>
      </c>
      <c r="P103" s="119">
        <v>19.754799999999999</v>
      </c>
      <c r="Q103" s="119">
        <v>5.8901000000000003</v>
      </c>
      <c r="R103" s="119">
        <v>5.9076000000000004</v>
      </c>
      <c r="S103" s="119">
        <v>30.017800000000001</v>
      </c>
      <c r="T103" s="119">
        <v>30.059799999999999</v>
      </c>
      <c r="U103" s="119">
        <v>32.079700000000003</v>
      </c>
      <c r="V103" s="119">
        <v>10.7194</v>
      </c>
      <c r="W103" s="119">
        <v>8.8400999999999996</v>
      </c>
      <c r="X103" s="119">
        <v>12.5067</v>
      </c>
      <c r="Y103" s="119">
        <v>12.973000000000001</v>
      </c>
      <c r="Z103" s="119">
        <v>1.8503000000000001</v>
      </c>
      <c r="AA103" s="119">
        <v>6.7081999999999997</v>
      </c>
      <c r="AB103" s="119">
        <v>10.6347</v>
      </c>
      <c r="AC103" s="119">
        <v>2.3927999999999998</v>
      </c>
      <c r="AD103" s="120"/>
      <c r="AE103" s="120"/>
      <c r="AF103" s="120"/>
    </row>
    <row r="104" spans="1:32" hidden="1" outlineLevel="1" collapsed="1">
      <c r="A104" s="8">
        <v>43374</v>
      </c>
      <c r="B104" s="119">
        <v>890169.02144402999</v>
      </c>
      <c r="C104" s="119">
        <v>474016.05411700998</v>
      </c>
      <c r="D104" s="119">
        <v>416152.96732702001</v>
      </c>
      <c r="E104" s="119">
        <v>205346.00540349001</v>
      </c>
      <c r="F104" s="119">
        <v>135860.70080990001</v>
      </c>
      <c r="G104" s="119">
        <v>69485.304593590001</v>
      </c>
      <c r="H104" s="119">
        <v>331408.5945636899</v>
      </c>
      <c r="I104" s="119">
        <v>199048.39515351001</v>
      </c>
      <c r="J104" s="119">
        <v>132360.19941017998</v>
      </c>
      <c r="K104" s="119">
        <v>525428.00658085011</v>
      </c>
      <c r="L104" s="119">
        <v>276702.31547229999</v>
      </c>
      <c r="M104" s="119">
        <v>248725.69110855</v>
      </c>
      <c r="N104" s="119">
        <v>16.459299999999999</v>
      </c>
      <c r="O104" s="119">
        <v>19.506699999999999</v>
      </c>
      <c r="P104" s="119">
        <v>19.509499999999999</v>
      </c>
      <c r="Q104" s="119">
        <v>5.3975999999999997</v>
      </c>
      <c r="R104" s="119">
        <v>5.407</v>
      </c>
      <c r="S104" s="119">
        <v>31.3096</v>
      </c>
      <c r="T104" s="119">
        <v>31.3307</v>
      </c>
      <c r="U104" s="119">
        <v>32.629399999999997</v>
      </c>
      <c r="V104" s="119">
        <v>12.918100000000001</v>
      </c>
      <c r="W104" s="119">
        <v>9.5434000000000001</v>
      </c>
      <c r="X104" s="119">
        <v>13.1393</v>
      </c>
      <c r="Y104" s="119">
        <v>13.6167</v>
      </c>
      <c r="Z104" s="119">
        <v>2.2551000000000001</v>
      </c>
      <c r="AA104" s="119">
        <v>6.8430999999999997</v>
      </c>
      <c r="AB104" s="119">
        <v>10.9773</v>
      </c>
      <c r="AC104" s="119">
        <v>2.4403000000000001</v>
      </c>
      <c r="AD104" s="120"/>
      <c r="AE104" s="120"/>
      <c r="AF104" s="120"/>
    </row>
    <row r="105" spans="1:32" hidden="1" outlineLevel="1" collapsed="1">
      <c r="A105" s="8">
        <v>43405</v>
      </c>
      <c r="B105" s="119">
        <v>899823.02813543996</v>
      </c>
      <c r="C105" s="119">
        <v>474762.90051655</v>
      </c>
      <c r="D105" s="119">
        <v>425060.12761889002</v>
      </c>
      <c r="E105" s="119">
        <v>208518.67793184001</v>
      </c>
      <c r="F105" s="119">
        <v>139147.57225175001</v>
      </c>
      <c r="G105" s="119">
        <v>69371.105680089997</v>
      </c>
      <c r="H105" s="119">
        <v>312382.86737943994</v>
      </c>
      <c r="I105" s="119">
        <v>189073.34096425999</v>
      </c>
      <c r="J105" s="119">
        <v>123309.52641518001</v>
      </c>
      <c r="K105" s="119">
        <v>524580.43009937007</v>
      </c>
      <c r="L105" s="119">
        <v>277122.04777665006</v>
      </c>
      <c r="M105" s="119">
        <v>247458.38232271999</v>
      </c>
      <c r="N105" s="119">
        <v>16.510200000000001</v>
      </c>
      <c r="O105" s="119">
        <v>19.698399999999999</v>
      </c>
      <c r="P105" s="119">
        <v>19.731999999999999</v>
      </c>
      <c r="Q105" s="119">
        <v>5.0018000000000002</v>
      </c>
      <c r="R105" s="119">
        <v>5.0094000000000003</v>
      </c>
      <c r="S105" s="119">
        <v>30.8856</v>
      </c>
      <c r="T105" s="119">
        <v>30.918500000000002</v>
      </c>
      <c r="U105" s="119">
        <v>33.102699999999999</v>
      </c>
      <c r="V105" s="119">
        <v>10.964</v>
      </c>
      <c r="W105" s="119">
        <v>9.2820999999999998</v>
      </c>
      <c r="X105" s="119">
        <v>13.771800000000001</v>
      </c>
      <c r="Y105" s="119">
        <v>14.339</v>
      </c>
      <c r="Z105" s="119">
        <v>2.0388999999999999</v>
      </c>
      <c r="AA105" s="119">
        <v>7.2847</v>
      </c>
      <c r="AB105" s="119">
        <v>11.369300000000001</v>
      </c>
      <c r="AC105" s="119">
        <v>2.5407999999999999</v>
      </c>
      <c r="AD105" s="120"/>
      <c r="AE105" s="120"/>
      <c r="AF105" s="120"/>
    </row>
    <row r="106" spans="1:32" hidden="1" outlineLevel="1" collapsed="1">
      <c r="A106" s="8">
        <v>43435</v>
      </c>
      <c r="B106" s="119">
        <v>859740.40512497001</v>
      </c>
      <c r="C106" s="119">
        <v>464023.41328641999</v>
      </c>
      <c r="D106" s="119">
        <v>395716.99183855002</v>
      </c>
      <c r="E106" s="119">
        <v>201101.79745576999</v>
      </c>
      <c r="F106" s="119">
        <v>140012.35520734999</v>
      </c>
      <c r="G106" s="119">
        <v>61089.442248419997</v>
      </c>
      <c r="H106" s="119">
        <v>342503.12691800989</v>
      </c>
      <c r="I106" s="119">
        <v>222419.67173669001</v>
      </c>
      <c r="J106" s="119">
        <v>120083.45518131999</v>
      </c>
      <c r="K106" s="119">
        <v>530249.63393507001</v>
      </c>
      <c r="L106" s="119">
        <v>289416.46528071002</v>
      </c>
      <c r="M106" s="119">
        <v>240833.16865435999</v>
      </c>
      <c r="N106" s="119">
        <v>16.913599999999999</v>
      </c>
      <c r="O106" s="119">
        <v>20.761800000000001</v>
      </c>
      <c r="P106" s="119">
        <v>20.906199999999998</v>
      </c>
      <c r="Q106" s="119">
        <v>5.6993</v>
      </c>
      <c r="R106" s="119">
        <v>5.7080000000000002</v>
      </c>
      <c r="S106" s="119">
        <v>31.3887</v>
      </c>
      <c r="T106" s="119">
        <v>31.463799999999999</v>
      </c>
      <c r="U106" s="119">
        <v>33.123699999999999</v>
      </c>
      <c r="V106" s="119">
        <v>12.172700000000001</v>
      </c>
      <c r="W106" s="119">
        <v>10.8728</v>
      </c>
      <c r="X106" s="119">
        <v>13.8735</v>
      </c>
      <c r="Y106" s="119">
        <v>14.472</v>
      </c>
      <c r="Z106" s="119">
        <v>2.4672999999999998</v>
      </c>
      <c r="AA106" s="119">
        <v>7.8639000000000001</v>
      </c>
      <c r="AB106" s="119">
        <v>11.748200000000001</v>
      </c>
      <c r="AC106" s="119">
        <v>2.6730999999999998</v>
      </c>
      <c r="AD106" s="120"/>
      <c r="AE106" s="120"/>
      <c r="AF106" s="120"/>
    </row>
    <row r="107" spans="1:32" hidden="1" outlineLevel="1" collapsed="1">
      <c r="A107" s="8">
        <v>43466</v>
      </c>
      <c r="B107" s="119">
        <v>845506.27030772995</v>
      </c>
      <c r="C107" s="119">
        <v>450206.24859962001</v>
      </c>
      <c r="D107" s="119">
        <v>395300.02170811</v>
      </c>
      <c r="E107" s="119">
        <v>202882.69153735001</v>
      </c>
      <c r="F107" s="119">
        <v>141830.87056913</v>
      </c>
      <c r="G107" s="119">
        <v>61051.820968220003</v>
      </c>
      <c r="H107" s="119">
        <v>335472.28273212997</v>
      </c>
      <c r="I107" s="119">
        <v>219114.01825251</v>
      </c>
      <c r="J107" s="119">
        <v>116358.26447962</v>
      </c>
      <c r="K107" s="119">
        <v>530731.16199284</v>
      </c>
      <c r="L107" s="119">
        <v>288838.52151603997</v>
      </c>
      <c r="M107" s="119">
        <v>241892.64047680004</v>
      </c>
      <c r="N107" s="119">
        <v>16.258600000000001</v>
      </c>
      <c r="O107" s="119">
        <v>19.881900000000002</v>
      </c>
      <c r="P107" s="119">
        <v>19.8353</v>
      </c>
      <c r="Q107" s="119">
        <v>5.2049000000000003</v>
      </c>
      <c r="R107" s="119">
        <v>5.2145999999999999</v>
      </c>
      <c r="S107" s="119">
        <v>32.095199999999998</v>
      </c>
      <c r="T107" s="119">
        <v>32.1265</v>
      </c>
      <c r="U107" s="119">
        <v>34.120899999999999</v>
      </c>
      <c r="V107" s="119">
        <v>9.9536999999999995</v>
      </c>
      <c r="W107" s="119">
        <v>6.9093</v>
      </c>
      <c r="X107" s="119">
        <v>12.947900000000001</v>
      </c>
      <c r="Y107" s="119">
        <v>13.69</v>
      </c>
      <c r="Z107" s="119">
        <v>2.2389000000000001</v>
      </c>
      <c r="AA107" s="119">
        <v>7.8667999999999996</v>
      </c>
      <c r="AB107" s="119">
        <v>11.929399999999999</v>
      </c>
      <c r="AC107" s="119">
        <v>2.6554000000000002</v>
      </c>
      <c r="AD107" s="120"/>
      <c r="AE107" s="120"/>
      <c r="AF107" s="120"/>
    </row>
    <row r="108" spans="1:32" hidden="1" outlineLevel="1" collapsed="1">
      <c r="A108" s="8">
        <v>43497</v>
      </c>
      <c r="B108" s="119">
        <v>822855.06195437</v>
      </c>
      <c r="C108" s="119">
        <v>450484.23857083003</v>
      </c>
      <c r="D108" s="119">
        <v>372370.82338353997</v>
      </c>
      <c r="E108" s="119">
        <v>202530.80513679999</v>
      </c>
      <c r="F108" s="119">
        <v>143711.25490356001</v>
      </c>
      <c r="G108" s="119">
        <v>58819.550233239999</v>
      </c>
      <c r="H108" s="119">
        <v>337650.38800957007</v>
      </c>
      <c r="I108" s="119">
        <v>220388.61664033</v>
      </c>
      <c r="J108" s="119">
        <v>117261.77136924</v>
      </c>
      <c r="K108" s="119">
        <v>531219.28882427001</v>
      </c>
      <c r="L108" s="119">
        <v>293387.80633914995</v>
      </c>
      <c r="M108" s="119">
        <v>237831.48248512004</v>
      </c>
      <c r="N108" s="119">
        <v>15.7089</v>
      </c>
      <c r="O108" s="119">
        <v>18.213999999999999</v>
      </c>
      <c r="P108" s="119">
        <v>17.906199999999998</v>
      </c>
      <c r="Q108" s="119">
        <v>5.6771000000000003</v>
      </c>
      <c r="R108" s="119">
        <v>5.6901999999999999</v>
      </c>
      <c r="S108" s="119">
        <v>29.710699999999999</v>
      </c>
      <c r="T108" s="119">
        <v>29.700800000000001</v>
      </c>
      <c r="U108" s="119">
        <v>31.549399999999999</v>
      </c>
      <c r="V108" s="119">
        <v>31.532</v>
      </c>
      <c r="W108" s="119">
        <v>8.5183</v>
      </c>
      <c r="X108" s="119">
        <v>13.077400000000001</v>
      </c>
      <c r="Y108" s="119">
        <v>13.6021</v>
      </c>
      <c r="Z108" s="119">
        <v>2.0101</v>
      </c>
      <c r="AA108" s="119">
        <v>7.5517000000000003</v>
      </c>
      <c r="AB108" s="119">
        <v>11.6206</v>
      </c>
      <c r="AC108" s="119">
        <v>2.6402999999999999</v>
      </c>
      <c r="AD108" s="120"/>
      <c r="AE108" s="120"/>
      <c r="AF108" s="120"/>
    </row>
    <row r="109" spans="1:32" hidden="1" outlineLevel="1" collapsed="1">
      <c r="A109" s="8">
        <v>43525</v>
      </c>
      <c r="B109" s="119">
        <v>836013.71013611997</v>
      </c>
      <c r="C109" s="119">
        <v>453347.35854402999</v>
      </c>
      <c r="D109" s="119">
        <v>382666.35159208998</v>
      </c>
      <c r="E109" s="119">
        <v>206571.48862888999</v>
      </c>
      <c r="F109" s="119">
        <v>147546.44662614999</v>
      </c>
      <c r="G109" s="119">
        <v>59025.042002740003</v>
      </c>
      <c r="H109" s="119">
        <v>330528.46346331009</v>
      </c>
      <c r="I109" s="119">
        <v>213944.80052141001</v>
      </c>
      <c r="J109" s="119">
        <v>116583.66294189999</v>
      </c>
      <c r="K109" s="119">
        <v>537027.60936377011</v>
      </c>
      <c r="L109" s="119">
        <v>296247.37942124996</v>
      </c>
      <c r="M109" s="119">
        <v>240780.22994252</v>
      </c>
      <c r="N109" s="119">
        <v>16.1874</v>
      </c>
      <c r="O109" s="119">
        <v>18.3095</v>
      </c>
      <c r="P109" s="119">
        <v>17.9863</v>
      </c>
      <c r="Q109" s="119">
        <v>6.1364999999999998</v>
      </c>
      <c r="R109" s="119">
        <v>6.1558999999999999</v>
      </c>
      <c r="S109" s="119">
        <v>28.378599999999999</v>
      </c>
      <c r="T109" s="119">
        <v>28.328800000000001</v>
      </c>
      <c r="U109" s="119">
        <v>29.5746</v>
      </c>
      <c r="V109" s="119">
        <v>41.244799999999998</v>
      </c>
      <c r="W109" s="119">
        <v>8.1577000000000002</v>
      </c>
      <c r="X109" s="119">
        <v>13.1744</v>
      </c>
      <c r="Y109" s="119">
        <v>13.705</v>
      </c>
      <c r="Z109" s="119">
        <v>2.0358000000000001</v>
      </c>
      <c r="AA109" s="119">
        <v>7.4775</v>
      </c>
      <c r="AB109" s="119">
        <v>11.0739</v>
      </c>
      <c r="AC109" s="119">
        <v>2.4727999999999999</v>
      </c>
      <c r="AD109" s="120"/>
      <c r="AE109" s="120"/>
      <c r="AF109" s="120"/>
    </row>
    <row r="110" spans="1:32" hidden="1" outlineLevel="1" collapsed="1">
      <c r="A110" s="8">
        <v>43556</v>
      </c>
      <c r="B110" s="119">
        <v>830052.23999320006</v>
      </c>
      <c r="C110" s="119">
        <v>456493.62262332003</v>
      </c>
      <c r="D110" s="119">
        <v>373558.61736988003</v>
      </c>
      <c r="E110" s="119">
        <v>204787.42135091999</v>
      </c>
      <c r="F110" s="119">
        <v>149831.30571300999</v>
      </c>
      <c r="G110" s="119">
        <v>54956.115637909999</v>
      </c>
      <c r="H110" s="119">
        <v>334004.31237001996</v>
      </c>
      <c r="I110" s="119">
        <v>215197.23413037998</v>
      </c>
      <c r="J110" s="119">
        <v>118807.07823964</v>
      </c>
      <c r="K110" s="119">
        <v>538315.56522655988</v>
      </c>
      <c r="L110" s="119">
        <v>302614.38331473002</v>
      </c>
      <c r="M110" s="119">
        <v>235701.18191183</v>
      </c>
      <c r="N110" s="119">
        <v>16.238</v>
      </c>
      <c r="O110" s="119">
        <v>18.398900000000001</v>
      </c>
      <c r="P110" s="119">
        <v>18.154599999999999</v>
      </c>
      <c r="Q110" s="119">
        <v>5.4074</v>
      </c>
      <c r="R110" s="119">
        <v>5.4204999999999997</v>
      </c>
      <c r="S110" s="119">
        <v>29.363099999999999</v>
      </c>
      <c r="T110" s="119">
        <v>29.4328</v>
      </c>
      <c r="U110" s="119">
        <v>31.2456</v>
      </c>
      <c r="V110" s="119">
        <v>7.3338000000000001</v>
      </c>
      <c r="W110" s="119">
        <v>5.7652999999999999</v>
      </c>
      <c r="X110" s="119">
        <v>12.405900000000001</v>
      </c>
      <c r="Y110" s="119">
        <v>13.1797</v>
      </c>
      <c r="Z110" s="119">
        <v>2.3075000000000001</v>
      </c>
      <c r="AA110" s="119">
        <v>7.2480000000000002</v>
      </c>
      <c r="AB110" s="119">
        <v>11.199</v>
      </c>
      <c r="AC110" s="119">
        <v>2.5766</v>
      </c>
      <c r="AD110" s="120"/>
      <c r="AE110" s="120"/>
      <c r="AF110" s="120"/>
    </row>
    <row r="111" spans="1:32" hidden="1" outlineLevel="1" collapsed="1">
      <c r="A111" s="8">
        <v>43586</v>
      </c>
      <c r="B111" s="119">
        <v>808222.76679535001</v>
      </c>
      <c r="C111" s="119">
        <v>437598.54785366001</v>
      </c>
      <c r="D111" s="119">
        <v>370624.21894168999</v>
      </c>
      <c r="E111" s="119">
        <v>208259.17164464001</v>
      </c>
      <c r="F111" s="119">
        <v>153737.83403132</v>
      </c>
      <c r="G111" s="119">
        <v>54521.33761332</v>
      </c>
      <c r="H111" s="119">
        <v>337087.19771258999</v>
      </c>
      <c r="I111" s="119">
        <v>219017.53713579994</v>
      </c>
      <c r="J111" s="119">
        <v>118069.66057678999</v>
      </c>
      <c r="K111" s="119">
        <v>532910.66438517009</v>
      </c>
      <c r="L111" s="119">
        <v>294590.29624704004</v>
      </c>
      <c r="M111" s="119">
        <v>238320.36813812997</v>
      </c>
      <c r="N111" s="119">
        <v>16.151599999999998</v>
      </c>
      <c r="O111" s="119">
        <v>18.347300000000001</v>
      </c>
      <c r="P111" s="119">
        <v>18.044599999999999</v>
      </c>
      <c r="Q111" s="119">
        <v>5.3010999999999999</v>
      </c>
      <c r="R111" s="119">
        <v>5.3091999999999997</v>
      </c>
      <c r="S111" s="119">
        <v>30.5016</v>
      </c>
      <c r="T111" s="119">
        <v>30.556699999999999</v>
      </c>
      <c r="U111" s="119">
        <v>32.975900000000003</v>
      </c>
      <c r="V111" s="119">
        <v>12.026300000000001</v>
      </c>
      <c r="W111" s="119">
        <v>9.9846000000000004</v>
      </c>
      <c r="X111" s="119">
        <v>12.6563</v>
      </c>
      <c r="Y111" s="119">
        <v>13.2029</v>
      </c>
      <c r="Z111" s="119">
        <v>2.0981000000000001</v>
      </c>
      <c r="AA111" s="119">
        <v>7.4390999999999998</v>
      </c>
      <c r="AB111" s="119">
        <v>11.412800000000001</v>
      </c>
      <c r="AC111" s="119">
        <v>2.5137999999999998</v>
      </c>
      <c r="AD111" s="120"/>
      <c r="AE111" s="120"/>
      <c r="AF111" s="120"/>
    </row>
    <row r="112" spans="1:32" hidden="1" outlineLevel="1" collapsed="1">
      <c r="A112" s="8">
        <v>43617</v>
      </c>
      <c r="B112" s="119">
        <v>804710.89455192001</v>
      </c>
      <c r="C112" s="119">
        <v>444295.21883045998</v>
      </c>
      <c r="D112" s="119">
        <v>360415.67572146002</v>
      </c>
      <c r="E112" s="119">
        <v>208196.80814666001</v>
      </c>
      <c r="F112" s="119">
        <v>155872.2543649</v>
      </c>
      <c r="G112" s="119">
        <v>52324.553781759998</v>
      </c>
      <c r="H112" s="119">
        <v>338554.57920556993</v>
      </c>
      <c r="I112" s="119">
        <v>214657.99787672001</v>
      </c>
      <c r="J112" s="119">
        <v>123896.58132884998</v>
      </c>
      <c r="K112" s="119">
        <v>548865.59660119994</v>
      </c>
      <c r="L112" s="119">
        <v>313197.45071534999</v>
      </c>
      <c r="M112" s="119">
        <v>235668.14588584998</v>
      </c>
      <c r="N112" s="119">
        <v>15.888299999999999</v>
      </c>
      <c r="O112" s="119">
        <v>18.633099999999999</v>
      </c>
      <c r="P112" s="119">
        <v>18.367599999999999</v>
      </c>
      <c r="Q112" s="119">
        <v>5.4413</v>
      </c>
      <c r="R112" s="119">
        <v>5.4494999999999996</v>
      </c>
      <c r="S112" s="119">
        <v>29.310099999999998</v>
      </c>
      <c r="T112" s="119">
        <v>29.351800000000001</v>
      </c>
      <c r="U112" s="119">
        <v>31.461099999999998</v>
      </c>
      <c r="V112" s="119">
        <v>13.583399999999999</v>
      </c>
      <c r="W112" s="119">
        <v>10.172000000000001</v>
      </c>
      <c r="X112" s="119">
        <v>12.8405</v>
      </c>
      <c r="Y112" s="119">
        <v>13.4457</v>
      </c>
      <c r="Z112" s="119">
        <v>2.4159999999999999</v>
      </c>
      <c r="AA112" s="119">
        <v>7.8470000000000004</v>
      </c>
      <c r="AB112" s="119">
        <v>12.159000000000001</v>
      </c>
      <c r="AC112" s="119">
        <v>2.4327999999999999</v>
      </c>
      <c r="AD112" s="120"/>
      <c r="AE112" s="120"/>
      <c r="AF112" s="120"/>
    </row>
    <row r="113" spans="1:32" hidden="1" outlineLevel="1" collapsed="1">
      <c r="A113" s="8">
        <v>43647</v>
      </c>
      <c r="B113" s="119">
        <v>788774.69460163999</v>
      </c>
      <c r="C113" s="119">
        <v>445287.91175208002</v>
      </c>
      <c r="D113" s="119">
        <v>343486.78284956003</v>
      </c>
      <c r="E113" s="119">
        <v>209250.98574179999</v>
      </c>
      <c r="F113" s="119">
        <v>159496.35106834001</v>
      </c>
      <c r="G113" s="119">
        <v>49754.634673460001</v>
      </c>
      <c r="H113" s="119">
        <v>377910.01231505006</v>
      </c>
      <c r="I113" s="119">
        <v>222911.50171034998</v>
      </c>
      <c r="J113" s="119">
        <v>154998.51060470002</v>
      </c>
      <c r="K113" s="119">
        <v>535578.04470261</v>
      </c>
      <c r="L113" s="119">
        <v>305579.24823545001</v>
      </c>
      <c r="M113" s="119">
        <v>229998.79646716002</v>
      </c>
      <c r="N113" s="119">
        <v>15.5321</v>
      </c>
      <c r="O113" s="119">
        <v>18.452100000000002</v>
      </c>
      <c r="P113" s="119">
        <v>18.127500000000001</v>
      </c>
      <c r="Q113" s="119">
        <v>5.2567000000000004</v>
      </c>
      <c r="R113" s="119">
        <v>5.2591000000000001</v>
      </c>
      <c r="S113" s="119">
        <v>31.097899999999999</v>
      </c>
      <c r="T113" s="119">
        <v>31.1297</v>
      </c>
      <c r="U113" s="119">
        <v>33.224200000000003</v>
      </c>
      <c r="V113" s="119">
        <v>10.640700000000001</v>
      </c>
      <c r="W113" s="119">
        <v>8.7067999999999994</v>
      </c>
      <c r="X113" s="119">
        <v>12.528499999999999</v>
      </c>
      <c r="Y113" s="119">
        <v>13.3531</v>
      </c>
      <c r="Z113" s="119">
        <v>1.8648</v>
      </c>
      <c r="AA113" s="119">
        <v>8.2334999999999994</v>
      </c>
      <c r="AB113" s="119">
        <v>12.579800000000001</v>
      </c>
      <c r="AC113" s="119">
        <v>2.5489999999999999</v>
      </c>
      <c r="AD113" s="120"/>
      <c r="AE113" s="120"/>
      <c r="AF113" s="120"/>
    </row>
    <row r="114" spans="1:32" hidden="1" outlineLevel="1" collapsed="1">
      <c r="A114" s="8">
        <v>43678</v>
      </c>
      <c r="B114" s="119">
        <v>786806.89470875997</v>
      </c>
      <c r="C114" s="119">
        <v>444766.00649592001</v>
      </c>
      <c r="D114" s="119">
        <v>342040.88821284001</v>
      </c>
      <c r="E114" s="119">
        <v>213250.17705445</v>
      </c>
      <c r="F114" s="119">
        <v>163647.95447090999</v>
      </c>
      <c r="G114" s="119">
        <v>49602.222583540002</v>
      </c>
      <c r="H114" s="119">
        <v>362291.94357575994</v>
      </c>
      <c r="I114" s="119">
        <v>215253.87938783001</v>
      </c>
      <c r="J114" s="119">
        <v>147038.06418792999</v>
      </c>
      <c r="K114" s="119">
        <v>544935.29058645002</v>
      </c>
      <c r="L114" s="119">
        <v>308963.18865574</v>
      </c>
      <c r="M114" s="119">
        <v>235972.10193070999</v>
      </c>
      <c r="N114" s="119">
        <v>16.107600000000001</v>
      </c>
      <c r="O114" s="119">
        <v>18.4375</v>
      </c>
      <c r="P114" s="119">
        <v>18.0852</v>
      </c>
      <c r="Q114" s="119">
        <v>5.3613999999999997</v>
      </c>
      <c r="R114" s="119">
        <v>5.3693</v>
      </c>
      <c r="S114" s="119">
        <v>33.768099999999997</v>
      </c>
      <c r="T114" s="119">
        <v>33.794600000000003</v>
      </c>
      <c r="U114" s="119">
        <v>35.774500000000003</v>
      </c>
      <c r="V114" s="119">
        <v>9.1216000000000008</v>
      </c>
      <c r="W114" s="119">
        <v>6.9476000000000004</v>
      </c>
      <c r="X114" s="119">
        <v>12.6373</v>
      </c>
      <c r="Y114" s="119">
        <v>13.3325</v>
      </c>
      <c r="Z114" s="119">
        <v>1.8304</v>
      </c>
      <c r="AA114" s="119">
        <v>8.1107999999999993</v>
      </c>
      <c r="AB114" s="119">
        <v>12.944100000000001</v>
      </c>
      <c r="AC114" s="119">
        <v>2.6924999999999999</v>
      </c>
      <c r="AD114" s="120"/>
      <c r="AE114" s="120"/>
      <c r="AF114" s="120"/>
    </row>
    <row r="115" spans="1:32" hidden="1" outlineLevel="1" collapsed="1">
      <c r="A115" s="8">
        <v>43709</v>
      </c>
      <c r="B115" s="119">
        <v>765907.37124297</v>
      </c>
      <c r="C115" s="119">
        <v>441772.58017078001</v>
      </c>
      <c r="D115" s="119">
        <v>324134.79107218998</v>
      </c>
      <c r="E115" s="119">
        <v>212480.30404305999</v>
      </c>
      <c r="F115" s="119">
        <v>166989.33326077001</v>
      </c>
      <c r="G115" s="119">
        <v>45490.970782290002</v>
      </c>
      <c r="H115" s="119">
        <v>365418.74609741988</v>
      </c>
      <c r="I115" s="119">
        <v>227658.55328831001</v>
      </c>
      <c r="J115" s="119">
        <v>137760.19280911001</v>
      </c>
      <c r="K115" s="119">
        <v>539994.61130509002</v>
      </c>
      <c r="L115" s="119">
        <v>311864.02690753003</v>
      </c>
      <c r="M115" s="119">
        <v>228130.58439755999</v>
      </c>
      <c r="N115" s="119">
        <v>14.870799999999999</v>
      </c>
      <c r="O115" s="119">
        <v>18.0855</v>
      </c>
      <c r="P115" s="119">
        <v>17.695699999999999</v>
      </c>
      <c r="Q115" s="119">
        <v>4.7667999999999999</v>
      </c>
      <c r="R115" s="119">
        <v>4.7686999999999999</v>
      </c>
      <c r="S115" s="119">
        <v>33.444400000000002</v>
      </c>
      <c r="T115" s="119">
        <v>33.516399999999997</v>
      </c>
      <c r="U115" s="119">
        <v>35.521799999999999</v>
      </c>
      <c r="V115" s="119">
        <v>8.5364000000000004</v>
      </c>
      <c r="W115" s="119">
        <v>7.6689999999999996</v>
      </c>
      <c r="X115" s="119">
        <v>11.9374</v>
      </c>
      <c r="Y115" s="119">
        <v>12.9833</v>
      </c>
      <c r="Z115" s="119">
        <v>1.6948000000000001</v>
      </c>
      <c r="AA115" s="119">
        <v>9.6666000000000007</v>
      </c>
      <c r="AB115" s="119">
        <v>14.4925</v>
      </c>
      <c r="AC115" s="119">
        <v>2.7597</v>
      </c>
      <c r="AD115" s="120"/>
      <c r="AE115" s="120"/>
      <c r="AF115" s="120"/>
    </row>
    <row r="116" spans="1:32" hidden="1" outlineLevel="1" collapsed="1">
      <c r="A116" s="8">
        <v>43739</v>
      </c>
      <c r="B116" s="119">
        <v>781881.90564400004</v>
      </c>
      <c r="C116" s="119">
        <v>442104.45546681999</v>
      </c>
      <c r="D116" s="119">
        <v>339777.45017718</v>
      </c>
      <c r="E116" s="119">
        <v>217157.58590311999</v>
      </c>
      <c r="F116" s="119">
        <v>170478.55511267</v>
      </c>
      <c r="G116" s="119">
        <v>46679.03079045</v>
      </c>
      <c r="H116" s="119">
        <v>372037.98514543998</v>
      </c>
      <c r="I116" s="119">
        <v>227891.59975555996</v>
      </c>
      <c r="J116" s="119">
        <v>144146.38538987996</v>
      </c>
      <c r="K116" s="119">
        <v>558949.91124329017</v>
      </c>
      <c r="L116" s="119">
        <v>316407.05185003998</v>
      </c>
      <c r="M116" s="119">
        <v>242542.85939324999</v>
      </c>
      <c r="N116" s="119">
        <v>13.875299999999999</v>
      </c>
      <c r="O116" s="119">
        <v>17.451599999999999</v>
      </c>
      <c r="P116" s="119">
        <v>16.952000000000002</v>
      </c>
      <c r="Q116" s="119">
        <v>4.2523</v>
      </c>
      <c r="R116" s="119">
        <v>4.2507000000000001</v>
      </c>
      <c r="S116" s="119">
        <v>33.5167</v>
      </c>
      <c r="T116" s="119">
        <v>33.581099999999999</v>
      </c>
      <c r="U116" s="119">
        <v>35.728099999999998</v>
      </c>
      <c r="V116" s="119">
        <v>9.8985000000000003</v>
      </c>
      <c r="W116" s="119">
        <v>9.3363999999999994</v>
      </c>
      <c r="X116" s="119">
        <v>11.831</v>
      </c>
      <c r="Y116" s="119">
        <v>12.471</v>
      </c>
      <c r="Z116" s="119">
        <v>1.8572</v>
      </c>
      <c r="AA116" s="119">
        <v>9.2736999999999998</v>
      </c>
      <c r="AB116" s="119">
        <v>14.3881</v>
      </c>
      <c r="AC116" s="119">
        <v>2.7025000000000001</v>
      </c>
      <c r="AD116" s="120"/>
      <c r="AE116" s="120"/>
      <c r="AF116" s="120"/>
    </row>
    <row r="117" spans="1:32" hidden="1" outlineLevel="1" collapsed="1">
      <c r="A117" s="8">
        <v>43770</v>
      </c>
      <c r="B117" s="119">
        <v>768102.91892529</v>
      </c>
      <c r="C117" s="119">
        <v>441575.73317063</v>
      </c>
      <c r="D117" s="119">
        <v>326527.18575465999</v>
      </c>
      <c r="E117" s="119">
        <v>217686.23169081999</v>
      </c>
      <c r="F117" s="119">
        <v>173402.12519227999</v>
      </c>
      <c r="G117" s="119">
        <v>44284.106498540001</v>
      </c>
      <c r="H117" s="119">
        <v>365534.74840333004</v>
      </c>
      <c r="I117" s="119">
        <v>222315.94598124002</v>
      </c>
      <c r="J117" s="119">
        <v>143218.80242209</v>
      </c>
      <c r="K117" s="119">
        <v>563318.96884162002</v>
      </c>
      <c r="L117" s="119">
        <v>327177.62697268999</v>
      </c>
      <c r="M117" s="119">
        <v>236141.34186892997</v>
      </c>
      <c r="N117" s="119">
        <v>13.2813</v>
      </c>
      <c r="O117" s="119">
        <v>16.470400000000001</v>
      </c>
      <c r="P117" s="119">
        <v>15.841699999999999</v>
      </c>
      <c r="Q117" s="119">
        <v>4.3223000000000003</v>
      </c>
      <c r="R117" s="119">
        <v>4.3244999999999996</v>
      </c>
      <c r="S117" s="119">
        <v>33.087400000000002</v>
      </c>
      <c r="T117" s="119">
        <v>33.1233</v>
      </c>
      <c r="U117" s="119">
        <v>35.386000000000003</v>
      </c>
      <c r="V117" s="119">
        <v>8.2642000000000007</v>
      </c>
      <c r="W117" s="119">
        <v>7.5145</v>
      </c>
      <c r="X117" s="119">
        <v>10.775600000000001</v>
      </c>
      <c r="Y117" s="119">
        <v>11.257099999999999</v>
      </c>
      <c r="Z117" s="119">
        <v>1.6422000000000001</v>
      </c>
      <c r="AA117" s="119">
        <v>9.4719999999999995</v>
      </c>
      <c r="AB117" s="119">
        <v>14.1798</v>
      </c>
      <c r="AC117" s="119">
        <v>2.6171000000000002</v>
      </c>
      <c r="AD117" s="120"/>
      <c r="AE117" s="120"/>
      <c r="AF117" s="120"/>
    </row>
    <row r="118" spans="1:32" hidden="1" outlineLevel="1" collapsed="1">
      <c r="A118" s="8">
        <v>43800</v>
      </c>
      <c r="B118" s="119">
        <v>744647.76789361995</v>
      </c>
      <c r="C118" s="119">
        <v>426513.92528112</v>
      </c>
      <c r="D118" s="119">
        <v>318133.84261250001</v>
      </c>
      <c r="E118" s="119">
        <v>212515.08549354001</v>
      </c>
      <c r="F118" s="119">
        <v>174821.07853097</v>
      </c>
      <c r="G118" s="119">
        <v>37694.006962569998</v>
      </c>
      <c r="H118" s="119">
        <v>433730.56950888009</v>
      </c>
      <c r="I118" s="119">
        <v>268172.10697214009</v>
      </c>
      <c r="J118" s="119">
        <v>165558.46253674</v>
      </c>
      <c r="K118" s="119">
        <v>576125.91768798989</v>
      </c>
      <c r="L118" s="119">
        <v>339167.99580519006</v>
      </c>
      <c r="M118" s="119">
        <v>236957.92188279997</v>
      </c>
      <c r="N118" s="119">
        <v>13.5107</v>
      </c>
      <c r="O118" s="119">
        <v>15.6774</v>
      </c>
      <c r="P118" s="119">
        <v>15.0191</v>
      </c>
      <c r="Q118" s="119">
        <v>5.0453999999999999</v>
      </c>
      <c r="R118" s="119">
        <v>5.0486000000000004</v>
      </c>
      <c r="S118" s="119">
        <v>33.108699999999999</v>
      </c>
      <c r="T118" s="119">
        <v>33.133000000000003</v>
      </c>
      <c r="U118" s="119">
        <v>35.112900000000003</v>
      </c>
      <c r="V118" s="119">
        <v>9.0312999999999999</v>
      </c>
      <c r="W118" s="119">
        <v>6.9410999999999996</v>
      </c>
      <c r="X118" s="119">
        <v>10.0221</v>
      </c>
      <c r="Y118" s="119">
        <v>10.267899999999999</v>
      </c>
      <c r="Z118" s="119">
        <v>2.3083</v>
      </c>
      <c r="AA118" s="119">
        <v>9.6301000000000005</v>
      </c>
      <c r="AB118" s="119">
        <v>13.640599999999999</v>
      </c>
      <c r="AC118" s="119">
        <v>2.4407000000000001</v>
      </c>
      <c r="AD118" s="120"/>
      <c r="AE118" s="120"/>
      <c r="AF118" s="120"/>
    </row>
    <row r="119" spans="1:32" hidden="1" outlineLevel="1" collapsed="1">
      <c r="A119" s="8">
        <v>43831</v>
      </c>
      <c r="B119" s="119">
        <v>743379.54265919002</v>
      </c>
      <c r="C119" s="119">
        <v>413689.70203198999</v>
      </c>
      <c r="D119" s="119">
        <v>329689.84062720003</v>
      </c>
      <c r="E119" s="119">
        <v>217035.34637976001</v>
      </c>
      <c r="F119" s="119">
        <v>177486.45327775</v>
      </c>
      <c r="G119" s="119">
        <v>39548.893102009999</v>
      </c>
      <c r="H119" s="119">
        <v>455570.95094267</v>
      </c>
      <c r="I119" s="119">
        <v>272389.15658274997</v>
      </c>
      <c r="J119" s="119">
        <v>183181.79435992002</v>
      </c>
      <c r="K119" s="119">
        <v>592633.80434650998</v>
      </c>
      <c r="L119" s="119">
        <v>341350.91199274</v>
      </c>
      <c r="M119" s="119">
        <v>251282.89235377</v>
      </c>
      <c r="N119" s="119">
        <v>11.8659</v>
      </c>
      <c r="O119" s="119">
        <v>14.0358</v>
      </c>
      <c r="P119" s="119">
        <v>13.147600000000001</v>
      </c>
      <c r="Q119" s="119">
        <v>4.1131000000000002</v>
      </c>
      <c r="R119" s="119">
        <v>4.1124999999999998</v>
      </c>
      <c r="S119" s="119">
        <v>33.432200000000002</v>
      </c>
      <c r="T119" s="119">
        <v>33.456600000000002</v>
      </c>
      <c r="U119" s="119">
        <v>36.429299999999998</v>
      </c>
      <c r="V119" s="119">
        <v>8.1965000000000003</v>
      </c>
      <c r="W119" s="119">
        <v>6.9185999999999996</v>
      </c>
      <c r="X119" s="119">
        <v>8.1940000000000008</v>
      </c>
      <c r="Y119" s="119">
        <v>8.6306999999999992</v>
      </c>
      <c r="Z119" s="119">
        <v>1.7587999999999999</v>
      </c>
      <c r="AA119" s="119">
        <v>9.1575000000000006</v>
      </c>
      <c r="AB119" s="119">
        <v>13.428699999999999</v>
      </c>
      <c r="AC119" s="119">
        <v>2.2227999999999999</v>
      </c>
      <c r="AD119" s="120"/>
      <c r="AE119" s="120"/>
      <c r="AF119" s="120"/>
    </row>
    <row r="120" spans="1:32" hidden="1" outlineLevel="1" collapsed="1">
      <c r="A120" s="8">
        <v>43862</v>
      </c>
      <c r="B120" s="119">
        <v>738317.04007609002</v>
      </c>
      <c r="C120" s="119">
        <v>416959.91037558002</v>
      </c>
      <c r="D120" s="119">
        <v>321357.12970051001</v>
      </c>
      <c r="E120" s="119">
        <v>217694.09010348999</v>
      </c>
      <c r="F120" s="119">
        <v>178813.84097670999</v>
      </c>
      <c r="G120" s="119">
        <v>38880.24912678</v>
      </c>
      <c r="H120" s="119">
        <v>453615.21960920008</v>
      </c>
      <c r="I120" s="119">
        <v>270260.92827709997</v>
      </c>
      <c r="J120" s="119">
        <v>183354.29133209999</v>
      </c>
      <c r="K120" s="119">
        <v>601350.60820866015</v>
      </c>
      <c r="L120" s="119">
        <v>351949.18667196995</v>
      </c>
      <c r="M120" s="119">
        <v>249401.42153668997</v>
      </c>
      <c r="N120" s="119">
        <v>11.680999999999999</v>
      </c>
      <c r="O120" s="119">
        <v>12.9163</v>
      </c>
      <c r="P120" s="119">
        <v>11.892300000000001</v>
      </c>
      <c r="Q120" s="119">
        <v>5.0197000000000003</v>
      </c>
      <c r="R120" s="119">
        <v>5.0239000000000003</v>
      </c>
      <c r="S120" s="119">
        <v>33.56</v>
      </c>
      <c r="T120" s="119">
        <v>33.592199999999998</v>
      </c>
      <c r="U120" s="119">
        <v>36.681199999999997</v>
      </c>
      <c r="V120" s="119">
        <v>10.3874</v>
      </c>
      <c r="W120" s="119">
        <v>8.9735999999999994</v>
      </c>
      <c r="X120" s="119">
        <v>5.9196</v>
      </c>
      <c r="Y120" s="119">
        <v>6.3849</v>
      </c>
      <c r="Z120" s="119">
        <v>1.5450999999999999</v>
      </c>
      <c r="AA120" s="119">
        <v>8.5162999999999993</v>
      </c>
      <c r="AB120" s="119">
        <v>12.4292</v>
      </c>
      <c r="AC120" s="119">
        <v>2.0587</v>
      </c>
      <c r="AD120" s="120"/>
      <c r="AE120" s="120"/>
      <c r="AF120" s="120"/>
    </row>
    <row r="121" spans="1:32" hidden="1" outlineLevel="1" collapsed="1">
      <c r="A121" s="8">
        <v>43891</v>
      </c>
      <c r="B121" s="119">
        <v>797636.57285836001</v>
      </c>
      <c r="C121" s="119">
        <v>433682.32336018002</v>
      </c>
      <c r="D121" s="119">
        <v>363954.24949818</v>
      </c>
      <c r="E121" s="119">
        <v>224515.35508852999</v>
      </c>
      <c r="F121" s="119">
        <v>180272.14983236999</v>
      </c>
      <c r="G121" s="119">
        <v>44243.205256159999</v>
      </c>
      <c r="H121" s="119">
        <v>446059.37423554005</v>
      </c>
      <c r="I121" s="119">
        <v>249338.91897334001</v>
      </c>
      <c r="J121" s="119">
        <v>196720.4552622</v>
      </c>
      <c r="K121" s="119">
        <v>634380.34028703009</v>
      </c>
      <c r="L121" s="119">
        <v>349019.18267290998</v>
      </c>
      <c r="M121" s="119">
        <v>285361.15761412005</v>
      </c>
      <c r="N121" s="119">
        <v>12.853300000000001</v>
      </c>
      <c r="O121" s="119">
        <v>13.9773</v>
      </c>
      <c r="P121" s="119">
        <v>13.232200000000001</v>
      </c>
      <c r="Q121" s="119">
        <v>5.4465000000000003</v>
      </c>
      <c r="R121" s="119">
        <v>5.4520999999999997</v>
      </c>
      <c r="S121" s="119">
        <v>33.334099999999999</v>
      </c>
      <c r="T121" s="119">
        <v>33.3476</v>
      </c>
      <c r="U121" s="119">
        <v>36.765000000000001</v>
      </c>
      <c r="V121" s="119">
        <v>13.948600000000001</v>
      </c>
      <c r="W121" s="119">
        <v>8.5303000000000004</v>
      </c>
      <c r="X121" s="119">
        <v>6.8148999999999997</v>
      </c>
      <c r="Y121" s="119">
        <v>7.0773999999999999</v>
      </c>
      <c r="Z121" s="119">
        <v>1.3194999999999999</v>
      </c>
      <c r="AA121" s="119">
        <v>7.4931999999999999</v>
      </c>
      <c r="AB121" s="119">
        <v>11.4498</v>
      </c>
      <c r="AC121" s="119">
        <v>1.7075</v>
      </c>
      <c r="AD121" s="120"/>
      <c r="AE121" s="120"/>
      <c r="AF121" s="120"/>
    </row>
    <row r="122" spans="1:32" hidden="1" outlineLevel="1" collapsed="1">
      <c r="A122" s="8">
        <v>43922</v>
      </c>
      <c r="B122" s="119">
        <v>773308.39082603005</v>
      </c>
      <c r="C122" s="119">
        <v>426013.67570453999</v>
      </c>
      <c r="D122" s="119">
        <v>347294.71512149001</v>
      </c>
      <c r="E122" s="119">
        <v>217315.74228872001</v>
      </c>
      <c r="F122" s="119">
        <v>174840.68740768</v>
      </c>
      <c r="G122" s="119">
        <v>42475.05488104</v>
      </c>
      <c r="H122" s="119">
        <v>439322.10907116003</v>
      </c>
      <c r="I122" s="119">
        <v>249358.73278555</v>
      </c>
      <c r="J122" s="119">
        <v>189963.37628560996</v>
      </c>
      <c r="K122" s="119">
        <v>641059.32977890002</v>
      </c>
      <c r="L122" s="119">
        <v>372079.92341037001</v>
      </c>
      <c r="M122" s="119">
        <v>268979.40636853001</v>
      </c>
      <c r="N122" s="119">
        <v>12.2263</v>
      </c>
      <c r="O122" s="119">
        <v>13.5077</v>
      </c>
      <c r="P122" s="119">
        <v>12.855499999999999</v>
      </c>
      <c r="Q122" s="119">
        <v>4.7103000000000002</v>
      </c>
      <c r="R122" s="119">
        <v>4.7191000000000001</v>
      </c>
      <c r="S122" s="119">
        <v>33.665700000000001</v>
      </c>
      <c r="T122" s="119">
        <v>33.711399999999998</v>
      </c>
      <c r="U122" s="119">
        <v>37.6126</v>
      </c>
      <c r="V122" s="119">
        <v>14.5671</v>
      </c>
      <c r="W122" s="119">
        <v>4.0236000000000001</v>
      </c>
      <c r="X122" s="119">
        <v>7.0167000000000002</v>
      </c>
      <c r="Y122" s="119">
        <v>7.1816000000000004</v>
      </c>
      <c r="Z122" s="119">
        <v>1.3130999999999999</v>
      </c>
      <c r="AA122" s="119">
        <v>7.7854000000000001</v>
      </c>
      <c r="AB122" s="119">
        <v>11.479200000000001</v>
      </c>
      <c r="AC122" s="119">
        <v>2.1882999999999999</v>
      </c>
      <c r="AD122" s="120"/>
      <c r="AE122" s="120"/>
      <c r="AF122" s="120"/>
    </row>
    <row r="123" spans="1:32" hidden="1" outlineLevel="1" collapsed="1">
      <c r="A123" s="8">
        <v>43952</v>
      </c>
      <c r="B123" s="119">
        <v>762953.26654513006</v>
      </c>
      <c r="C123" s="119">
        <v>420329.08822475001</v>
      </c>
      <c r="D123" s="119">
        <v>342624.17832037999</v>
      </c>
      <c r="E123" s="119">
        <v>217122.13294467999</v>
      </c>
      <c r="F123" s="119">
        <v>174782.17724372001</v>
      </c>
      <c r="G123" s="119">
        <v>42339.955700960003</v>
      </c>
      <c r="H123" s="119">
        <v>448879.58643852017</v>
      </c>
      <c r="I123" s="119">
        <v>258234.02112210001</v>
      </c>
      <c r="J123" s="119">
        <v>190645.56531641999</v>
      </c>
      <c r="K123" s="119">
        <v>647388.71970390005</v>
      </c>
      <c r="L123" s="119">
        <v>378079.04525557999</v>
      </c>
      <c r="M123" s="119">
        <v>269309.67444831994</v>
      </c>
      <c r="N123" s="119">
        <v>10.9862</v>
      </c>
      <c r="O123" s="119">
        <v>11.7521</v>
      </c>
      <c r="P123" s="119">
        <v>10.904400000000001</v>
      </c>
      <c r="Q123" s="119">
        <v>4.8163</v>
      </c>
      <c r="R123" s="119">
        <v>4.8235000000000001</v>
      </c>
      <c r="S123" s="119">
        <v>32.880099999999999</v>
      </c>
      <c r="T123" s="119">
        <v>32.910499999999999</v>
      </c>
      <c r="U123" s="119">
        <v>36.593200000000003</v>
      </c>
      <c r="V123" s="119">
        <v>16.5961</v>
      </c>
      <c r="W123" s="119">
        <v>6.1170999999999998</v>
      </c>
      <c r="X123" s="119">
        <v>6.0315000000000003</v>
      </c>
      <c r="Y123" s="119">
        <v>6.1768999999999998</v>
      </c>
      <c r="Z123" s="119">
        <v>1.8355999999999999</v>
      </c>
      <c r="AA123" s="119">
        <v>7.4074</v>
      </c>
      <c r="AB123" s="119">
        <v>11.0822</v>
      </c>
      <c r="AC123" s="119">
        <v>1.9429000000000001</v>
      </c>
      <c r="AD123" s="120"/>
      <c r="AE123" s="120"/>
      <c r="AF123" s="120"/>
    </row>
    <row r="124" spans="1:32" hidden="1" outlineLevel="1" collapsed="1">
      <c r="A124" s="8">
        <v>43983</v>
      </c>
      <c r="B124" s="119">
        <v>761426.42581418995</v>
      </c>
      <c r="C124" s="119">
        <v>419840.58494827</v>
      </c>
      <c r="D124" s="119">
        <v>341585.84086592001</v>
      </c>
      <c r="E124" s="119">
        <v>218179.63544541999</v>
      </c>
      <c r="F124" s="119">
        <v>176495.00299956001</v>
      </c>
      <c r="G124" s="119">
        <v>41684.632445859999</v>
      </c>
      <c r="H124" s="119">
        <v>454322.75363361003</v>
      </c>
      <c r="I124" s="119">
        <v>269515.06638024002</v>
      </c>
      <c r="J124" s="119">
        <v>184807.68725337007</v>
      </c>
      <c r="K124" s="119">
        <v>658210.05956180987</v>
      </c>
      <c r="L124" s="119">
        <v>389740.55336853996</v>
      </c>
      <c r="M124" s="119">
        <v>268469.50619326998</v>
      </c>
      <c r="N124" s="119">
        <v>10.065099999999999</v>
      </c>
      <c r="O124" s="119">
        <v>10.8355</v>
      </c>
      <c r="P124" s="119">
        <v>9.9339999999999993</v>
      </c>
      <c r="Q124" s="119">
        <v>5.1361999999999997</v>
      </c>
      <c r="R124" s="119">
        <v>5.1432000000000002</v>
      </c>
      <c r="S124" s="119">
        <v>32.408000000000001</v>
      </c>
      <c r="T124" s="119">
        <v>32.449199999999998</v>
      </c>
      <c r="U124" s="119">
        <v>36.072000000000003</v>
      </c>
      <c r="V124" s="119">
        <v>12.692299999999999</v>
      </c>
      <c r="W124" s="119">
        <v>7.2605000000000004</v>
      </c>
      <c r="X124" s="119">
        <v>5.1371000000000002</v>
      </c>
      <c r="Y124" s="119">
        <v>5.2550999999999997</v>
      </c>
      <c r="Z124" s="119">
        <v>1.8669</v>
      </c>
      <c r="AA124" s="119">
        <v>7.0949</v>
      </c>
      <c r="AB124" s="119">
        <v>10.4247</v>
      </c>
      <c r="AC124" s="119">
        <v>1.7178</v>
      </c>
      <c r="AD124" s="120"/>
      <c r="AE124" s="120"/>
      <c r="AF124" s="120"/>
    </row>
    <row r="125" spans="1:32" hidden="1" outlineLevel="1" collapsed="1">
      <c r="A125" s="8">
        <v>44013</v>
      </c>
      <c r="B125" s="119">
        <v>779999.87813269999</v>
      </c>
      <c r="C125" s="119">
        <v>422588.15666805999</v>
      </c>
      <c r="D125" s="119">
        <v>357411.72146464</v>
      </c>
      <c r="E125" s="119">
        <v>221179.79364392001</v>
      </c>
      <c r="F125" s="119">
        <v>178333.04554533001</v>
      </c>
      <c r="G125" s="119">
        <v>42846.748098589997</v>
      </c>
      <c r="H125" s="119">
        <v>479634.45632659009</v>
      </c>
      <c r="I125" s="119">
        <v>283505.31477264001</v>
      </c>
      <c r="J125" s="119">
        <v>196129.14155394997</v>
      </c>
      <c r="K125" s="119">
        <v>673267.88615323009</v>
      </c>
      <c r="L125" s="119">
        <v>389989.65719016001</v>
      </c>
      <c r="M125" s="119">
        <v>283278.22896306997</v>
      </c>
      <c r="N125" s="119">
        <v>9.6591000000000005</v>
      </c>
      <c r="O125" s="119">
        <v>10.2049</v>
      </c>
      <c r="P125" s="119">
        <v>9.2352000000000007</v>
      </c>
      <c r="Q125" s="119">
        <v>5.3555999999999999</v>
      </c>
      <c r="R125" s="119">
        <v>5.3716999999999997</v>
      </c>
      <c r="S125" s="119">
        <v>31.567</v>
      </c>
      <c r="T125" s="119">
        <v>31.598800000000001</v>
      </c>
      <c r="U125" s="119">
        <v>35.1297</v>
      </c>
      <c r="V125" s="119">
        <v>18.994900000000001</v>
      </c>
      <c r="W125" s="119">
        <v>7.2302</v>
      </c>
      <c r="X125" s="119">
        <v>4.3017000000000003</v>
      </c>
      <c r="Y125" s="119">
        <v>4.3864999999999998</v>
      </c>
      <c r="Z125" s="119">
        <v>1.2785</v>
      </c>
      <c r="AA125" s="119">
        <v>6.1714000000000002</v>
      </c>
      <c r="AB125" s="119">
        <v>9.3796999999999997</v>
      </c>
      <c r="AC125" s="119">
        <v>1.4708000000000001</v>
      </c>
      <c r="AD125" s="120"/>
      <c r="AE125" s="120"/>
      <c r="AF125" s="120"/>
    </row>
    <row r="126" spans="1:32" hidden="1" outlineLevel="1" collapsed="1">
      <c r="A126" s="8">
        <v>44044</v>
      </c>
      <c r="B126" s="119">
        <v>779261.08391743002</v>
      </c>
      <c r="C126" s="119">
        <v>420954.51301245001</v>
      </c>
      <c r="D126" s="119">
        <v>358306.57090498001</v>
      </c>
      <c r="E126" s="119">
        <v>223787.57861266</v>
      </c>
      <c r="F126" s="119">
        <v>181427.5432358</v>
      </c>
      <c r="G126" s="119">
        <v>42360.035376860003</v>
      </c>
      <c r="H126" s="119">
        <v>481696.26803346002</v>
      </c>
      <c r="I126" s="119">
        <v>291832.75655086001</v>
      </c>
      <c r="J126" s="119">
        <v>189863.51148260001</v>
      </c>
      <c r="K126" s="119">
        <v>671974.50525606005</v>
      </c>
      <c r="L126" s="119">
        <v>389931.05189615005</v>
      </c>
      <c r="M126" s="119">
        <v>282043.45335991005</v>
      </c>
      <c r="N126" s="119">
        <v>9.2220999999999993</v>
      </c>
      <c r="O126" s="119">
        <v>9.7736000000000001</v>
      </c>
      <c r="P126" s="119">
        <v>8.8474000000000004</v>
      </c>
      <c r="Q126" s="119">
        <v>5.343</v>
      </c>
      <c r="R126" s="119">
        <v>5.3506</v>
      </c>
      <c r="S126" s="119">
        <v>31.270700000000001</v>
      </c>
      <c r="T126" s="119">
        <v>31.284700000000001</v>
      </c>
      <c r="U126" s="119">
        <v>35.081499999999998</v>
      </c>
      <c r="V126" s="119">
        <v>21.869900000000001</v>
      </c>
      <c r="W126" s="119">
        <v>7.6631</v>
      </c>
      <c r="X126" s="119">
        <v>3.8477999999999999</v>
      </c>
      <c r="Y126" s="119">
        <v>3.9365999999999999</v>
      </c>
      <c r="Z126" s="119">
        <v>1.5048999999999999</v>
      </c>
      <c r="AA126" s="119">
        <v>6.0182000000000002</v>
      </c>
      <c r="AB126" s="119">
        <v>9.1652000000000005</v>
      </c>
      <c r="AC126" s="119">
        <v>1.415</v>
      </c>
      <c r="AD126" s="120"/>
      <c r="AE126" s="120"/>
      <c r="AF126" s="120"/>
    </row>
    <row r="127" spans="1:32" hidden="1" outlineLevel="1" collapsed="1">
      <c r="A127" s="8">
        <v>44075</v>
      </c>
      <c r="B127" s="119">
        <v>743245.69780589</v>
      </c>
      <c r="C127" s="119">
        <v>415548.32581587002</v>
      </c>
      <c r="D127" s="119">
        <v>327697.37199001998</v>
      </c>
      <c r="E127" s="119">
        <v>221849.03112651</v>
      </c>
      <c r="F127" s="119">
        <v>179654.8871235</v>
      </c>
      <c r="G127" s="119">
        <v>42194.144003009998</v>
      </c>
      <c r="H127" s="119">
        <v>506702.72790784994</v>
      </c>
      <c r="I127" s="119">
        <v>304740.27101390006</v>
      </c>
      <c r="J127" s="119">
        <v>201962.45689395</v>
      </c>
      <c r="K127" s="119">
        <v>686575.68184257997</v>
      </c>
      <c r="L127" s="119">
        <v>397367.48894782003</v>
      </c>
      <c r="M127" s="119">
        <v>289208.19289476</v>
      </c>
      <c r="N127" s="119">
        <v>9.1129999999999995</v>
      </c>
      <c r="O127" s="119">
        <v>9.6631</v>
      </c>
      <c r="P127" s="119">
        <v>8.7123000000000008</v>
      </c>
      <c r="Q127" s="119">
        <v>5.1932999999999998</v>
      </c>
      <c r="R127" s="119">
        <v>5.1994999999999996</v>
      </c>
      <c r="S127" s="119">
        <v>30.276</v>
      </c>
      <c r="T127" s="119">
        <v>30.308800000000002</v>
      </c>
      <c r="U127" s="119">
        <v>34.651299999999999</v>
      </c>
      <c r="V127" s="119">
        <v>15.813000000000001</v>
      </c>
      <c r="W127" s="119">
        <v>8.0417000000000005</v>
      </c>
      <c r="X127" s="119">
        <v>3.726</v>
      </c>
      <c r="Y127" s="119">
        <v>3.8128000000000002</v>
      </c>
      <c r="Z127" s="119">
        <v>1.1169</v>
      </c>
      <c r="AA127" s="119">
        <v>5.8593000000000002</v>
      </c>
      <c r="AB127" s="119">
        <v>8.7880000000000003</v>
      </c>
      <c r="AC127" s="119">
        <v>1.282</v>
      </c>
      <c r="AD127" s="120"/>
      <c r="AE127" s="120"/>
      <c r="AF127" s="120"/>
    </row>
    <row r="128" spans="1:32" hidden="1" outlineLevel="1" collapsed="1">
      <c r="A128" s="8">
        <v>44105</v>
      </c>
      <c r="B128" s="119">
        <v>738451.42991884996</v>
      </c>
      <c r="C128" s="119">
        <v>414141.41356184997</v>
      </c>
      <c r="D128" s="119">
        <v>324310.01635699999</v>
      </c>
      <c r="E128" s="119">
        <v>209414.67688439001</v>
      </c>
      <c r="F128" s="119">
        <v>172022.73348117</v>
      </c>
      <c r="G128" s="119">
        <v>37391.943403220001</v>
      </c>
      <c r="H128" s="119">
        <v>519921.44653289986</v>
      </c>
      <c r="I128" s="119">
        <v>318051.65548193001</v>
      </c>
      <c r="J128" s="119">
        <v>201869.79105096997</v>
      </c>
      <c r="K128" s="119">
        <v>695779.58551934012</v>
      </c>
      <c r="L128" s="119">
        <v>404111.13540610007</v>
      </c>
      <c r="M128" s="119">
        <v>291668.45011324005</v>
      </c>
      <c r="N128" s="119">
        <v>8.9901</v>
      </c>
      <c r="O128" s="119">
        <v>9.4671000000000003</v>
      </c>
      <c r="P128" s="119">
        <v>8.6252999999999993</v>
      </c>
      <c r="Q128" s="119">
        <v>5.1920000000000002</v>
      </c>
      <c r="R128" s="119">
        <v>5.2030000000000003</v>
      </c>
      <c r="S128" s="119">
        <v>29.520399999999999</v>
      </c>
      <c r="T128" s="119">
        <v>29.5395</v>
      </c>
      <c r="U128" s="119">
        <v>34.5062</v>
      </c>
      <c r="V128" s="119">
        <v>17.4999</v>
      </c>
      <c r="W128" s="119">
        <v>7.6332000000000004</v>
      </c>
      <c r="X128" s="119">
        <v>3.6652</v>
      </c>
      <c r="Y128" s="119">
        <v>3.7789999999999999</v>
      </c>
      <c r="Z128" s="119">
        <v>1.1329</v>
      </c>
      <c r="AA128" s="119">
        <v>5.7938000000000001</v>
      </c>
      <c r="AB128" s="119">
        <v>8.6166999999999998</v>
      </c>
      <c r="AC128" s="119">
        <v>1.3319000000000001</v>
      </c>
      <c r="AD128" s="120"/>
      <c r="AE128" s="120"/>
      <c r="AF128" s="120"/>
    </row>
    <row r="129" spans="1:32" hidden="1" outlineLevel="1" collapsed="1">
      <c r="A129" s="8">
        <v>44136</v>
      </c>
      <c r="B129" s="119">
        <v>742171.70762286999</v>
      </c>
      <c r="C129" s="119">
        <v>417904.29535469</v>
      </c>
      <c r="D129" s="119">
        <v>324267.41226817999</v>
      </c>
      <c r="E129" s="119">
        <v>210001.07928273</v>
      </c>
      <c r="F129" s="119">
        <v>174588.99992469</v>
      </c>
      <c r="G129" s="119">
        <v>35412.079358039999</v>
      </c>
      <c r="H129" s="119">
        <v>517423.21614030993</v>
      </c>
      <c r="I129" s="119">
        <v>314743.04072227003</v>
      </c>
      <c r="J129" s="119">
        <v>202680.17541803999</v>
      </c>
      <c r="K129" s="119">
        <v>703305.81260094</v>
      </c>
      <c r="L129" s="119">
        <v>409358.47800210002</v>
      </c>
      <c r="M129" s="119">
        <v>293947.33459884004</v>
      </c>
      <c r="N129" s="119">
        <v>8.9572000000000003</v>
      </c>
      <c r="O129" s="119">
        <v>9.3713999999999995</v>
      </c>
      <c r="P129" s="119">
        <v>8.4320000000000004</v>
      </c>
      <c r="Q129" s="119">
        <v>5.0228000000000002</v>
      </c>
      <c r="R129" s="119">
        <v>5.0335999999999999</v>
      </c>
      <c r="S129" s="119">
        <v>30.421500000000002</v>
      </c>
      <c r="T129" s="119">
        <v>30.438099999999999</v>
      </c>
      <c r="U129" s="119">
        <v>34.193300000000001</v>
      </c>
      <c r="V129" s="119">
        <v>21.596699999999998</v>
      </c>
      <c r="W129" s="119">
        <v>7.1017000000000001</v>
      </c>
      <c r="X129" s="119">
        <v>3.6294</v>
      </c>
      <c r="Y129" s="119">
        <v>3.7351000000000001</v>
      </c>
      <c r="Z129" s="119">
        <v>1.4325000000000001</v>
      </c>
      <c r="AA129" s="119">
        <v>5.2141999999999999</v>
      </c>
      <c r="AB129" s="119">
        <v>7.8779000000000003</v>
      </c>
      <c r="AC129" s="119">
        <v>1.2428999999999999</v>
      </c>
      <c r="AD129" s="120"/>
      <c r="AE129" s="120"/>
      <c r="AF129" s="120"/>
    </row>
    <row r="130" spans="1:32" hidden="1" outlineLevel="1" collapsed="1">
      <c r="A130" s="8">
        <v>44166</v>
      </c>
      <c r="B130" s="119">
        <v>724156.53419985995</v>
      </c>
      <c r="C130" s="119">
        <v>409517.02830577001</v>
      </c>
      <c r="D130" s="119">
        <v>314639.50589408999</v>
      </c>
      <c r="E130" s="119">
        <v>206471.43665319</v>
      </c>
      <c r="F130" s="119">
        <v>174432.28626188001</v>
      </c>
      <c r="G130" s="119">
        <v>32039.150391309999</v>
      </c>
      <c r="H130" s="119">
        <v>549487.70555002009</v>
      </c>
      <c r="I130" s="119">
        <v>361293.08521366009</v>
      </c>
      <c r="J130" s="119">
        <v>188194.62033636001</v>
      </c>
      <c r="K130" s="119">
        <v>730317.48483752017</v>
      </c>
      <c r="L130" s="119">
        <v>433416.66656522994</v>
      </c>
      <c r="M130" s="119">
        <v>296900.81827229005</v>
      </c>
      <c r="N130" s="119">
        <v>8.7912999999999997</v>
      </c>
      <c r="O130" s="119">
        <v>9.2462999999999997</v>
      </c>
      <c r="P130" s="119">
        <v>8.3917000000000002</v>
      </c>
      <c r="Q130" s="119">
        <v>5.1380999999999997</v>
      </c>
      <c r="R130" s="119">
        <v>5.1565000000000003</v>
      </c>
      <c r="S130" s="119">
        <v>29.901199999999999</v>
      </c>
      <c r="T130" s="119">
        <v>29.918900000000001</v>
      </c>
      <c r="U130" s="119">
        <v>33.261000000000003</v>
      </c>
      <c r="V130" s="119">
        <v>21.6633</v>
      </c>
      <c r="W130" s="119">
        <v>5.8192000000000004</v>
      </c>
      <c r="X130" s="119">
        <v>3.6208</v>
      </c>
      <c r="Y130" s="119">
        <v>3.7334999999999998</v>
      </c>
      <c r="Z130" s="119">
        <v>1.1157999999999999</v>
      </c>
      <c r="AA130" s="119">
        <v>5.2933000000000003</v>
      </c>
      <c r="AB130" s="119">
        <v>7.6353999999999997</v>
      </c>
      <c r="AC130" s="119">
        <v>1.1996</v>
      </c>
      <c r="AD130" s="120"/>
      <c r="AE130" s="120"/>
      <c r="AF130" s="120"/>
    </row>
    <row r="131" spans="1:32" hidden="1" outlineLevel="1" collapsed="1">
      <c r="A131" s="8">
        <v>44197</v>
      </c>
      <c r="B131" s="119">
        <v>723308.41639847006</v>
      </c>
      <c r="C131" s="119">
        <v>414073.32060618</v>
      </c>
      <c r="D131" s="119">
        <v>309235.09579229</v>
      </c>
      <c r="E131" s="119">
        <v>207869.59497931</v>
      </c>
      <c r="F131" s="119">
        <v>175997.01528202</v>
      </c>
      <c r="G131" s="119">
        <v>31872.579697289999</v>
      </c>
      <c r="H131" s="119">
        <v>541403.6336249701</v>
      </c>
      <c r="I131" s="119">
        <v>348489.74900257995</v>
      </c>
      <c r="J131" s="119">
        <v>192913.88462239</v>
      </c>
      <c r="K131" s="119">
        <v>726782.33731419011</v>
      </c>
      <c r="L131" s="119">
        <v>430926.88749612006</v>
      </c>
      <c r="M131" s="119">
        <v>295855.44981806999</v>
      </c>
      <c r="N131" s="119">
        <v>8.8432999999999993</v>
      </c>
      <c r="O131" s="119">
        <v>9.3579000000000008</v>
      </c>
      <c r="P131" s="119">
        <v>8.5547000000000004</v>
      </c>
      <c r="Q131" s="119">
        <v>4.3632</v>
      </c>
      <c r="R131" s="119">
        <v>4.3905000000000003</v>
      </c>
      <c r="S131" s="119">
        <v>30.324300000000001</v>
      </c>
      <c r="T131" s="119">
        <v>30.349799999999998</v>
      </c>
      <c r="U131" s="119">
        <v>34.204000000000001</v>
      </c>
      <c r="V131" s="119">
        <v>18.7227</v>
      </c>
      <c r="W131" s="119">
        <v>6.0799000000000003</v>
      </c>
      <c r="X131" s="119">
        <v>3.6623999999999999</v>
      </c>
      <c r="Y131" s="119">
        <v>3.7410000000000001</v>
      </c>
      <c r="Z131" s="119">
        <v>1.1922999999999999</v>
      </c>
      <c r="AA131" s="119">
        <v>5.4889000000000001</v>
      </c>
      <c r="AB131" s="119">
        <v>7.7215999999999996</v>
      </c>
      <c r="AC131" s="119">
        <v>1.1680999999999999</v>
      </c>
      <c r="AD131" s="120"/>
      <c r="AE131" s="120"/>
      <c r="AF131" s="120"/>
    </row>
    <row r="132" spans="1:32" hidden="1" outlineLevel="1" collapsed="1">
      <c r="A132" s="8">
        <v>44228</v>
      </c>
      <c r="B132" s="119">
        <v>722715.07665394002</v>
      </c>
      <c r="C132" s="119">
        <v>417037.54916523001</v>
      </c>
      <c r="D132" s="119">
        <v>305677.52748871001</v>
      </c>
      <c r="E132" s="119">
        <v>209115.18424954001</v>
      </c>
      <c r="F132" s="119">
        <v>178888.10569549</v>
      </c>
      <c r="G132" s="119">
        <v>30227.07855405</v>
      </c>
      <c r="H132" s="119">
        <v>534953.35369519994</v>
      </c>
      <c r="I132" s="119">
        <v>346583.32708254992</v>
      </c>
      <c r="J132" s="119">
        <v>188370.02661265002</v>
      </c>
      <c r="K132" s="119">
        <v>733252.23713928007</v>
      </c>
      <c r="L132" s="119">
        <v>437738.57198924996</v>
      </c>
      <c r="M132" s="119">
        <v>295513.66515003005</v>
      </c>
      <c r="N132" s="119">
        <v>8.4046000000000003</v>
      </c>
      <c r="O132" s="119">
        <v>8.9293999999999993</v>
      </c>
      <c r="P132" s="119">
        <v>8.0982000000000003</v>
      </c>
      <c r="Q132" s="119">
        <v>4.3179999999999996</v>
      </c>
      <c r="R132" s="119">
        <v>4.3320999999999996</v>
      </c>
      <c r="S132" s="119">
        <v>29.7986</v>
      </c>
      <c r="T132" s="119">
        <v>29.798100000000002</v>
      </c>
      <c r="U132" s="119">
        <v>34.130400000000002</v>
      </c>
      <c r="V132" s="119">
        <v>30.1968</v>
      </c>
      <c r="W132" s="119">
        <v>5.9287999999999998</v>
      </c>
      <c r="X132" s="119">
        <v>3.6189</v>
      </c>
      <c r="Y132" s="119">
        <v>3.7006000000000001</v>
      </c>
      <c r="Z132" s="119">
        <v>1.1984999999999999</v>
      </c>
      <c r="AA132" s="119">
        <v>5.0811999999999999</v>
      </c>
      <c r="AB132" s="119">
        <v>7.4698000000000002</v>
      </c>
      <c r="AC132" s="119">
        <v>1.0429999999999999</v>
      </c>
      <c r="AD132" s="120"/>
      <c r="AE132" s="120"/>
      <c r="AF132" s="120"/>
    </row>
    <row r="133" spans="1:32" hidden="1" outlineLevel="1" collapsed="1">
      <c r="A133" s="8">
        <v>44256</v>
      </c>
      <c r="B133" s="119">
        <v>717798.50758729002</v>
      </c>
      <c r="C133" s="119">
        <v>417519.12782171997</v>
      </c>
      <c r="D133" s="119">
        <v>300279.37976556999</v>
      </c>
      <c r="E133" s="119">
        <v>213605.88205203999</v>
      </c>
      <c r="F133" s="119">
        <v>184124.19999930999</v>
      </c>
      <c r="G133" s="119">
        <v>29481.682052730001</v>
      </c>
      <c r="H133" s="119">
        <v>549709.48050824006</v>
      </c>
      <c r="I133" s="119">
        <v>350689.71785297</v>
      </c>
      <c r="J133" s="119">
        <v>199019.76265526999</v>
      </c>
      <c r="K133" s="119">
        <v>732758.83592674986</v>
      </c>
      <c r="L133" s="119">
        <v>439621.71406239999</v>
      </c>
      <c r="M133" s="119">
        <v>293137.12186435005</v>
      </c>
      <c r="N133" s="119">
        <v>8.4741999999999997</v>
      </c>
      <c r="O133" s="119">
        <v>8.9739000000000004</v>
      </c>
      <c r="P133" s="119">
        <v>8.2355</v>
      </c>
      <c r="Q133" s="119">
        <v>4.327</v>
      </c>
      <c r="R133" s="119">
        <v>4.3278999999999996</v>
      </c>
      <c r="S133" s="119">
        <v>29.762899999999998</v>
      </c>
      <c r="T133" s="119">
        <v>29.775200000000002</v>
      </c>
      <c r="U133" s="119">
        <v>33.700499999999998</v>
      </c>
      <c r="V133" s="119">
        <v>22.7654</v>
      </c>
      <c r="W133" s="119">
        <v>6.1738</v>
      </c>
      <c r="X133" s="119">
        <v>3.6440999999999999</v>
      </c>
      <c r="Y133" s="119">
        <v>3.7471999999999999</v>
      </c>
      <c r="Z133" s="119">
        <v>0.93879999999999997</v>
      </c>
      <c r="AA133" s="119">
        <v>4.6679000000000004</v>
      </c>
      <c r="AB133" s="119">
        <v>6.9992999999999999</v>
      </c>
      <c r="AC133" s="119">
        <v>0.71630000000000005</v>
      </c>
      <c r="AD133" s="120"/>
      <c r="AE133" s="120"/>
      <c r="AF133" s="120"/>
    </row>
    <row r="134" spans="1:32" hidden="1" outlineLevel="1" collapsed="1">
      <c r="A134" s="8">
        <v>44287</v>
      </c>
      <c r="B134" s="119">
        <v>733228.17118754005</v>
      </c>
      <c r="C134" s="119">
        <v>427738.71962982998</v>
      </c>
      <c r="D134" s="119">
        <v>305489.45155771001</v>
      </c>
      <c r="E134" s="119">
        <v>216625.58356748</v>
      </c>
      <c r="F134" s="119">
        <v>187622.09374551999</v>
      </c>
      <c r="G134" s="119">
        <v>29003.48982196</v>
      </c>
      <c r="H134" s="119">
        <v>555029.82336463989</v>
      </c>
      <c r="I134" s="119">
        <v>350338.99989964999</v>
      </c>
      <c r="J134" s="119">
        <v>204690.82346498998</v>
      </c>
      <c r="K134" s="119">
        <v>743472.6450052599</v>
      </c>
      <c r="L134" s="119">
        <v>452762.91431708005</v>
      </c>
      <c r="M134" s="119">
        <v>290709.73068817996</v>
      </c>
      <c r="N134" s="119">
        <v>8.8503000000000007</v>
      </c>
      <c r="O134" s="119">
        <v>9.3800000000000008</v>
      </c>
      <c r="P134" s="119">
        <v>8.6851000000000003</v>
      </c>
      <c r="Q134" s="119">
        <v>4.8898000000000001</v>
      </c>
      <c r="R134" s="119">
        <v>4.8959999999999999</v>
      </c>
      <c r="S134" s="119">
        <v>29.582699999999999</v>
      </c>
      <c r="T134" s="119">
        <v>29.587399999999999</v>
      </c>
      <c r="U134" s="119">
        <v>33.175600000000003</v>
      </c>
      <c r="V134" s="119">
        <v>25.2425</v>
      </c>
      <c r="W134" s="119">
        <v>7.1649000000000003</v>
      </c>
      <c r="X134" s="119">
        <v>3.7595000000000001</v>
      </c>
      <c r="Y134" s="119">
        <v>3.8780999999999999</v>
      </c>
      <c r="Z134" s="119">
        <v>1.0031000000000001</v>
      </c>
      <c r="AA134" s="119">
        <v>4.5719000000000003</v>
      </c>
      <c r="AB134" s="119">
        <v>6.7096</v>
      </c>
      <c r="AC134" s="119">
        <v>0.72150000000000003</v>
      </c>
      <c r="AD134" s="120"/>
      <c r="AE134" s="120"/>
      <c r="AF134" s="120"/>
    </row>
    <row r="135" spans="1:32" hidden="1" outlineLevel="1" collapsed="1">
      <c r="A135" s="8">
        <v>44317</v>
      </c>
      <c r="B135" s="119">
        <v>729349.98783781996</v>
      </c>
      <c r="C135" s="119">
        <v>439329.36086016998</v>
      </c>
      <c r="D135" s="119">
        <v>290020.62697764998</v>
      </c>
      <c r="E135" s="119">
        <v>222419.95783686999</v>
      </c>
      <c r="F135" s="119">
        <v>194137.59524947</v>
      </c>
      <c r="G135" s="119">
        <v>28282.362587399999</v>
      </c>
      <c r="H135" s="119">
        <v>563973.99888236029</v>
      </c>
      <c r="I135" s="119">
        <v>360206.8338070999</v>
      </c>
      <c r="J135" s="119">
        <v>203767.16507526001</v>
      </c>
      <c r="K135" s="119">
        <v>737440.04464366008</v>
      </c>
      <c r="L135" s="119">
        <v>449994.57968534995</v>
      </c>
      <c r="M135" s="119">
        <v>287445.46495831001</v>
      </c>
      <c r="N135" s="119">
        <v>8.9526000000000003</v>
      </c>
      <c r="O135" s="119">
        <v>9.5662000000000003</v>
      </c>
      <c r="P135" s="119">
        <v>8.7309000000000001</v>
      </c>
      <c r="Q135" s="119">
        <v>4.7492999999999999</v>
      </c>
      <c r="R135" s="119">
        <v>4.7676999999999996</v>
      </c>
      <c r="S135" s="119">
        <v>29.621300000000002</v>
      </c>
      <c r="T135" s="119">
        <v>29.626899999999999</v>
      </c>
      <c r="U135" s="119">
        <v>33.557000000000002</v>
      </c>
      <c r="V135" s="119">
        <v>24.798100000000002</v>
      </c>
      <c r="W135" s="119">
        <v>5.9448999999999996</v>
      </c>
      <c r="X135" s="119">
        <v>3.8254000000000001</v>
      </c>
      <c r="Y135" s="119">
        <v>3.9558</v>
      </c>
      <c r="Z135" s="119">
        <v>1.0176000000000001</v>
      </c>
      <c r="AA135" s="119">
        <v>4.8627000000000002</v>
      </c>
      <c r="AB135" s="119">
        <v>6.9375999999999998</v>
      </c>
      <c r="AC135" s="119">
        <v>0.61980000000000002</v>
      </c>
      <c r="AD135" s="120"/>
      <c r="AE135" s="120"/>
      <c r="AF135" s="120"/>
    </row>
    <row r="136" spans="1:32" hidden="1" outlineLevel="1" collapsed="1">
      <c r="A136" s="8">
        <v>44348</v>
      </c>
      <c r="B136" s="119">
        <v>731998.72738638998</v>
      </c>
      <c r="C136" s="119">
        <v>452200.27157858998</v>
      </c>
      <c r="D136" s="119">
        <v>279798.4558078</v>
      </c>
      <c r="E136" s="119">
        <v>227125.90144623999</v>
      </c>
      <c r="F136" s="119">
        <v>199801.83518257001</v>
      </c>
      <c r="G136" s="119">
        <v>27324.06626367</v>
      </c>
      <c r="H136" s="119">
        <v>561884.59274354007</v>
      </c>
      <c r="I136" s="119">
        <v>365793.28781817993</v>
      </c>
      <c r="J136" s="119">
        <v>196091.30492535996</v>
      </c>
      <c r="K136" s="119">
        <v>749817.20242912997</v>
      </c>
      <c r="L136" s="119">
        <v>465792.59020998003</v>
      </c>
      <c r="M136" s="119">
        <v>284024.61221914995</v>
      </c>
      <c r="N136" s="119">
        <v>9.0413999999999994</v>
      </c>
      <c r="O136" s="119">
        <v>9.6135000000000002</v>
      </c>
      <c r="P136" s="119">
        <v>8.8646999999999991</v>
      </c>
      <c r="Q136" s="119">
        <v>5.2954999999999997</v>
      </c>
      <c r="R136" s="119">
        <v>5.3239999999999998</v>
      </c>
      <c r="S136" s="119">
        <v>30.081900000000001</v>
      </c>
      <c r="T136" s="119">
        <v>30.080500000000001</v>
      </c>
      <c r="U136" s="119">
        <v>33.997999999999998</v>
      </c>
      <c r="V136" s="119">
        <v>31.5916</v>
      </c>
      <c r="W136" s="119">
        <v>7.5067000000000004</v>
      </c>
      <c r="X136" s="119">
        <v>3.8062</v>
      </c>
      <c r="Y136" s="119">
        <v>3.9218999999999999</v>
      </c>
      <c r="Z136" s="119">
        <v>1.0444</v>
      </c>
      <c r="AA136" s="119">
        <v>4.9154999999999998</v>
      </c>
      <c r="AB136" s="119">
        <v>6.8551000000000002</v>
      </c>
      <c r="AC136" s="119">
        <v>0.67910000000000004</v>
      </c>
      <c r="AD136" s="120"/>
      <c r="AE136" s="120"/>
      <c r="AF136" s="120"/>
    </row>
    <row r="137" spans="1:32" hidden="1" outlineLevel="1" collapsed="1">
      <c r="A137" s="8">
        <v>44378</v>
      </c>
      <c r="B137" s="119">
        <v>728742.07286563003</v>
      </c>
      <c r="C137" s="119">
        <v>457207.77681930002</v>
      </c>
      <c r="D137" s="119">
        <v>271534.29604633001</v>
      </c>
      <c r="E137" s="119">
        <v>231139.07931621</v>
      </c>
      <c r="F137" s="119">
        <v>204905.28604968</v>
      </c>
      <c r="G137" s="119">
        <v>26233.79326653</v>
      </c>
      <c r="H137" s="119">
        <v>573030.51870927005</v>
      </c>
      <c r="I137" s="119">
        <v>378662.91893136007</v>
      </c>
      <c r="J137" s="119">
        <v>194367.59977791004</v>
      </c>
      <c r="K137" s="119">
        <v>743425.68556754012</v>
      </c>
      <c r="L137" s="119">
        <v>461491.83961228002</v>
      </c>
      <c r="M137" s="119">
        <v>281933.84595525998</v>
      </c>
      <c r="N137" s="119">
        <v>9.1355000000000004</v>
      </c>
      <c r="O137" s="119">
        <v>9.9144000000000005</v>
      </c>
      <c r="P137" s="119">
        <v>9.2157</v>
      </c>
      <c r="Q137" s="119">
        <v>4.8490000000000002</v>
      </c>
      <c r="R137" s="119">
        <v>4.8609</v>
      </c>
      <c r="S137" s="119">
        <v>29.592700000000001</v>
      </c>
      <c r="T137" s="119">
        <v>29.603400000000001</v>
      </c>
      <c r="U137" s="119">
        <v>33.176099999999998</v>
      </c>
      <c r="V137" s="119">
        <v>21.7638</v>
      </c>
      <c r="W137" s="119">
        <v>4.9218000000000002</v>
      </c>
      <c r="X137" s="119">
        <v>3.9504999999999999</v>
      </c>
      <c r="Y137" s="119">
        <v>4.0540000000000003</v>
      </c>
      <c r="Z137" s="119">
        <v>1.01</v>
      </c>
      <c r="AA137" s="119">
        <v>4.8592000000000004</v>
      </c>
      <c r="AB137" s="119">
        <v>6.7811000000000003</v>
      </c>
      <c r="AC137" s="119">
        <v>0.59289999999999998</v>
      </c>
      <c r="AD137" s="120"/>
      <c r="AE137" s="120"/>
      <c r="AF137" s="120"/>
    </row>
    <row r="138" spans="1:32" hidden="1" outlineLevel="1" collapsed="1">
      <c r="A138" s="8">
        <v>44409</v>
      </c>
      <c r="B138" s="119">
        <v>749205.40850559995</v>
      </c>
      <c r="C138" s="119">
        <v>472670.6106291</v>
      </c>
      <c r="D138" s="119">
        <v>276534.7978765</v>
      </c>
      <c r="E138" s="119">
        <v>236757.68944844001</v>
      </c>
      <c r="F138" s="119">
        <v>212543.77782913001</v>
      </c>
      <c r="G138" s="119">
        <v>24213.911619310002</v>
      </c>
      <c r="H138" s="119">
        <v>558086.09699549014</v>
      </c>
      <c r="I138" s="119">
        <v>374392.83560303005</v>
      </c>
      <c r="J138" s="119">
        <v>183693.26139245997</v>
      </c>
      <c r="K138" s="119">
        <v>739629.63760259002</v>
      </c>
      <c r="L138" s="119">
        <v>455643.95747874002</v>
      </c>
      <c r="M138" s="119">
        <v>283985.68012385</v>
      </c>
      <c r="N138" s="119">
        <v>8.8557000000000006</v>
      </c>
      <c r="O138" s="119">
        <v>10.066599999999999</v>
      </c>
      <c r="P138" s="119">
        <v>9.3928999999999991</v>
      </c>
      <c r="Q138" s="119">
        <v>3.1655000000000002</v>
      </c>
      <c r="R138" s="119">
        <v>3.1659999999999999</v>
      </c>
      <c r="S138" s="119">
        <v>29.734100000000002</v>
      </c>
      <c r="T138" s="119">
        <v>29.741099999999999</v>
      </c>
      <c r="U138" s="119">
        <v>33.275100000000002</v>
      </c>
      <c r="V138" s="119">
        <v>25.488600000000002</v>
      </c>
      <c r="W138" s="119">
        <v>5.8457999999999997</v>
      </c>
      <c r="X138" s="119">
        <v>4.4138999999999999</v>
      </c>
      <c r="Y138" s="119">
        <v>4.5723000000000003</v>
      </c>
      <c r="Z138" s="119">
        <v>0.80420000000000003</v>
      </c>
      <c r="AA138" s="119">
        <v>4.6451000000000002</v>
      </c>
      <c r="AB138" s="119">
        <v>6.7146999999999997</v>
      </c>
      <c r="AC138" s="119">
        <v>0.54779999999999995</v>
      </c>
      <c r="AD138" s="120"/>
      <c r="AE138" s="120"/>
      <c r="AF138" s="120"/>
    </row>
    <row r="139" spans="1:32" hidden="1" outlineLevel="1" collapsed="1">
      <c r="A139" s="8">
        <v>44440</v>
      </c>
      <c r="B139" s="119">
        <v>746727.78377873998</v>
      </c>
      <c r="C139" s="119">
        <v>482573.73557233001</v>
      </c>
      <c r="D139" s="119">
        <v>264154.04820641002</v>
      </c>
      <c r="E139" s="119">
        <v>240346.56317581999</v>
      </c>
      <c r="F139" s="119">
        <v>216979.31312949999</v>
      </c>
      <c r="G139" s="119">
        <v>23367.250046320001</v>
      </c>
      <c r="H139" s="119">
        <v>577189.17555379018</v>
      </c>
      <c r="I139" s="119">
        <v>393078.33311342006</v>
      </c>
      <c r="J139" s="119">
        <v>184110.84244036995</v>
      </c>
      <c r="K139" s="119">
        <v>743830.71660060994</v>
      </c>
      <c r="L139" s="119">
        <v>463897.03236983996</v>
      </c>
      <c r="M139" s="119">
        <v>279933.68423076998</v>
      </c>
      <c r="N139" s="119">
        <v>8.8695000000000004</v>
      </c>
      <c r="O139" s="119">
        <v>9.7022999999999993</v>
      </c>
      <c r="P139" s="119">
        <v>9.0338999999999992</v>
      </c>
      <c r="Q139" s="119">
        <v>3.7423000000000002</v>
      </c>
      <c r="R139" s="119">
        <v>3.7443</v>
      </c>
      <c r="S139" s="119">
        <v>29.643799999999999</v>
      </c>
      <c r="T139" s="119">
        <v>29.645299999999999</v>
      </c>
      <c r="U139" s="119">
        <v>33.261000000000003</v>
      </c>
      <c r="V139" s="119">
        <v>28.518000000000001</v>
      </c>
      <c r="W139" s="119">
        <v>7.9147999999999996</v>
      </c>
      <c r="X139" s="119">
        <v>4.5819999999999999</v>
      </c>
      <c r="Y139" s="119">
        <v>4.7481</v>
      </c>
      <c r="Z139" s="119">
        <v>0.77559999999999996</v>
      </c>
      <c r="AA139" s="119">
        <v>4.7403000000000004</v>
      </c>
      <c r="AB139" s="119">
        <v>6.7553999999999998</v>
      </c>
      <c r="AC139" s="119">
        <v>0.49359999999999998</v>
      </c>
      <c r="AD139" s="120"/>
      <c r="AE139" s="120"/>
      <c r="AF139" s="120"/>
    </row>
    <row r="140" spans="1:32" hidden="1" outlineLevel="1" collapsed="1">
      <c r="A140" s="8">
        <v>44470</v>
      </c>
      <c r="B140" s="119">
        <v>755513.23521634995</v>
      </c>
      <c r="C140" s="119">
        <v>488159.20844279998</v>
      </c>
      <c r="D140" s="119">
        <v>267354.02677355002</v>
      </c>
      <c r="E140" s="119">
        <v>242819.02299478001</v>
      </c>
      <c r="F140" s="119">
        <v>221109.69845846001</v>
      </c>
      <c r="G140" s="119">
        <v>21709.32453632</v>
      </c>
      <c r="H140" s="119">
        <v>581753.5908486502</v>
      </c>
      <c r="I140" s="119">
        <v>398574.14930309</v>
      </c>
      <c r="J140" s="119">
        <v>183179.44154555997</v>
      </c>
      <c r="K140" s="119">
        <v>745101.41704116017</v>
      </c>
      <c r="L140" s="119">
        <v>465850.86396767996</v>
      </c>
      <c r="M140" s="119">
        <v>279250.55307348003</v>
      </c>
      <c r="N140" s="119">
        <v>9.2322000000000006</v>
      </c>
      <c r="O140" s="119">
        <v>10.011900000000001</v>
      </c>
      <c r="P140" s="119">
        <v>9.4162999999999997</v>
      </c>
      <c r="Q140" s="119">
        <v>3.9460999999999999</v>
      </c>
      <c r="R140" s="119">
        <v>3.9491999999999998</v>
      </c>
      <c r="S140" s="119">
        <v>29.631599999999999</v>
      </c>
      <c r="T140" s="119">
        <v>29.648800000000001</v>
      </c>
      <c r="U140" s="119">
        <v>33.271900000000002</v>
      </c>
      <c r="V140" s="119">
        <v>20.6143</v>
      </c>
      <c r="W140" s="119">
        <v>6.1428000000000003</v>
      </c>
      <c r="X140" s="119">
        <v>4.6452</v>
      </c>
      <c r="Y140" s="119">
        <v>4.7587000000000002</v>
      </c>
      <c r="Z140" s="119">
        <v>0.71970000000000001</v>
      </c>
      <c r="AA140" s="119">
        <v>4.8615000000000004</v>
      </c>
      <c r="AB140" s="119">
        <v>6.7606999999999999</v>
      </c>
      <c r="AC140" s="119">
        <v>0.5494</v>
      </c>
      <c r="AD140" s="120"/>
      <c r="AE140" s="120"/>
      <c r="AF140" s="120"/>
    </row>
    <row r="141" spans="1:32" hidden="1" outlineLevel="1" collapsed="1">
      <c r="A141" s="8">
        <v>44501</v>
      </c>
      <c r="B141" s="119">
        <v>761537.61189228995</v>
      </c>
      <c r="C141" s="119">
        <v>496235.26181587001</v>
      </c>
      <c r="D141" s="119">
        <v>265302.35007642</v>
      </c>
      <c r="E141" s="119">
        <v>250573.70021740001</v>
      </c>
      <c r="F141" s="119">
        <v>228804.45577104</v>
      </c>
      <c r="G141" s="119">
        <v>21769.24444636</v>
      </c>
      <c r="H141" s="119">
        <v>590102.37891186995</v>
      </c>
      <c r="I141" s="119">
        <v>409512.74833037995</v>
      </c>
      <c r="J141" s="119">
        <v>180589.63058148997</v>
      </c>
      <c r="K141" s="119">
        <v>757040.97679992986</v>
      </c>
      <c r="L141" s="119">
        <v>469045.61940349999</v>
      </c>
      <c r="M141" s="119">
        <v>287995.35739643004</v>
      </c>
      <c r="N141" s="119">
        <v>9.0797000000000008</v>
      </c>
      <c r="O141" s="119">
        <v>9.9853000000000005</v>
      </c>
      <c r="P141" s="119">
        <v>9.4392999999999994</v>
      </c>
      <c r="Q141" s="119">
        <v>3.2498999999999998</v>
      </c>
      <c r="R141" s="119">
        <v>3.2505999999999999</v>
      </c>
      <c r="S141" s="119">
        <v>28.336600000000001</v>
      </c>
      <c r="T141" s="119">
        <v>28.3491</v>
      </c>
      <c r="U141" s="119">
        <v>31.51</v>
      </c>
      <c r="V141" s="119">
        <v>18.270800000000001</v>
      </c>
      <c r="W141" s="119">
        <v>5.9080000000000004</v>
      </c>
      <c r="X141" s="119">
        <v>4.7561999999999998</v>
      </c>
      <c r="Y141" s="119">
        <v>4.8521000000000001</v>
      </c>
      <c r="Z141" s="119">
        <v>1.0256000000000001</v>
      </c>
      <c r="AA141" s="119">
        <v>5.0197000000000003</v>
      </c>
      <c r="AB141" s="119">
        <v>6.9683000000000002</v>
      </c>
      <c r="AC141" s="119">
        <v>0.62239999999999995</v>
      </c>
      <c r="AD141" s="120"/>
      <c r="AE141" s="120"/>
      <c r="AF141" s="120"/>
    </row>
    <row r="142" spans="1:32" hidden="1" outlineLevel="1" collapsed="1">
      <c r="A142" s="8">
        <v>44531</v>
      </c>
      <c r="B142" s="119">
        <v>752324.27137451002</v>
      </c>
      <c r="C142" s="119">
        <v>484060.07121442002</v>
      </c>
      <c r="D142" s="119">
        <v>268264.20016009</v>
      </c>
      <c r="E142" s="119">
        <v>254385.18023961</v>
      </c>
      <c r="F142" s="119">
        <v>232914.11796569001</v>
      </c>
      <c r="G142" s="119">
        <v>21471.062273920001</v>
      </c>
      <c r="H142" s="119">
        <v>633805.71783009009</v>
      </c>
      <c r="I142" s="119">
        <v>456470.90545160009</v>
      </c>
      <c r="J142" s="119">
        <v>177334.81237849005</v>
      </c>
      <c r="K142" s="119">
        <v>794151.81397308025</v>
      </c>
      <c r="L142" s="119">
        <v>506980.23351185001</v>
      </c>
      <c r="M142" s="119">
        <v>287171.58046123001</v>
      </c>
      <c r="N142" s="119">
        <v>9.0725999999999996</v>
      </c>
      <c r="O142" s="119">
        <v>10.480399999999999</v>
      </c>
      <c r="P142" s="119">
        <v>9.8962000000000003</v>
      </c>
      <c r="Q142" s="119">
        <v>3.3405999999999998</v>
      </c>
      <c r="R142" s="119">
        <v>3.3424999999999998</v>
      </c>
      <c r="S142" s="119">
        <v>28.063700000000001</v>
      </c>
      <c r="T142" s="119">
        <v>28.072500000000002</v>
      </c>
      <c r="U142" s="119">
        <v>31.2971</v>
      </c>
      <c r="V142" s="119">
        <v>23.189699999999998</v>
      </c>
      <c r="W142" s="119">
        <v>5.7965999999999998</v>
      </c>
      <c r="X142" s="119">
        <v>4.5206999999999997</v>
      </c>
      <c r="Y142" s="119">
        <v>4.6376999999999997</v>
      </c>
      <c r="Z142" s="119">
        <v>1.4140999999999999</v>
      </c>
      <c r="AA142" s="119">
        <v>5.1830999999999996</v>
      </c>
      <c r="AB142" s="119">
        <v>6.9608999999999996</v>
      </c>
      <c r="AC142" s="119">
        <v>0.59019999999999995</v>
      </c>
      <c r="AD142" s="120"/>
      <c r="AE142" s="120"/>
      <c r="AF142" s="120"/>
    </row>
    <row r="143" spans="1:32" hidden="1" outlineLevel="1" collapsed="1">
      <c r="A143" s="8">
        <v>44562</v>
      </c>
      <c r="B143" s="119">
        <v>769648.5953399</v>
      </c>
      <c r="C143" s="119">
        <v>486449.85166242998</v>
      </c>
      <c r="D143" s="119">
        <v>283198.74367747002</v>
      </c>
      <c r="E143" s="119">
        <v>262515.19351875997</v>
      </c>
      <c r="F143" s="119">
        <v>240199.63851101001</v>
      </c>
      <c r="G143" s="119">
        <v>22315.555007750001</v>
      </c>
      <c r="H143" s="119">
        <v>627775.91253721993</v>
      </c>
      <c r="I143" s="119">
        <v>426864.43489486008</v>
      </c>
      <c r="J143" s="119">
        <v>200911.47764236006</v>
      </c>
      <c r="K143" s="119">
        <v>773830.65855368017</v>
      </c>
      <c r="L143" s="119">
        <v>481828.46030254004</v>
      </c>
      <c r="M143" s="119">
        <v>292002.19825114001</v>
      </c>
      <c r="N143" s="119">
        <v>9.5184999999999995</v>
      </c>
      <c r="O143" s="119">
        <v>10.822699999999999</v>
      </c>
      <c r="P143" s="119">
        <v>10.373100000000001</v>
      </c>
      <c r="Q143" s="119">
        <v>3.3409</v>
      </c>
      <c r="R143" s="119">
        <v>3.3441000000000001</v>
      </c>
      <c r="S143" s="119">
        <v>28.384499999999999</v>
      </c>
      <c r="T143" s="119">
        <v>28.377500000000001</v>
      </c>
      <c r="U143" s="119">
        <v>32.035800000000002</v>
      </c>
      <c r="V143" s="119">
        <v>39.0764</v>
      </c>
      <c r="W143" s="119">
        <v>4.7176</v>
      </c>
      <c r="X143" s="119">
        <v>4.8006000000000002</v>
      </c>
      <c r="Y143" s="119">
        <v>4.8502000000000001</v>
      </c>
      <c r="Z143" s="119">
        <v>1.2723</v>
      </c>
      <c r="AA143" s="119">
        <v>5.2095000000000002</v>
      </c>
      <c r="AB143" s="119">
        <v>7.0526</v>
      </c>
      <c r="AC143" s="119">
        <v>0.53920000000000001</v>
      </c>
      <c r="AD143" s="120"/>
      <c r="AE143" s="120"/>
      <c r="AF143" s="120"/>
    </row>
    <row r="144" spans="1:32" hidden="1" outlineLevel="1" collapsed="1">
      <c r="A144" s="8">
        <v>44593</v>
      </c>
      <c r="B144" s="119">
        <v>743729.66270459001</v>
      </c>
      <c r="C144" s="119">
        <v>496100.79822917999</v>
      </c>
      <c r="D144" s="119">
        <v>247628.86447541</v>
      </c>
      <c r="E144" s="119">
        <v>268008.23141533998</v>
      </c>
      <c r="F144" s="119">
        <v>247171.25182676999</v>
      </c>
      <c r="G144" s="119">
        <v>20836.97958857</v>
      </c>
      <c r="H144" s="119">
        <v>579343.7588202199</v>
      </c>
      <c r="I144" s="119">
        <v>396982.40418646997</v>
      </c>
      <c r="J144" s="119">
        <v>182361.35463374999</v>
      </c>
      <c r="K144" s="119">
        <v>757664.95290371019</v>
      </c>
      <c r="L144" s="119">
        <v>474985.06256004999</v>
      </c>
      <c r="M144" s="119">
        <v>282679.89034366002</v>
      </c>
      <c r="N144" s="119">
        <v>10.135300000000001</v>
      </c>
      <c r="O144" s="119">
        <v>11.9078</v>
      </c>
      <c r="P144" s="119">
        <v>11.653499999999999</v>
      </c>
      <c r="Q144" s="119">
        <v>3.1598000000000002</v>
      </c>
      <c r="R144" s="119">
        <v>3.1677</v>
      </c>
      <c r="S144" s="119">
        <v>29.3233</v>
      </c>
      <c r="T144" s="119">
        <v>29.3216</v>
      </c>
      <c r="U144" s="119">
        <v>32.926699999999997</v>
      </c>
      <c r="V144" s="119">
        <v>30.6937</v>
      </c>
      <c r="W144" s="119">
        <v>4.5618999999999996</v>
      </c>
      <c r="X144" s="119">
        <v>5.5297999999999998</v>
      </c>
      <c r="Y144" s="119">
        <v>5.5917000000000003</v>
      </c>
      <c r="Z144" s="119">
        <v>1.4075</v>
      </c>
      <c r="AA144" s="119">
        <v>4.9992000000000001</v>
      </c>
      <c r="AB144" s="119">
        <v>6.7941000000000003</v>
      </c>
      <c r="AC144" s="119">
        <v>0.52669999999999995</v>
      </c>
      <c r="AD144" s="120"/>
      <c r="AE144" s="120"/>
      <c r="AF144" s="120"/>
    </row>
    <row r="145" spans="1:32" hidden="1" outlineLevel="1" collapsed="1">
      <c r="A145" s="8">
        <v>44621</v>
      </c>
      <c r="B145" s="119">
        <v>745409.09676423005</v>
      </c>
      <c r="C145" s="119">
        <v>499767.94123229</v>
      </c>
      <c r="D145" s="119">
        <v>245641.15553193999</v>
      </c>
      <c r="E145" s="119">
        <v>262704.28414926998</v>
      </c>
      <c r="F145" s="119">
        <v>241923.27075878999</v>
      </c>
      <c r="G145" s="119">
        <v>20781.013390479999</v>
      </c>
      <c r="H145" s="119">
        <v>558717.74849085987</v>
      </c>
      <c r="I145" s="119">
        <v>396447.56293206004</v>
      </c>
      <c r="J145" s="119">
        <v>162270.18555879997</v>
      </c>
      <c r="K145" s="119">
        <v>824069.45098805008</v>
      </c>
      <c r="L145" s="119">
        <v>542044.28870202997</v>
      </c>
      <c r="M145" s="119">
        <v>282025.16228602</v>
      </c>
      <c r="N145" s="119">
        <v>11.317299999999999</v>
      </c>
      <c r="O145" s="119">
        <v>13.151899999999999</v>
      </c>
      <c r="P145" s="119">
        <v>13.179500000000001</v>
      </c>
      <c r="Q145" s="119">
        <v>3.5743</v>
      </c>
      <c r="R145" s="119">
        <v>3.5949</v>
      </c>
      <c r="S145" s="119">
        <v>20.402100000000001</v>
      </c>
      <c r="T145" s="119">
        <v>20.4224</v>
      </c>
      <c r="U145" s="119">
        <v>20.639900000000001</v>
      </c>
      <c r="V145" s="119">
        <v>3.9529000000000001</v>
      </c>
      <c r="W145" s="119">
        <v>2.0000000000000001E-4</v>
      </c>
      <c r="X145" s="119">
        <v>6.0812999999999997</v>
      </c>
      <c r="Y145" s="119">
        <v>6.101</v>
      </c>
      <c r="Z145" s="119">
        <v>1.4365000000000001</v>
      </c>
      <c r="AA145" s="119">
        <v>5.0243000000000002</v>
      </c>
      <c r="AB145" s="119">
        <v>6.7050999999999998</v>
      </c>
      <c r="AC145" s="119">
        <v>0.44330000000000003</v>
      </c>
      <c r="AD145" s="120"/>
      <c r="AE145" s="120"/>
      <c r="AF145" s="120"/>
    </row>
    <row r="146" spans="1:32" hidden="1" outlineLevel="1" collapsed="1">
      <c r="A146" s="8">
        <v>44652</v>
      </c>
      <c r="B146" s="119">
        <v>751253.06496739003</v>
      </c>
      <c r="C146" s="119">
        <v>511983.27107483998</v>
      </c>
      <c r="D146" s="119">
        <v>239269.79389254999</v>
      </c>
      <c r="E146" s="119">
        <v>259173.86983914001</v>
      </c>
      <c r="F146" s="119">
        <v>238573.33439067</v>
      </c>
      <c r="G146" s="119">
        <v>20600.53544847</v>
      </c>
      <c r="H146" s="119">
        <v>587048.3918611001</v>
      </c>
      <c r="I146" s="119">
        <v>426447.45673117996</v>
      </c>
      <c r="J146" s="119">
        <v>160600.93512991999</v>
      </c>
      <c r="K146" s="119">
        <v>835059.66146236984</v>
      </c>
      <c r="L146" s="119">
        <v>553190.36918799998</v>
      </c>
      <c r="M146" s="119">
        <v>281869.29227436997</v>
      </c>
      <c r="N146" s="119">
        <v>12.2088</v>
      </c>
      <c r="O146" s="119">
        <v>13.7475</v>
      </c>
      <c r="P146" s="119">
        <v>13.818300000000001</v>
      </c>
      <c r="Q146" s="119">
        <v>4.2653999999999996</v>
      </c>
      <c r="R146" s="119">
        <v>4.2930000000000001</v>
      </c>
      <c r="S146" s="119">
        <v>24.534600000000001</v>
      </c>
      <c r="T146" s="119">
        <v>24.5321</v>
      </c>
      <c r="U146" s="119">
        <v>26.0623</v>
      </c>
      <c r="V146" s="119">
        <v>32.262999999999998</v>
      </c>
      <c r="W146" s="119">
        <v>2.5099999999999998</v>
      </c>
      <c r="X146" s="119">
        <v>4.8403</v>
      </c>
      <c r="Y146" s="119">
        <v>4.8726000000000003</v>
      </c>
      <c r="Z146" s="119">
        <v>1.6989000000000001</v>
      </c>
      <c r="AA146" s="119">
        <v>4.6356000000000002</v>
      </c>
      <c r="AB146" s="119">
        <v>5.9256000000000002</v>
      </c>
      <c r="AC146" s="119">
        <v>0.53380000000000005</v>
      </c>
      <c r="AD146" s="120"/>
      <c r="AE146" s="120"/>
      <c r="AF146" s="120"/>
    </row>
    <row r="147" spans="1:32" hidden="1" outlineLevel="1" collapsed="1">
      <c r="A147" s="8">
        <v>44682</v>
      </c>
      <c r="B147" s="119">
        <v>762683.79352970002</v>
      </c>
      <c r="C147" s="119">
        <v>530198.34777131001</v>
      </c>
      <c r="D147" s="119">
        <v>232485.44575839001</v>
      </c>
      <c r="E147" s="119">
        <v>256372.04488520999</v>
      </c>
      <c r="F147" s="119">
        <v>235769.36036224</v>
      </c>
      <c r="G147" s="119">
        <v>20602.684522970001</v>
      </c>
      <c r="H147" s="119">
        <v>587346.35749914008</v>
      </c>
      <c r="I147" s="119">
        <v>421719.50933798996</v>
      </c>
      <c r="J147" s="119">
        <v>165626.84816115003</v>
      </c>
      <c r="K147" s="119">
        <v>833895.75002793025</v>
      </c>
      <c r="L147" s="119">
        <v>550705.73627223016</v>
      </c>
      <c r="M147" s="119">
        <v>283190.01375569997</v>
      </c>
      <c r="N147" s="119">
        <v>12.3497</v>
      </c>
      <c r="O147" s="119">
        <v>13.8612</v>
      </c>
      <c r="P147" s="119">
        <v>13.945600000000001</v>
      </c>
      <c r="Q147" s="119">
        <v>4.2336999999999998</v>
      </c>
      <c r="R147" s="119">
        <v>4.2525000000000004</v>
      </c>
      <c r="S147" s="119">
        <v>21.02</v>
      </c>
      <c r="T147" s="119">
        <v>21.033200000000001</v>
      </c>
      <c r="U147" s="119">
        <v>21.622499999999999</v>
      </c>
      <c r="V147" s="119">
        <v>12.3146</v>
      </c>
      <c r="W147" s="119">
        <v>11.112299999999999</v>
      </c>
      <c r="X147" s="119">
        <v>4.2821999999999996</v>
      </c>
      <c r="Y147" s="119">
        <v>4.3148</v>
      </c>
      <c r="Z147" s="119">
        <v>1.1706000000000001</v>
      </c>
      <c r="AA147" s="119">
        <v>4.5564999999999998</v>
      </c>
      <c r="AB147" s="119">
        <v>5.6525999999999996</v>
      </c>
      <c r="AC147" s="119">
        <v>0.61539999999999995</v>
      </c>
      <c r="AD147" s="120"/>
      <c r="AE147" s="120"/>
      <c r="AF147" s="120"/>
    </row>
    <row r="148" spans="1:32" hidden="1" outlineLevel="1" collapsed="1">
      <c r="A148" s="8">
        <v>44713</v>
      </c>
      <c r="B148" s="119">
        <v>756394.34668478998</v>
      </c>
      <c r="C148" s="119">
        <v>529077.39208747004</v>
      </c>
      <c r="D148" s="119">
        <v>227316.95459732</v>
      </c>
      <c r="E148" s="119">
        <v>248930.88361230001</v>
      </c>
      <c r="F148" s="119">
        <v>229600.52070597</v>
      </c>
      <c r="G148" s="119">
        <v>19330.36290633</v>
      </c>
      <c r="H148" s="119">
        <v>585548.62618321984</v>
      </c>
      <c r="I148" s="119">
        <v>404702.50226333999</v>
      </c>
      <c r="J148" s="119">
        <v>180846.12391988002</v>
      </c>
      <c r="K148" s="119">
        <v>863704.76747125003</v>
      </c>
      <c r="L148" s="119">
        <v>580365.78272058</v>
      </c>
      <c r="M148" s="119">
        <v>283338.98475067003</v>
      </c>
      <c r="N148" s="119">
        <v>15.6381</v>
      </c>
      <c r="O148" s="119">
        <v>18.050999999999998</v>
      </c>
      <c r="P148" s="119">
        <v>18.427600000000002</v>
      </c>
      <c r="Q148" s="119">
        <v>4.4600999999999997</v>
      </c>
      <c r="R148" s="119">
        <v>4.4771000000000001</v>
      </c>
      <c r="S148" s="119">
        <v>21.783100000000001</v>
      </c>
      <c r="T148" s="119">
        <v>21.797499999999999</v>
      </c>
      <c r="U148" s="119">
        <v>22.7943</v>
      </c>
      <c r="V148" s="119">
        <v>9.4845000000000006</v>
      </c>
      <c r="W148" s="119">
        <v>5.1155999999999997</v>
      </c>
      <c r="X148" s="119">
        <v>6.9663000000000004</v>
      </c>
      <c r="Y148" s="119">
        <v>7.1002000000000001</v>
      </c>
      <c r="Z148" s="119">
        <v>1.0666</v>
      </c>
      <c r="AA148" s="119">
        <v>5.2907999999999999</v>
      </c>
      <c r="AB148" s="119">
        <v>6.5930999999999997</v>
      </c>
      <c r="AC148" s="119">
        <v>0.70489999999999997</v>
      </c>
      <c r="AD148" s="120"/>
      <c r="AE148" s="120"/>
      <c r="AF148" s="120"/>
    </row>
    <row r="149" spans="1:32" hidden="1" outlineLevel="1" collapsed="1">
      <c r="A149" s="8">
        <v>44743</v>
      </c>
      <c r="B149" s="119">
        <v>802460.55178531003</v>
      </c>
      <c r="C149" s="119">
        <v>526927.05924462003</v>
      </c>
      <c r="D149" s="119">
        <v>275533.49254069</v>
      </c>
      <c r="E149" s="119">
        <v>249352.05660333001</v>
      </c>
      <c r="F149" s="119">
        <v>225695.34539338999</v>
      </c>
      <c r="G149" s="119">
        <v>23656.71120994</v>
      </c>
      <c r="H149" s="119">
        <v>606099.08363922022</v>
      </c>
      <c r="I149" s="119">
        <v>378182.29273740004</v>
      </c>
      <c r="J149" s="119">
        <v>227916.79090182</v>
      </c>
      <c r="K149" s="119">
        <v>928849.05733259011</v>
      </c>
      <c r="L149" s="119">
        <v>578992.87264605996</v>
      </c>
      <c r="M149" s="119">
        <v>349856.18468653003</v>
      </c>
      <c r="N149" s="119">
        <v>15.221399999999999</v>
      </c>
      <c r="O149" s="119">
        <v>17.708200000000001</v>
      </c>
      <c r="P149" s="119">
        <v>17.880800000000001</v>
      </c>
      <c r="Q149" s="119">
        <v>4.5046999999999997</v>
      </c>
      <c r="R149" s="119">
        <v>4.5147000000000004</v>
      </c>
      <c r="S149" s="119">
        <v>20.970199999999998</v>
      </c>
      <c r="T149" s="119">
        <v>20.985900000000001</v>
      </c>
      <c r="U149" s="119">
        <v>22.246400000000001</v>
      </c>
      <c r="V149" s="119">
        <v>8.2901000000000007</v>
      </c>
      <c r="W149" s="119">
        <v>5.6079999999999997</v>
      </c>
      <c r="X149" s="119">
        <v>7.4297000000000004</v>
      </c>
      <c r="Y149" s="119">
        <v>7.6178999999999997</v>
      </c>
      <c r="Z149" s="119">
        <v>1.5445</v>
      </c>
      <c r="AA149" s="119">
        <v>6.3146000000000004</v>
      </c>
      <c r="AB149" s="119">
        <v>8.1128999999999998</v>
      </c>
      <c r="AC149" s="119">
        <v>0.88160000000000005</v>
      </c>
      <c r="AD149" s="120"/>
      <c r="AE149" s="120"/>
      <c r="AF149" s="120"/>
    </row>
    <row r="150" spans="1:32" hidden="1" outlineLevel="1" collapsed="1">
      <c r="A150" s="8">
        <v>44774</v>
      </c>
      <c r="B150" s="119">
        <v>799711.69267124997</v>
      </c>
      <c r="C150" s="119">
        <v>527195.07789348997</v>
      </c>
      <c r="D150" s="119">
        <v>272516.61477776</v>
      </c>
      <c r="E150" s="119">
        <v>246156.03678995001</v>
      </c>
      <c r="F150" s="119">
        <v>222654.83475292</v>
      </c>
      <c r="G150" s="119">
        <v>23501.202037030002</v>
      </c>
      <c r="H150" s="119">
        <v>606204.35627162026</v>
      </c>
      <c r="I150" s="119">
        <v>384992.07675902988</v>
      </c>
      <c r="J150" s="119">
        <v>221212.27951258997</v>
      </c>
      <c r="K150" s="119">
        <v>940250.49860562989</v>
      </c>
      <c r="L150" s="119">
        <v>587079.45707344008</v>
      </c>
      <c r="M150" s="119">
        <v>353171.04153218999</v>
      </c>
      <c r="N150" s="119">
        <v>16.251799999999999</v>
      </c>
      <c r="O150" s="119">
        <v>19.856200000000001</v>
      </c>
      <c r="P150" s="119">
        <v>20.298200000000001</v>
      </c>
      <c r="Q150" s="119">
        <v>4.9268999999999998</v>
      </c>
      <c r="R150" s="119">
        <v>4.9409000000000001</v>
      </c>
      <c r="S150" s="119">
        <v>22.120899999999999</v>
      </c>
      <c r="T150" s="119">
        <v>22.162700000000001</v>
      </c>
      <c r="U150" s="119">
        <v>22.988800000000001</v>
      </c>
      <c r="V150" s="119">
        <v>6.8552999999999997</v>
      </c>
      <c r="W150" s="119">
        <v>4.4618000000000002</v>
      </c>
      <c r="X150" s="119">
        <v>7.6196000000000002</v>
      </c>
      <c r="Y150" s="119">
        <v>7.915</v>
      </c>
      <c r="Z150" s="119">
        <v>1.8124</v>
      </c>
      <c r="AA150" s="119">
        <v>5.5631000000000004</v>
      </c>
      <c r="AB150" s="119">
        <v>8.0521999999999991</v>
      </c>
      <c r="AC150" s="119">
        <v>0.85160000000000002</v>
      </c>
      <c r="AD150" s="120"/>
      <c r="AE150" s="120"/>
      <c r="AF150" s="120"/>
    </row>
    <row r="151" spans="1:32" hidden="1" outlineLevel="1" collapsed="1">
      <c r="A151" s="8">
        <v>44805</v>
      </c>
      <c r="B151" s="119">
        <v>790370.24899503996</v>
      </c>
      <c r="C151" s="119">
        <v>523857.72535751999</v>
      </c>
      <c r="D151" s="119">
        <v>266512.52363751997</v>
      </c>
      <c r="E151" s="119">
        <v>242602.84142811</v>
      </c>
      <c r="F151" s="119">
        <v>219315.83408691999</v>
      </c>
      <c r="G151" s="119">
        <v>23287.007341190001</v>
      </c>
      <c r="H151" s="119">
        <v>622649.83421573008</v>
      </c>
      <c r="I151" s="119">
        <v>409490.02833769005</v>
      </c>
      <c r="J151" s="119">
        <v>213159.80587803997</v>
      </c>
      <c r="K151" s="119">
        <v>953571.73533595994</v>
      </c>
      <c r="L151" s="119">
        <v>596053.83222991996</v>
      </c>
      <c r="M151" s="119">
        <v>357517.90310603997</v>
      </c>
      <c r="N151" s="119">
        <v>16.003499999999999</v>
      </c>
      <c r="O151" s="119">
        <v>19.5928</v>
      </c>
      <c r="P151" s="119">
        <v>19.845500000000001</v>
      </c>
      <c r="Q151" s="119">
        <v>5.4863</v>
      </c>
      <c r="R151" s="119">
        <v>5.5003000000000002</v>
      </c>
      <c r="S151" s="119">
        <v>30.880600000000001</v>
      </c>
      <c r="T151" s="119">
        <v>30.875299999999999</v>
      </c>
      <c r="U151" s="119">
        <v>35.677300000000002</v>
      </c>
      <c r="V151" s="119">
        <v>32.356400000000001</v>
      </c>
      <c r="W151" s="119">
        <v>5.4943</v>
      </c>
      <c r="X151" s="119">
        <v>8.6793999999999993</v>
      </c>
      <c r="Y151" s="119">
        <v>9.0785999999999998</v>
      </c>
      <c r="Z151" s="119">
        <v>1.2259</v>
      </c>
      <c r="AA151" s="119">
        <v>6.1487999999999996</v>
      </c>
      <c r="AB151" s="119">
        <v>9.1071000000000009</v>
      </c>
      <c r="AC151" s="119">
        <v>0.82569999999999999</v>
      </c>
      <c r="AD151" s="120"/>
      <c r="AE151" s="120"/>
      <c r="AF151" s="120"/>
    </row>
    <row r="152" spans="1:32" hidden="1" outlineLevel="1" collapsed="1">
      <c r="A152" s="8">
        <v>44835</v>
      </c>
      <c r="B152" s="119">
        <v>780807.86916430003</v>
      </c>
      <c r="C152" s="119">
        <v>518708.14917640999</v>
      </c>
      <c r="D152" s="119">
        <v>262099.71998789001</v>
      </c>
      <c r="E152" s="119">
        <v>238427.47525789999</v>
      </c>
      <c r="F152" s="119">
        <v>215289.62057515001</v>
      </c>
      <c r="G152" s="119">
        <v>23137.854682749999</v>
      </c>
      <c r="H152" s="119">
        <v>656453.55709944002</v>
      </c>
      <c r="I152" s="119">
        <v>433142.35342066997</v>
      </c>
      <c r="J152" s="119">
        <v>223311.20367876999</v>
      </c>
      <c r="K152" s="119">
        <v>963991.10576274991</v>
      </c>
      <c r="L152" s="119">
        <v>597098.25050840992</v>
      </c>
      <c r="M152" s="119">
        <v>366892.8552543401</v>
      </c>
      <c r="N152" s="119">
        <v>16.5001</v>
      </c>
      <c r="O152" s="119">
        <v>19.6172</v>
      </c>
      <c r="P152" s="119">
        <v>19.796399999999998</v>
      </c>
      <c r="Q152" s="119">
        <v>5.9531000000000001</v>
      </c>
      <c r="R152" s="119">
        <v>5.9679000000000002</v>
      </c>
      <c r="S152" s="119">
        <v>32.267800000000001</v>
      </c>
      <c r="T152" s="119">
        <v>32.279899999999998</v>
      </c>
      <c r="U152" s="119">
        <v>36.929099999999998</v>
      </c>
      <c r="V152" s="119">
        <v>25.384499999999999</v>
      </c>
      <c r="W152" s="119">
        <v>4.5465</v>
      </c>
      <c r="X152" s="119">
        <v>8.8080999999999996</v>
      </c>
      <c r="Y152" s="119">
        <v>8.9715000000000007</v>
      </c>
      <c r="Z152" s="119">
        <v>1.3329</v>
      </c>
      <c r="AA152" s="119">
        <v>5.8095999999999997</v>
      </c>
      <c r="AB152" s="119">
        <v>9.2348999999999997</v>
      </c>
      <c r="AC152" s="119">
        <v>0.70850000000000002</v>
      </c>
      <c r="AD152" s="120"/>
      <c r="AE152" s="120"/>
      <c r="AF152" s="120"/>
    </row>
    <row r="153" spans="1:32" hidden="1" outlineLevel="1" collapsed="1">
      <c r="A153" s="8">
        <v>44866</v>
      </c>
      <c r="B153" s="119">
        <v>777368.94187638001</v>
      </c>
      <c r="C153" s="119">
        <v>514144.17836779001</v>
      </c>
      <c r="D153" s="119">
        <v>263224.76350859</v>
      </c>
      <c r="E153" s="119">
        <v>237057.00412914</v>
      </c>
      <c r="F153" s="119">
        <v>214093.98311648</v>
      </c>
      <c r="G153" s="119">
        <v>22963.02101266</v>
      </c>
      <c r="H153" s="119">
        <v>662914.83925431012</v>
      </c>
      <c r="I153" s="119">
        <v>440375.52147535997</v>
      </c>
      <c r="J153" s="119">
        <v>222539.31777894992</v>
      </c>
      <c r="K153" s="119">
        <v>987388.88908003003</v>
      </c>
      <c r="L153" s="119">
        <v>611058.09274979995</v>
      </c>
      <c r="M153" s="119">
        <v>376330.79633023002</v>
      </c>
      <c r="N153" s="119">
        <v>17.055</v>
      </c>
      <c r="O153" s="119">
        <v>20.5549</v>
      </c>
      <c r="P153" s="119">
        <v>20.8415</v>
      </c>
      <c r="Q153" s="119">
        <v>5.3611000000000004</v>
      </c>
      <c r="R153" s="119">
        <v>5.3743999999999996</v>
      </c>
      <c r="S153" s="119">
        <v>29.770199999999999</v>
      </c>
      <c r="T153" s="119">
        <v>29.836600000000001</v>
      </c>
      <c r="U153" s="119">
        <v>34.619</v>
      </c>
      <c r="V153" s="119">
        <v>5.5465999999999998</v>
      </c>
      <c r="W153" s="119">
        <v>4.1071999999999997</v>
      </c>
      <c r="X153" s="119">
        <v>9.4728999999999992</v>
      </c>
      <c r="Y153" s="119">
        <v>9.6765000000000008</v>
      </c>
      <c r="Z153" s="119">
        <v>1.4874000000000001</v>
      </c>
      <c r="AA153" s="119">
        <v>6.5145999999999997</v>
      </c>
      <c r="AB153" s="119">
        <v>10.011100000000001</v>
      </c>
      <c r="AC153" s="119">
        <v>0.65690000000000004</v>
      </c>
      <c r="AD153" s="120"/>
      <c r="AE153" s="120"/>
      <c r="AF153" s="120"/>
    </row>
    <row r="154" spans="1:32" hidden="1" outlineLevel="1" collapsed="1">
      <c r="A154" s="8">
        <v>44896</v>
      </c>
      <c r="B154" s="119">
        <v>754371.43777830002</v>
      </c>
      <c r="C154" s="119">
        <v>504305.86445997999</v>
      </c>
      <c r="D154" s="119">
        <v>250065.57331832001</v>
      </c>
      <c r="E154" s="119">
        <v>221105.31541559001</v>
      </c>
      <c r="F154" s="119">
        <v>207608.16664839</v>
      </c>
      <c r="G154" s="119">
        <v>13497.1487672</v>
      </c>
      <c r="H154" s="119">
        <v>703538.25089143007</v>
      </c>
      <c r="I154" s="119">
        <v>486752.49809719017</v>
      </c>
      <c r="J154" s="119">
        <v>216785.75279423996</v>
      </c>
      <c r="K154" s="119">
        <v>1045731.10717834</v>
      </c>
      <c r="L154" s="119">
        <v>653343.07504389016</v>
      </c>
      <c r="M154" s="119">
        <v>392388.03213445004</v>
      </c>
      <c r="N154" s="119">
        <v>16.626100000000001</v>
      </c>
      <c r="O154" s="119">
        <v>20.051400000000001</v>
      </c>
      <c r="P154" s="119">
        <v>20.202200000000001</v>
      </c>
      <c r="Q154" s="119">
        <v>5.1839000000000004</v>
      </c>
      <c r="R154" s="119">
        <v>5.1957000000000004</v>
      </c>
      <c r="S154" s="119">
        <v>29.3583</v>
      </c>
      <c r="T154" s="119">
        <v>29.371400000000001</v>
      </c>
      <c r="U154" s="119">
        <v>34.5062</v>
      </c>
      <c r="V154" s="119">
        <v>12.0039</v>
      </c>
      <c r="W154" s="119">
        <v>7.3026</v>
      </c>
      <c r="X154" s="119">
        <v>10.384499999999999</v>
      </c>
      <c r="Y154" s="119">
        <v>10.633900000000001</v>
      </c>
      <c r="Z154" s="119">
        <v>1.3931</v>
      </c>
      <c r="AA154" s="119">
        <v>6.9015000000000004</v>
      </c>
      <c r="AB154" s="119">
        <v>10.621499999999999</v>
      </c>
      <c r="AC154" s="119">
        <v>0.58540000000000003</v>
      </c>
      <c r="AD154" s="120"/>
      <c r="AE154" s="120"/>
      <c r="AF154" s="120"/>
    </row>
    <row r="155" spans="1:32" hidden="1" outlineLevel="1" collapsed="1">
      <c r="A155" s="8">
        <v>44927</v>
      </c>
      <c r="B155" s="119">
        <v>748245.83213097998</v>
      </c>
      <c r="C155" s="119">
        <v>499531.53615537001</v>
      </c>
      <c r="D155" s="119">
        <v>248714.29597561</v>
      </c>
      <c r="E155" s="119">
        <v>221605.60522192001</v>
      </c>
      <c r="F155" s="119">
        <v>208153.38842669001</v>
      </c>
      <c r="G155" s="119">
        <v>13452.216795230001</v>
      </c>
      <c r="H155" s="119">
        <v>731780.95903499005</v>
      </c>
      <c r="I155" s="119">
        <v>494014.57069622987</v>
      </c>
      <c r="J155" s="119">
        <v>237766.38833876007</v>
      </c>
      <c r="K155" s="119">
        <v>1036022.3527826297</v>
      </c>
      <c r="L155" s="119">
        <v>634501.24871223001</v>
      </c>
      <c r="M155" s="119">
        <v>401521.1040704</v>
      </c>
      <c r="N155" s="119">
        <v>17.211500000000001</v>
      </c>
      <c r="O155" s="119">
        <v>19.5397</v>
      </c>
      <c r="P155" s="119">
        <v>19.532399999999999</v>
      </c>
      <c r="Q155" s="119">
        <v>5.8442999999999996</v>
      </c>
      <c r="R155" s="119">
        <v>5.8604000000000003</v>
      </c>
      <c r="S155" s="119">
        <v>29.0185</v>
      </c>
      <c r="T155" s="119">
        <v>29.035799999999998</v>
      </c>
      <c r="U155" s="119">
        <v>34.876300000000001</v>
      </c>
      <c r="V155" s="119">
        <v>11.606199999999999</v>
      </c>
      <c r="W155" s="119">
        <v>6.7054</v>
      </c>
      <c r="X155" s="119">
        <v>10.4566</v>
      </c>
      <c r="Y155" s="119">
        <v>10.705</v>
      </c>
      <c r="Z155" s="119">
        <v>0.91659999999999997</v>
      </c>
      <c r="AA155" s="119">
        <v>6.3724999999999996</v>
      </c>
      <c r="AB155" s="119">
        <v>10.595499999999999</v>
      </c>
      <c r="AC155" s="119">
        <v>0.60199999999999998</v>
      </c>
      <c r="AD155" s="120"/>
      <c r="AE155" s="120"/>
      <c r="AF155" s="120"/>
    </row>
    <row r="156" spans="1:32" hidden="1" outlineLevel="1" collapsed="1">
      <c r="A156" s="8">
        <v>44958</v>
      </c>
      <c r="B156" s="119">
        <v>738574.13841358002</v>
      </c>
      <c r="C156" s="119">
        <v>497960.29769123002</v>
      </c>
      <c r="D156" s="119">
        <v>240613.84072235</v>
      </c>
      <c r="E156" s="119">
        <v>217164.32826846</v>
      </c>
      <c r="F156" s="119">
        <v>203908.83594692001</v>
      </c>
      <c r="G156" s="119">
        <v>13255.492321539999</v>
      </c>
      <c r="H156" s="119">
        <v>751537.95134174998</v>
      </c>
      <c r="I156" s="119">
        <v>514565.79919944017</v>
      </c>
      <c r="J156" s="119">
        <v>236972.15214230999</v>
      </c>
      <c r="K156" s="119">
        <v>1047661.2763079401</v>
      </c>
      <c r="L156" s="119">
        <v>639299.47860683012</v>
      </c>
      <c r="M156" s="119">
        <v>408361.79770111002</v>
      </c>
      <c r="N156" s="119">
        <v>17.1265</v>
      </c>
      <c r="O156" s="119">
        <v>20.353400000000001</v>
      </c>
      <c r="P156" s="119">
        <v>20.511299999999999</v>
      </c>
      <c r="Q156" s="119">
        <v>5.4401000000000002</v>
      </c>
      <c r="R156" s="119">
        <v>5.4497999999999998</v>
      </c>
      <c r="S156" s="119">
        <v>29.7636</v>
      </c>
      <c r="T156" s="119">
        <v>29.781600000000001</v>
      </c>
      <c r="U156" s="119">
        <v>35.554400000000001</v>
      </c>
      <c r="V156" s="119">
        <v>14.5724</v>
      </c>
      <c r="W156" s="119">
        <v>7.4347000000000003</v>
      </c>
      <c r="X156" s="119">
        <v>10.449199999999999</v>
      </c>
      <c r="Y156" s="119">
        <v>12.0297</v>
      </c>
      <c r="Z156" s="119">
        <v>0.62190000000000001</v>
      </c>
      <c r="AA156" s="119">
        <v>6.3064999999999998</v>
      </c>
      <c r="AB156" s="119">
        <v>10.791600000000001</v>
      </c>
      <c r="AC156" s="119">
        <v>0.63419999999999999</v>
      </c>
      <c r="AD156" s="120"/>
      <c r="AE156" s="120"/>
      <c r="AF156" s="120"/>
    </row>
    <row r="157" spans="1:32" hidden="1" outlineLevel="1" collapsed="1">
      <c r="A157" s="8">
        <v>44986</v>
      </c>
      <c r="B157" s="119">
        <v>727663.41209197999</v>
      </c>
      <c r="C157" s="119">
        <v>489963.62437336001</v>
      </c>
      <c r="D157" s="119">
        <v>237699.78771862001</v>
      </c>
      <c r="E157" s="119">
        <v>216979.51235202001</v>
      </c>
      <c r="F157" s="119">
        <v>203741.67495702999</v>
      </c>
      <c r="G157" s="119">
        <v>13237.83739499</v>
      </c>
      <c r="H157" s="119">
        <v>792647.19314857991</v>
      </c>
      <c r="I157" s="119">
        <v>538879.76501426997</v>
      </c>
      <c r="J157" s="119">
        <v>253767.42813431</v>
      </c>
      <c r="K157" s="119">
        <v>1055407.8240994602</v>
      </c>
      <c r="L157" s="119">
        <v>645718.68715368991</v>
      </c>
      <c r="M157" s="119">
        <v>409689.13694577001</v>
      </c>
      <c r="N157" s="119">
        <v>17.1692</v>
      </c>
      <c r="O157" s="119">
        <v>20.1525</v>
      </c>
      <c r="P157" s="119">
        <v>20.227599999999999</v>
      </c>
      <c r="Q157" s="119">
        <v>6.1505000000000001</v>
      </c>
      <c r="R157" s="119">
        <v>6.1584000000000003</v>
      </c>
      <c r="S157" s="119">
        <v>30.294599999999999</v>
      </c>
      <c r="T157" s="119">
        <v>30.311499999999999</v>
      </c>
      <c r="U157" s="119">
        <v>36.035499999999999</v>
      </c>
      <c r="V157" s="119">
        <v>13.6073</v>
      </c>
      <c r="W157" s="119">
        <v>5.9743000000000004</v>
      </c>
      <c r="X157" s="119">
        <v>11.3345</v>
      </c>
      <c r="Y157" s="119">
        <v>13.314</v>
      </c>
      <c r="Z157" s="119">
        <v>0.32279999999999998</v>
      </c>
      <c r="AA157" s="119">
        <v>7.1878000000000002</v>
      </c>
      <c r="AB157" s="119">
        <v>11.388299999999999</v>
      </c>
      <c r="AC157" s="119">
        <v>0.70289999999999997</v>
      </c>
      <c r="AD157" s="120"/>
      <c r="AE157" s="120"/>
      <c r="AF157" s="120"/>
    </row>
    <row r="158" spans="1:32" hidden="1" outlineLevel="1" collapsed="1">
      <c r="A158" s="8">
        <v>45017</v>
      </c>
      <c r="B158" s="119">
        <v>719720.85921299004</v>
      </c>
      <c r="C158" s="119">
        <v>483272.58485948999</v>
      </c>
      <c r="D158" s="119">
        <v>236448.27435349999</v>
      </c>
      <c r="E158" s="119">
        <v>216574.49629084</v>
      </c>
      <c r="F158" s="119">
        <v>203337.48144556</v>
      </c>
      <c r="G158" s="119">
        <v>13237.01484528</v>
      </c>
      <c r="H158" s="119">
        <v>830001.98681533977</v>
      </c>
      <c r="I158" s="119">
        <v>570044.55207043001</v>
      </c>
      <c r="J158" s="119">
        <v>259957.43474490999</v>
      </c>
      <c r="K158" s="119">
        <v>1061069.3329924101</v>
      </c>
      <c r="L158" s="119">
        <v>654964.81968311989</v>
      </c>
      <c r="M158" s="119">
        <v>406104.51330928999</v>
      </c>
      <c r="N158" s="119">
        <v>18.371600000000001</v>
      </c>
      <c r="O158" s="119">
        <v>20.18</v>
      </c>
      <c r="P158" s="119">
        <v>20.207100000000001</v>
      </c>
      <c r="Q158" s="119">
        <v>6.7682000000000002</v>
      </c>
      <c r="R158" s="119">
        <v>6.7797000000000001</v>
      </c>
      <c r="S158" s="119">
        <v>30.003799999999998</v>
      </c>
      <c r="T158" s="119">
        <v>30.0688</v>
      </c>
      <c r="U158" s="119">
        <v>35.5732</v>
      </c>
      <c r="V158" s="119">
        <v>8.8583999999999996</v>
      </c>
      <c r="W158" s="119">
        <v>5.2759999999999998</v>
      </c>
      <c r="X158" s="119">
        <v>11.259600000000001</v>
      </c>
      <c r="Y158" s="119">
        <v>13.2477</v>
      </c>
      <c r="Z158" s="119">
        <v>0.40360000000000001</v>
      </c>
      <c r="AA158" s="119">
        <v>7.6436000000000002</v>
      </c>
      <c r="AB158" s="119">
        <v>11.374499999999999</v>
      </c>
      <c r="AC158" s="119">
        <v>0.76459999999999995</v>
      </c>
      <c r="AD158" s="120"/>
      <c r="AE158" s="120"/>
      <c r="AF158" s="120"/>
    </row>
    <row r="159" spans="1:32" hidden="1" outlineLevel="1" collapsed="1">
      <c r="A159" s="8">
        <v>45047</v>
      </c>
      <c r="B159" s="119">
        <v>709809.64764890005</v>
      </c>
      <c r="C159" s="119">
        <v>479626.24129345</v>
      </c>
      <c r="D159" s="119">
        <v>230183.40635544999</v>
      </c>
      <c r="E159" s="119">
        <v>219474.83053927001</v>
      </c>
      <c r="F159" s="119">
        <v>206199.71551211999</v>
      </c>
      <c r="G159" s="119">
        <v>13275.115027149999</v>
      </c>
      <c r="H159" s="119">
        <v>862196.32016382983</v>
      </c>
      <c r="I159" s="119">
        <v>593114.93082536012</v>
      </c>
      <c r="J159" s="119">
        <v>269081.38933847006</v>
      </c>
      <c r="K159" s="119">
        <v>1062812.9352682</v>
      </c>
      <c r="L159" s="119">
        <v>669176.10462166008</v>
      </c>
      <c r="M159" s="119">
        <v>393636.83064654004</v>
      </c>
      <c r="N159" s="119">
        <v>18.484000000000002</v>
      </c>
      <c r="O159" s="119">
        <v>20.346299999999999</v>
      </c>
      <c r="P159" s="119">
        <v>20.398399999999999</v>
      </c>
      <c r="Q159" s="119">
        <v>6.6821999999999999</v>
      </c>
      <c r="R159" s="119">
        <v>6.6984000000000004</v>
      </c>
      <c r="S159" s="119">
        <v>29.241199999999999</v>
      </c>
      <c r="T159" s="119">
        <v>29.303000000000001</v>
      </c>
      <c r="U159" s="119">
        <v>35.684800000000003</v>
      </c>
      <c r="V159" s="119">
        <v>10.5806</v>
      </c>
      <c r="W159" s="119">
        <v>7.0739000000000001</v>
      </c>
      <c r="X159" s="119">
        <v>10.745799999999999</v>
      </c>
      <c r="Y159" s="119">
        <v>13.5951</v>
      </c>
      <c r="Z159" s="119">
        <v>0.6804</v>
      </c>
      <c r="AA159" s="119">
        <v>8.5869999999999997</v>
      </c>
      <c r="AB159" s="119">
        <v>12.0404</v>
      </c>
      <c r="AC159" s="119">
        <v>0.86209999999999998</v>
      </c>
      <c r="AD159" s="120"/>
      <c r="AE159" s="120"/>
      <c r="AF159" s="120"/>
    </row>
    <row r="160" spans="1:32" hidden="1" outlineLevel="1" collapsed="1">
      <c r="A160" s="8">
        <v>45078</v>
      </c>
      <c r="B160" s="119">
        <v>708219.10550030996</v>
      </c>
      <c r="C160" s="119">
        <v>479776.62167435</v>
      </c>
      <c r="D160" s="119">
        <v>228442.48382595999</v>
      </c>
      <c r="E160" s="119">
        <v>220215.77482816999</v>
      </c>
      <c r="F160" s="119">
        <v>206957.05766692001</v>
      </c>
      <c r="G160" s="119">
        <v>13258.717161250001</v>
      </c>
      <c r="H160" s="119">
        <v>885462.6594248201</v>
      </c>
      <c r="I160" s="119">
        <v>607259.13442058</v>
      </c>
      <c r="J160" s="119">
        <v>278203.52500423999</v>
      </c>
      <c r="K160" s="119">
        <v>1091579.69275181</v>
      </c>
      <c r="L160" s="119">
        <v>700108.83593826997</v>
      </c>
      <c r="M160" s="119">
        <v>391470.85681353998</v>
      </c>
      <c r="N160" s="119">
        <v>17.3474</v>
      </c>
      <c r="O160" s="119">
        <v>19.837900000000001</v>
      </c>
      <c r="P160" s="119">
        <v>19.717099999999999</v>
      </c>
      <c r="Q160" s="119">
        <v>6.1070000000000002</v>
      </c>
      <c r="R160" s="119">
        <v>6.1158999999999999</v>
      </c>
      <c r="S160" s="119">
        <v>28.281600000000001</v>
      </c>
      <c r="T160" s="119">
        <v>28.304500000000001</v>
      </c>
      <c r="U160" s="119">
        <v>34.553199999999997</v>
      </c>
      <c r="V160" s="119">
        <v>13.921900000000001</v>
      </c>
      <c r="W160" s="119">
        <v>9.1522000000000006</v>
      </c>
      <c r="X160" s="119">
        <v>11.2874</v>
      </c>
      <c r="Y160" s="119">
        <v>14.1534</v>
      </c>
      <c r="Z160" s="119">
        <v>0.72650000000000003</v>
      </c>
      <c r="AA160" s="119">
        <v>8.9025999999999996</v>
      </c>
      <c r="AB160" s="119">
        <v>12.1332</v>
      </c>
      <c r="AC160" s="119">
        <v>1.0165</v>
      </c>
      <c r="AD160" s="120"/>
      <c r="AE160" s="120"/>
      <c r="AF160" s="120"/>
    </row>
    <row r="161" spans="1:32" hidden="1" outlineLevel="1" collapsed="1">
      <c r="A161" s="8">
        <v>45108</v>
      </c>
      <c r="B161" s="119">
        <v>709964.75576278998</v>
      </c>
      <c r="C161" s="119">
        <v>479604.40203967999</v>
      </c>
      <c r="D161" s="119">
        <v>230360.35372310999</v>
      </c>
      <c r="E161" s="119">
        <v>222807.20387374001</v>
      </c>
      <c r="F161" s="119">
        <v>209579.38094013999</v>
      </c>
      <c r="G161" s="119">
        <v>13227.8229336</v>
      </c>
      <c r="H161" s="119">
        <v>917150.45685259008</v>
      </c>
      <c r="I161" s="119">
        <v>636600.13270605996</v>
      </c>
      <c r="J161" s="119">
        <v>280550.32414653001</v>
      </c>
      <c r="K161" s="119">
        <v>1102978.8640185199</v>
      </c>
      <c r="L161" s="119">
        <v>712799.08174119995</v>
      </c>
      <c r="M161" s="119">
        <v>390179.78227732005</v>
      </c>
      <c r="N161" s="119">
        <v>17.8385</v>
      </c>
      <c r="O161" s="119">
        <v>19.723099999999999</v>
      </c>
      <c r="P161" s="119">
        <v>19.625399999999999</v>
      </c>
      <c r="Q161" s="119">
        <v>6.2839</v>
      </c>
      <c r="R161" s="119">
        <v>6.2827999999999999</v>
      </c>
      <c r="S161" s="119">
        <v>28.106300000000001</v>
      </c>
      <c r="T161" s="119">
        <v>28.118500000000001</v>
      </c>
      <c r="U161" s="119">
        <v>34.444499999999998</v>
      </c>
      <c r="V161" s="119">
        <v>14.7906</v>
      </c>
      <c r="W161" s="119">
        <v>8.4078999999999997</v>
      </c>
      <c r="X161" s="119">
        <v>11.547599999999999</v>
      </c>
      <c r="Y161" s="119">
        <v>14.363099999999999</v>
      </c>
      <c r="Z161" s="119">
        <v>0.75239999999999996</v>
      </c>
      <c r="AA161" s="119">
        <v>9.7796000000000003</v>
      </c>
      <c r="AB161" s="119">
        <v>12.785299999999999</v>
      </c>
      <c r="AC161" s="119">
        <v>1.1254999999999999</v>
      </c>
      <c r="AD161" s="120"/>
      <c r="AE161" s="120"/>
      <c r="AF161" s="120"/>
    </row>
    <row r="162" spans="1:32" hidden="1" outlineLevel="1" collapsed="1">
      <c r="A162" s="8">
        <v>45139</v>
      </c>
      <c r="B162" s="119">
        <v>713155.81799620006</v>
      </c>
      <c r="C162" s="119">
        <v>481441.84062342002</v>
      </c>
      <c r="D162" s="119">
        <v>231713.97737278001</v>
      </c>
      <c r="E162" s="119">
        <v>228463.55731184999</v>
      </c>
      <c r="F162" s="119">
        <v>215303.03788208001</v>
      </c>
      <c r="G162" s="119">
        <v>13160.51942977</v>
      </c>
      <c r="H162" s="119">
        <v>905925.17456174013</v>
      </c>
      <c r="I162" s="119">
        <v>629310.99110782996</v>
      </c>
      <c r="J162" s="119">
        <v>276614.18345390999</v>
      </c>
      <c r="K162" s="119">
        <v>1109558.4107165397</v>
      </c>
      <c r="L162" s="119">
        <v>718074.14788281999</v>
      </c>
      <c r="M162" s="119">
        <v>391484.26283371996</v>
      </c>
      <c r="N162" s="119">
        <v>17.119900000000001</v>
      </c>
      <c r="O162" s="119">
        <v>19.308</v>
      </c>
      <c r="P162" s="119">
        <v>18.9726</v>
      </c>
      <c r="Q162" s="119">
        <v>6.5004999999999997</v>
      </c>
      <c r="R162" s="119">
        <v>6.5000999999999998</v>
      </c>
      <c r="S162" s="119">
        <v>28.177800000000001</v>
      </c>
      <c r="T162" s="119">
        <v>28.194900000000001</v>
      </c>
      <c r="U162" s="119">
        <v>34.309600000000003</v>
      </c>
      <c r="V162" s="119">
        <v>11.491400000000001</v>
      </c>
      <c r="W162" s="119">
        <v>5.7411000000000003</v>
      </c>
      <c r="X162" s="119">
        <v>10.77</v>
      </c>
      <c r="Y162" s="119">
        <v>13.383100000000001</v>
      </c>
      <c r="Z162" s="119">
        <v>0.73519999999999996</v>
      </c>
      <c r="AA162" s="119">
        <v>9.1335999999999995</v>
      </c>
      <c r="AB162" s="119">
        <v>12.3264</v>
      </c>
      <c r="AC162" s="119">
        <v>1.1169</v>
      </c>
      <c r="AD162" s="120"/>
      <c r="AE162" s="120"/>
      <c r="AF162" s="120"/>
    </row>
    <row r="163" spans="1:32" hidden="1" outlineLevel="1" collapsed="1">
      <c r="A163" s="8">
        <v>45170</v>
      </c>
      <c r="B163" s="119">
        <v>716887.19316976005</v>
      </c>
      <c r="C163" s="119">
        <v>488473.73816995998</v>
      </c>
      <c r="D163" s="119">
        <v>228413.45499979999</v>
      </c>
      <c r="E163" s="119">
        <v>228827.04156536999</v>
      </c>
      <c r="F163" s="119">
        <v>215720.28257633999</v>
      </c>
      <c r="G163" s="119">
        <v>13106.758989030001</v>
      </c>
      <c r="H163" s="119">
        <v>891723.2460429701</v>
      </c>
      <c r="I163" s="119">
        <v>632606.14056669013</v>
      </c>
      <c r="J163" s="119">
        <v>259117.10547627998</v>
      </c>
      <c r="K163" s="119">
        <v>1132555.8474204696</v>
      </c>
      <c r="L163" s="119">
        <v>735005.15566614014</v>
      </c>
      <c r="M163" s="119">
        <v>397550.69175432995</v>
      </c>
      <c r="N163" s="119">
        <v>16.635200000000001</v>
      </c>
      <c r="O163" s="119">
        <v>18.8233</v>
      </c>
      <c r="P163" s="119">
        <v>18.459</v>
      </c>
      <c r="Q163" s="119">
        <v>6.7666000000000004</v>
      </c>
      <c r="R163" s="119">
        <v>6.7671999999999999</v>
      </c>
      <c r="S163" s="119">
        <v>28.201599999999999</v>
      </c>
      <c r="T163" s="119">
        <v>28.235600000000002</v>
      </c>
      <c r="U163" s="119">
        <v>34.319000000000003</v>
      </c>
      <c r="V163" s="119">
        <v>8.5813000000000006</v>
      </c>
      <c r="W163" s="119">
        <v>6.0434999999999999</v>
      </c>
      <c r="X163" s="119">
        <v>10.8559</v>
      </c>
      <c r="Y163" s="119">
        <v>12.4922</v>
      </c>
      <c r="Z163" s="119">
        <v>0.5806</v>
      </c>
      <c r="AA163" s="119">
        <v>8.8439999999999994</v>
      </c>
      <c r="AB163" s="119">
        <v>12.1328</v>
      </c>
      <c r="AC163" s="119">
        <v>1.1124000000000001</v>
      </c>
      <c r="AD163" s="120"/>
      <c r="AE163" s="120"/>
      <c r="AF163" s="120"/>
    </row>
    <row r="164" spans="1:32" hidden="1" outlineLevel="1" collapsed="1">
      <c r="A164" s="8">
        <v>45200</v>
      </c>
      <c r="B164" s="119">
        <v>718369.46228424995</v>
      </c>
      <c r="C164" s="119">
        <v>488706.57395166002</v>
      </c>
      <c r="D164" s="119">
        <v>229662.88833259</v>
      </c>
      <c r="E164" s="119">
        <v>233150.14481970001</v>
      </c>
      <c r="F164" s="119">
        <v>220223.30666559999</v>
      </c>
      <c r="G164" s="119">
        <v>12926.8381541</v>
      </c>
      <c r="H164" s="119">
        <v>907968.45875737991</v>
      </c>
      <c r="I164" s="119">
        <v>644456.12036711001</v>
      </c>
      <c r="J164" s="119">
        <v>263512.33839027002</v>
      </c>
      <c r="K164" s="119">
        <v>1137509.6404081101</v>
      </c>
      <c r="L164" s="119">
        <v>733179.29729470017</v>
      </c>
      <c r="M164" s="119">
        <v>404330.34311341005</v>
      </c>
      <c r="N164" s="119">
        <v>17.337700000000002</v>
      </c>
      <c r="O164" s="119">
        <v>19.058499999999999</v>
      </c>
      <c r="P164" s="119">
        <v>18.937999999999999</v>
      </c>
      <c r="Q164" s="119">
        <v>6.9523000000000001</v>
      </c>
      <c r="R164" s="119">
        <v>6.9542999999999999</v>
      </c>
      <c r="S164" s="119">
        <v>28.290900000000001</v>
      </c>
      <c r="T164" s="119">
        <v>28.296600000000002</v>
      </c>
      <c r="U164" s="119">
        <v>34.415300000000002</v>
      </c>
      <c r="V164" s="119">
        <v>16.569500000000001</v>
      </c>
      <c r="W164" s="119">
        <v>8.7034000000000002</v>
      </c>
      <c r="X164" s="119">
        <v>9.2029999999999994</v>
      </c>
      <c r="Y164" s="119">
        <v>10.4796</v>
      </c>
      <c r="Z164" s="119">
        <v>0.50870000000000004</v>
      </c>
      <c r="AA164" s="119">
        <v>8.5747</v>
      </c>
      <c r="AB164" s="119">
        <v>11.688700000000001</v>
      </c>
      <c r="AC164" s="119">
        <v>0.9758</v>
      </c>
      <c r="AD164" s="120"/>
      <c r="AE164" s="120"/>
      <c r="AF164" s="120"/>
    </row>
    <row r="165" spans="1:32" hidden="1" outlineLevel="1" collapsed="1">
      <c r="A165" s="8">
        <v>45231</v>
      </c>
      <c r="B165" s="119">
        <v>726625.28596569004</v>
      </c>
      <c r="C165" s="119">
        <v>493669.94348664</v>
      </c>
      <c r="D165" s="119">
        <v>232955.34247905001</v>
      </c>
      <c r="E165" s="119">
        <v>240242.53488254</v>
      </c>
      <c r="F165" s="119">
        <v>227371.21631643001</v>
      </c>
      <c r="G165" s="119">
        <v>12871.31856611</v>
      </c>
      <c r="H165" s="119">
        <v>926969.77827066975</v>
      </c>
      <c r="I165" s="119">
        <v>669979.04702510999</v>
      </c>
      <c r="J165" s="119">
        <v>256990.73124555993</v>
      </c>
      <c r="K165" s="119">
        <v>1165240.90674261</v>
      </c>
      <c r="L165" s="119">
        <v>755064.40329894004</v>
      </c>
      <c r="M165" s="119">
        <v>410176.50344366999</v>
      </c>
      <c r="N165" s="119">
        <v>16.031500000000001</v>
      </c>
      <c r="O165" s="119">
        <v>18.003299999999999</v>
      </c>
      <c r="P165" s="119">
        <v>17.5944</v>
      </c>
      <c r="Q165" s="119">
        <v>7.0457999999999998</v>
      </c>
      <c r="R165" s="119">
        <v>7.0488</v>
      </c>
      <c r="S165" s="119">
        <v>27.273299999999999</v>
      </c>
      <c r="T165" s="119">
        <v>27.286899999999999</v>
      </c>
      <c r="U165" s="119">
        <v>33.186300000000003</v>
      </c>
      <c r="V165" s="119">
        <v>11.624599999999999</v>
      </c>
      <c r="W165" s="119">
        <v>6.3563999999999998</v>
      </c>
      <c r="X165" s="119">
        <v>8.8204999999999991</v>
      </c>
      <c r="Y165" s="119">
        <v>10.190799999999999</v>
      </c>
      <c r="Z165" s="119">
        <v>0.57550000000000001</v>
      </c>
      <c r="AA165" s="119">
        <v>8.8234999999999992</v>
      </c>
      <c r="AB165" s="119">
        <v>11.6874</v>
      </c>
      <c r="AC165" s="119">
        <v>0.99660000000000004</v>
      </c>
      <c r="AD165" s="120"/>
      <c r="AE165" s="120"/>
      <c r="AF165" s="120"/>
    </row>
    <row r="166" spans="1:32" hidden="1" outlineLevel="1" collapsed="1">
      <c r="A166" s="8">
        <v>45261</v>
      </c>
      <c r="B166" s="119">
        <v>735295.46004999999</v>
      </c>
      <c r="C166" s="119">
        <v>495414.10023421998</v>
      </c>
      <c r="D166" s="119">
        <v>239881.35981577999</v>
      </c>
      <c r="E166" s="119">
        <v>236469.91155936001</v>
      </c>
      <c r="F166" s="119">
        <v>224043.28096584001</v>
      </c>
      <c r="G166" s="119">
        <v>12426.63059352</v>
      </c>
      <c r="H166" s="119">
        <v>1031122.16128981</v>
      </c>
      <c r="I166" s="119">
        <v>754041.48763035005</v>
      </c>
      <c r="J166" s="119">
        <v>277080.67365945998</v>
      </c>
      <c r="K166" s="119">
        <v>1228545.9651527202</v>
      </c>
      <c r="L166" s="119">
        <v>795493.28653921012</v>
      </c>
      <c r="M166" s="119">
        <v>433052.67861350998</v>
      </c>
      <c r="N166" s="119">
        <v>15.808299999999999</v>
      </c>
      <c r="O166" s="119">
        <v>17.711099999999998</v>
      </c>
      <c r="P166" s="119">
        <v>17.326499999999999</v>
      </c>
      <c r="Q166" s="119">
        <v>6.3566000000000003</v>
      </c>
      <c r="R166" s="119">
        <v>6.3536000000000001</v>
      </c>
      <c r="S166" s="119">
        <v>27.1676</v>
      </c>
      <c r="T166" s="119">
        <v>27.172699999999999</v>
      </c>
      <c r="U166" s="119">
        <v>33.4054</v>
      </c>
      <c r="V166" s="119">
        <v>20.091000000000001</v>
      </c>
      <c r="W166" s="119">
        <v>14.4087</v>
      </c>
      <c r="X166" s="119">
        <v>9.0502000000000002</v>
      </c>
      <c r="Y166" s="119">
        <v>10.266500000000001</v>
      </c>
      <c r="Z166" s="119">
        <v>0.47289999999999999</v>
      </c>
      <c r="AA166" s="119">
        <v>8.7843</v>
      </c>
      <c r="AB166" s="119">
        <v>11.3962</v>
      </c>
      <c r="AC166" s="119">
        <v>0.95850000000000002</v>
      </c>
      <c r="AD166" s="120"/>
      <c r="AE166" s="120"/>
      <c r="AF166" s="120"/>
    </row>
    <row r="167" spans="1:32" hidden="1" outlineLevel="1" collapsed="1">
      <c r="A167" s="8">
        <v>45292</v>
      </c>
      <c r="B167" s="119">
        <v>725492.64062524994</v>
      </c>
      <c r="C167" s="119">
        <v>492470.59473731997</v>
      </c>
      <c r="D167" s="119">
        <v>233022.04588793</v>
      </c>
      <c r="E167" s="119">
        <v>241880.68714284</v>
      </c>
      <c r="F167" s="119">
        <v>229605.70764032999</v>
      </c>
      <c r="G167" s="119">
        <v>12274.979502509999</v>
      </c>
      <c r="H167" s="119">
        <v>1024464.4800514099</v>
      </c>
      <c r="I167" s="119">
        <v>732967.52703082003</v>
      </c>
      <c r="J167" s="119">
        <v>291496.95302059001</v>
      </c>
      <c r="K167" s="119">
        <v>1187761.15492841</v>
      </c>
      <c r="L167" s="119">
        <v>766542.25400884997</v>
      </c>
      <c r="M167" s="119">
        <v>421218.90091956011</v>
      </c>
      <c r="N167" s="119">
        <v>17.337900000000001</v>
      </c>
      <c r="O167" s="119">
        <v>18.2012</v>
      </c>
      <c r="P167" s="119">
        <v>18.026</v>
      </c>
      <c r="Q167" s="119">
        <v>6.6675000000000004</v>
      </c>
      <c r="R167" s="119">
        <v>6.6658999999999997</v>
      </c>
      <c r="S167" s="119">
        <v>27.5916</v>
      </c>
      <c r="T167" s="119">
        <v>27.599</v>
      </c>
      <c r="U167" s="119">
        <v>34.216900000000003</v>
      </c>
      <c r="V167" s="119">
        <v>16.329699999999999</v>
      </c>
      <c r="W167" s="119">
        <v>6.9054000000000002</v>
      </c>
      <c r="X167" s="119">
        <v>9.1767000000000003</v>
      </c>
      <c r="Y167" s="119">
        <v>9.9594000000000005</v>
      </c>
      <c r="Z167" s="119">
        <v>0.67159999999999997</v>
      </c>
      <c r="AA167" s="119">
        <v>8.6697000000000006</v>
      </c>
      <c r="AB167" s="119">
        <v>11.2766</v>
      </c>
      <c r="AC167" s="119">
        <v>0.95169999999999999</v>
      </c>
      <c r="AD167" s="120"/>
      <c r="AE167" s="120"/>
      <c r="AF167" s="120"/>
    </row>
    <row r="168" spans="1:32" hidden="1" outlineLevel="1" collapsed="1">
      <c r="A168" s="8">
        <v>45323</v>
      </c>
      <c r="B168" s="119">
        <v>724909.06728604995</v>
      </c>
      <c r="C168" s="119">
        <v>493415.20492927002</v>
      </c>
      <c r="D168" s="119">
        <v>231493.86235678001</v>
      </c>
      <c r="E168" s="119">
        <v>245188.03327407999</v>
      </c>
      <c r="F168" s="119">
        <v>232791.12796034</v>
      </c>
      <c r="G168" s="119">
        <v>12396.905313740001</v>
      </c>
      <c r="H168" s="119">
        <v>1043910.6556722001</v>
      </c>
      <c r="I168" s="119">
        <v>751686.54250875011</v>
      </c>
      <c r="J168" s="119">
        <v>292224.11316344992</v>
      </c>
      <c r="K168" s="119">
        <v>1199954.6485489495</v>
      </c>
      <c r="L168" s="119">
        <v>778682.73110838013</v>
      </c>
      <c r="M168" s="119">
        <v>421271.91744057002</v>
      </c>
      <c r="N168" s="119">
        <v>15.930400000000001</v>
      </c>
      <c r="O168" s="119">
        <v>16.881699999999999</v>
      </c>
      <c r="P168" s="119">
        <v>16.3673</v>
      </c>
      <c r="Q168" s="119">
        <v>6.7210000000000001</v>
      </c>
      <c r="R168" s="119">
        <v>6.7210999999999999</v>
      </c>
      <c r="S168" s="119">
        <v>27.631799999999998</v>
      </c>
      <c r="T168" s="119">
        <v>27.6462</v>
      </c>
      <c r="U168" s="119">
        <v>34.250300000000003</v>
      </c>
      <c r="V168" s="119">
        <v>13.8004</v>
      </c>
      <c r="W168" s="119">
        <v>6.48</v>
      </c>
      <c r="X168" s="119">
        <v>9.0968999999999998</v>
      </c>
      <c r="Y168" s="119">
        <v>9.8362999999999996</v>
      </c>
      <c r="Z168" s="119">
        <v>0.73499999999999999</v>
      </c>
      <c r="AA168" s="119">
        <v>8.5197000000000003</v>
      </c>
      <c r="AB168" s="119">
        <v>11.0199</v>
      </c>
      <c r="AC168" s="119">
        <v>0.97699999999999998</v>
      </c>
      <c r="AD168" s="120"/>
      <c r="AE168" s="120"/>
      <c r="AF168" s="120"/>
    </row>
    <row r="169" spans="1:32" hidden="1" outlineLevel="1" collapsed="1">
      <c r="A169" s="8">
        <v>45352</v>
      </c>
      <c r="B169" s="119">
        <v>734445.87388590002</v>
      </c>
      <c r="C169" s="119">
        <v>499835.36826587003</v>
      </c>
      <c r="D169" s="119">
        <v>234610.50562002999</v>
      </c>
      <c r="E169" s="119">
        <v>251193.41652028999</v>
      </c>
      <c r="F169" s="119">
        <v>238488.11980111001</v>
      </c>
      <c r="G169" s="119">
        <v>12705.29671918</v>
      </c>
      <c r="H169" s="119">
        <v>1070116.66968392</v>
      </c>
      <c r="I169" s="119">
        <v>766718.42511713994</v>
      </c>
      <c r="J169" s="119">
        <v>303398.24456678005</v>
      </c>
      <c r="K169" s="119">
        <v>1219831.0966803001</v>
      </c>
      <c r="L169" s="119">
        <v>787041.49556210986</v>
      </c>
      <c r="M169" s="119">
        <v>432789.6011181901</v>
      </c>
      <c r="N169" s="119">
        <v>15.844200000000001</v>
      </c>
      <c r="O169" s="119">
        <v>16.866199999999999</v>
      </c>
      <c r="P169" s="119">
        <v>16.466899999999999</v>
      </c>
      <c r="Q169" s="119">
        <v>6.7824</v>
      </c>
      <c r="R169" s="119">
        <v>6.7823000000000002</v>
      </c>
      <c r="S169" s="119">
        <v>27.283899999999999</v>
      </c>
      <c r="T169" s="119">
        <v>27.298999999999999</v>
      </c>
      <c r="U169" s="119">
        <v>34.162599999999998</v>
      </c>
      <c r="V169" s="119">
        <v>13.2568</v>
      </c>
      <c r="W169" s="119">
        <v>7.9066000000000001</v>
      </c>
      <c r="X169" s="119">
        <v>8.3035999999999994</v>
      </c>
      <c r="Y169" s="119">
        <v>9.5890000000000004</v>
      </c>
      <c r="Z169" s="119">
        <v>0.81330000000000002</v>
      </c>
      <c r="AA169" s="119">
        <v>8.5122999999999998</v>
      </c>
      <c r="AB169" s="119">
        <v>11.0486</v>
      </c>
      <c r="AC169" s="119">
        <v>1.0246999999999999</v>
      </c>
      <c r="AD169" s="120"/>
      <c r="AE169" s="120"/>
      <c r="AF169" s="120"/>
    </row>
    <row r="170" spans="1:32" hidden="1" outlineLevel="1" collapsed="1">
      <c r="A170" s="8">
        <v>45383</v>
      </c>
      <c r="B170" s="119">
        <v>737084.37149806996</v>
      </c>
      <c r="C170" s="119">
        <v>502357.99730644003</v>
      </c>
      <c r="D170" s="119">
        <v>234726.37419162999</v>
      </c>
      <c r="E170" s="119">
        <v>256883.21187192001</v>
      </c>
      <c r="F170" s="119">
        <v>244029.82100102</v>
      </c>
      <c r="G170" s="119">
        <v>12853.390870900001</v>
      </c>
      <c r="H170" s="119">
        <v>1100321.1977467902</v>
      </c>
      <c r="I170" s="119">
        <v>779736.04221380013</v>
      </c>
      <c r="J170" s="119">
        <v>320585.15553299</v>
      </c>
      <c r="K170" s="119">
        <v>1235277.7432384701</v>
      </c>
      <c r="L170" s="119">
        <v>799184.45573845995</v>
      </c>
      <c r="M170" s="119">
        <v>436093.28750000999</v>
      </c>
      <c r="N170" s="119">
        <v>16.3446</v>
      </c>
      <c r="O170" s="119">
        <v>17.5901</v>
      </c>
      <c r="P170" s="119">
        <v>17.416599999999999</v>
      </c>
      <c r="Q170" s="119">
        <v>6.5787000000000004</v>
      </c>
      <c r="R170" s="119">
        <v>6.5781000000000001</v>
      </c>
      <c r="S170" s="119">
        <v>27.453099999999999</v>
      </c>
      <c r="T170" s="119">
        <v>27.4678</v>
      </c>
      <c r="U170" s="119">
        <v>33.800699999999999</v>
      </c>
      <c r="V170" s="119">
        <v>13.716200000000001</v>
      </c>
      <c r="W170" s="119">
        <v>7.9484000000000004</v>
      </c>
      <c r="X170" s="119">
        <v>7.8472999999999997</v>
      </c>
      <c r="Y170" s="119">
        <v>9.6031999999999993</v>
      </c>
      <c r="Z170" s="119">
        <v>0.83309999999999995</v>
      </c>
      <c r="AA170" s="119">
        <v>8.4334000000000007</v>
      </c>
      <c r="AB170" s="119">
        <v>10.8972</v>
      </c>
      <c r="AC170" s="119">
        <v>1.0141</v>
      </c>
      <c r="AD170" s="120"/>
      <c r="AE170" s="120"/>
      <c r="AF170" s="120"/>
    </row>
    <row r="171" spans="1:32" hidden="1" outlineLevel="1" collapsed="1">
      <c r="A171" s="8">
        <v>45413</v>
      </c>
      <c r="B171" s="119">
        <v>747714.95160474</v>
      </c>
      <c r="C171" s="119">
        <v>507052.11308700999</v>
      </c>
      <c r="D171" s="119">
        <v>240662.83851773001</v>
      </c>
      <c r="E171" s="119">
        <v>262363.24676194001</v>
      </c>
      <c r="F171" s="119">
        <v>249371.39397112001</v>
      </c>
      <c r="G171" s="119">
        <v>12991.852790819999</v>
      </c>
      <c r="H171" s="119">
        <v>1112053.8532279097</v>
      </c>
      <c r="I171" s="119">
        <v>778781.10979400994</v>
      </c>
      <c r="J171" s="119">
        <v>333272.7434339</v>
      </c>
      <c r="K171" s="119">
        <v>1256698.1301644898</v>
      </c>
      <c r="L171" s="119">
        <v>811974.4937092301</v>
      </c>
      <c r="M171" s="119">
        <v>444723.63645525998</v>
      </c>
      <c r="N171" s="119">
        <v>14.6974</v>
      </c>
      <c r="O171" s="119">
        <v>15.7765</v>
      </c>
      <c r="P171" s="119">
        <v>15.1868</v>
      </c>
      <c r="Q171" s="119">
        <v>6.8810000000000002</v>
      </c>
      <c r="R171" s="119">
        <v>6.8806000000000003</v>
      </c>
      <c r="S171" s="119">
        <v>27.744299999999999</v>
      </c>
      <c r="T171" s="119">
        <v>27.7484</v>
      </c>
      <c r="U171" s="119">
        <v>34.222900000000003</v>
      </c>
      <c r="V171" s="119">
        <v>20.5886</v>
      </c>
      <c r="W171" s="119">
        <v>9.7706</v>
      </c>
      <c r="X171" s="119">
        <v>6.8426</v>
      </c>
      <c r="Y171" s="119">
        <v>8.9120000000000008</v>
      </c>
      <c r="Z171" s="119">
        <v>0.88560000000000005</v>
      </c>
      <c r="AA171" s="119">
        <v>8.2506000000000004</v>
      </c>
      <c r="AB171" s="119">
        <v>10.6379</v>
      </c>
      <c r="AC171" s="119">
        <v>1.0424</v>
      </c>
      <c r="AD171" s="120"/>
      <c r="AE171" s="120"/>
      <c r="AF171" s="120"/>
    </row>
    <row r="172" spans="1:32" hidden="1" outlineLevel="1" collapsed="1">
      <c r="A172" s="8">
        <v>45444</v>
      </c>
      <c r="B172" s="119">
        <v>757021.21725536999</v>
      </c>
      <c r="C172" s="119">
        <v>519680.61926566</v>
      </c>
      <c r="D172" s="119">
        <v>237340.59798970999</v>
      </c>
      <c r="E172" s="119">
        <v>267340.76306170999</v>
      </c>
      <c r="F172" s="119">
        <v>254501.00128756001</v>
      </c>
      <c r="G172" s="119">
        <v>12839.76177415</v>
      </c>
      <c r="H172" s="119">
        <v>1113683.09113032</v>
      </c>
      <c r="I172" s="119">
        <v>777750.99818249012</v>
      </c>
      <c r="J172" s="119">
        <v>335932.09294782998</v>
      </c>
      <c r="K172" s="119">
        <v>1285534.0883224399</v>
      </c>
      <c r="L172" s="119">
        <v>837827.9727664598</v>
      </c>
      <c r="M172" s="119">
        <v>447706.11555598001</v>
      </c>
      <c r="N172" s="119">
        <v>14.816800000000001</v>
      </c>
      <c r="O172" s="119">
        <v>15.6214</v>
      </c>
      <c r="P172" s="119">
        <v>15.1128</v>
      </c>
      <c r="Q172" s="119">
        <v>6.6513999999999998</v>
      </c>
      <c r="R172" s="119">
        <v>6.6506999999999996</v>
      </c>
      <c r="S172" s="119">
        <v>27.532</v>
      </c>
      <c r="T172" s="119">
        <v>27.5381</v>
      </c>
      <c r="U172" s="119">
        <v>33.7363</v>
      </c>
      <c r="V172" s="119">
        <v>16.9709</v>
      </c>
      <c r="W172" s="119">
        <v>8.0056999999999992</v>
      </c>
      <c r="X172" s="119">
        <v>6.7994000000000003</v>
      </c>
      <c r="Y172" s="119">
        <v>8.6027000000000005</v>
      </c>
      <c r="Z172" s="119">
        <v>0.85950000000000004</v>
      </c>
      <c r="AA172" s="119">
        <v>7.9916</v>
      </c>
      <c r="AB172" s="119">
        <v>10.4763</v>
      </c>
      <c r="AC172" s="119">
        <v>1.0411999999999999</v>
      </c>
      <c r="AD172" s="120"/>
      <c r="AE172" s="120"/>
      <c r="AF172" s="120"/>
    </row>
    <row r="173" spans="1:32" hidden="1" outlineLevel="1" collapsed="1">
      <c r="A173" s="8">
        <v>45474</v>
      </c>
      <c r="B173" s="119">
        <v>770074.03571699001</v>
      </c>
      <c r="C173" s="119">
        <v>526317.73872202996</v>
      </c>
      <c r="D173" s="119">
        <v>243756.29699495999</v>
      </c>
      <c r="E173" s="119">
        <v>274848.98437065998</v>
      </c>
      <c r="F173" s="119">
        <v>261812.6718325</v>
      </c>
      <c r="G173" s="119">
        <v>13036.31253816</v>
      </c>
      <c r="H173" s="119">
        <v>1132518.7583608404</v>
      </c>
      <c r="I173" s="119">
        <v>797485.49770024023</v>
      </c>
      <c r="J173" s="119">
        <v>335033.26066060003</v>
      </c>
      <c r="K173" s="119">
        <v>1278865.0799815503</v>
      </c>
      <c r="L173" s="119">
        <v>826401.61120992992</v>
      </c>
      <c r="M173" s="119">
        <v>452463.46877162007</v>
      </c>
      <c r="N173" s="119">
        <v>15.651300000000001</v>
      </c>
      <c r="O173" s="119">
        <v>16.555700000000002</v>
      </c>
      <c r="P173" s="119">
        <v>16.377800000000001</v>
      </c>
      <c r="Q173" s="119">
        <v>7.4032999999999998</v>
      </c>
      <c r="R173" s="119">
        <v>7.4058999999999999</v>
      </c>
      <c r="S173" s="119">
        <v>27.552800000000001</v>
      </c>
      <c r="T173" s="119">
        <v>27.5792</v>
      </c>
      <c r="U173" s="119">
        <v>33.270200000000003</v>
      </c>
      <c r="V173" s="119">
        <v>9.8162000000000003</v>
      </c>
      <c r="W173" s="119">
        <v>4.9172000000000002</v>
      </c>
      <c r="X173" s="119">
        <v>6.9306999999999999</v>
      </c>
      <c r="Y173" s="119">
        <v>8.4589999999999996</v>
      </c>
      <c r="Z173" s="119">
        <v>0.91779999999999995</v>
      </c>
      <c r="AA173" s="119">
        <v>7.8838999999999997</v>
      </c>
      <c r="AB173" s="119">
        <v>10.271599999999999</v>
      </c>
      <c r="AC173" s="119">
        <v>1.0528999999999999</v>
      </c>
      <c r="AD173" s="120"/>
      <c r="AE173" s="120"/>
      <c r="AF173" s="120"/>
    </row>
    <row r="174" spans="1:32" hidden="1" outlineLevel="1" collapsed="1">
      <c r="A174" s="8">
        <v>45505</v>
      </c>
      <c r="B174" s="119">
        <v>777304.26037064998</v>
      </c>
      <c r="C174" s="119">
        <v>532169.19271168998</v>
      </c>
      <c r="D174" s="119">
        <v>245135.06765896</v>
      </c>
      <c r="E174" s="119">
        <v>280398.34619633999</v>
      </c>
      <c r="F174" s="119">
        <v>267300.68927844998</v>
      </c>
      <c r="G174" s="119">
        <v>13097.656917890001</v>
      </c>
      <c r="H174" s="119">
        <v>1120841.7970338201</v>
      </c>
      <c r="I174" s="119">
        <v>775223.79712251003</v>
      </c>
      <c r="J174" s="119">
        <v>345617.99991131003</v>
      </c>
      <c r="K174" s="119">
        <v>1290027.2664333798</v>
      </c>
      <c r="L174" s="119">
        <v>831743.94034219987</v>
      </c>
      <c r="M174" s="119">
        <v>458283.32609117997</v>
      </c>
      <c r="N174" s="119">
        <v>14.109500000000001</v>
      </c>
      <c r="O174" s="119">
        <v>15.159599999999999</v>
      </c>
      <c r="P174" s="119">
        <v>14.6106</v>
      </c>
      <c r="Q174" s="119">
        <v>6.5448000000000004</v>
      </c>
      <c r="R174" s="119">
        <v>6.5430000000000001</v>
      </c>
      <c r="S174" s="119">
        <v>27.651299999999999</v>
      </c>
      <c r="T174" s="119">
        <v>27.6557</v>
      </c>
      <c r="U174" s="119">
        <v>33.541200000000003</v>
      </c>
      <c r="V174" s="119">
        <v>19.846299999999999</v>
      </c>
      <c r="W174" s="119">
        <v>8.3742000000000001</v>
      </c>
      <c r="X174" s="119">
        <v>6.6074999999999999</v>
      </c>
      <c r="Y174" s="119">
        <v>8.4417000000000009</v>
      </c>
      <c r="Z174" s="119">
        <v>0.92310000000000003</v>
      </c>
      <c r="AA174" s="119">
        <v>7.9165999999999999</v>
      </c>
      <c r="AB174" s="119">
        <v>10.224600000000001</v>
      </c>
      <c r="AC174" s="119">
        <v>1.0784</v>
      </c>
      <c r="AD174" s="120"/>
      <c r="AE174" s="120"/>
      <c r="AF174" s="120"/>
    </row>
    <row r="175" spans="1:32" hidden="1" outlineLevel="1" collapsed="1">
      <c r="A175" s="8">
        <v>45536</v>
      </c>
      <c r="B175" s="119">
        <v>786080.44148228003</v>
      </c>
      <c r="C175" s="119">
        <v>541603.97139060998</v>
      </c>
      <c r="D175" s="119">
        <v>244476.47009166999</v>
      </c>
      <c r="E175" s="119">
        <v>284751.98181804002</v>
      </c>
      <c r="F175" s="119">
        <v>271681.97264194</v>
      </c>
      <c r="G175" s="119">
        <v>13070.0091761</v>
      </c>
      <c r="H175" s="119">
        <v>1098295.2191575398</v>
      </c>
      <c r="I175" s="119">
        <v>763695.48101640982</v>
      </c>
      <c r="J175" s="119">
        <v>334599.73814113002</v>
      </c>
      <c r="K175" s="119">
        <v>1314981.06930904</v>
      </c>
      <c r="L175" s="119">
        <v>850605.89281283983</v>
      </c>
      <c r="M175" s="119">
        <v>464375.17649620003</v>
      </c>
      <c r="N175" s="119">
        <v>14.0684</v>
      </c>
      <c r="O175" s="119">
        <v>15.154199999999999</v>
      </c>
      <c r="P175" s="119">
        <v>14.6012</v>
      </c>
      <c r="Q175" s="119">
        <v>6.3536999999999999</v>
      </c>
      <c r="R175" s="119">
        <v>6.3517000000000001</v>
      </c>
      <c r="S175" s="119">
        <v>27.630299999999998</v>
      </c>
      <c r="T175" s="119">
        <v>27.639199999999999</v>
      </c>
      <c r="U175" s="119">
        <v>33.422499999999999</v>
      </c>
      <c r="V175" s="119">
        <v>16.049199999999999</v>
      </c>
      <c r="W175" s="119">
        <v>8.1434999999999995</v>
      </c>
      <c r="X175" s="119">
        <v>5.9920999999999998</v>
      </c>
      <c r="Y175" s="119">
        <v>8.5412999999999997</v>
      </c>
      <c r="Z175" s="119">
        <v>0.94740000000000002</v>
      </c>
      <c r="AA175" s="119">
        <v>7.4253</v>
      </c>
      <c r="AB175" s="119">
        <v>10.103400000000001</v>
      </c>
      <c r="AC175" s="119">
        <v>1.1115999999999999</v>
      </c>
      <c r="AD175" s="120"/>
      <c r="AE175" s="120"/>
      <c r="AF175" s="120"/>
    </row>
    <row r="176" spans="1:32" hidden="1" outlineLevel="1" collapsed="1">
      <c r="A176" s="8">
        <v>45566</v>
      </c>
      <c r="B176" s="119">
        <v>780447.60446363001</v>
      </c>
      <c r="C176" s="119">
        <v>536788.33199054003</v>
      </c>
      <c r="D176" s="119">
        <v>243659.27247309001</v>
      </c>
      <c r="E176" s="119">
        <v>289071.43222233001</v>
      </c>
      <c r="F176" s="119">
        <v>277125.41054720001</v>
      </c>
      <c r="G176" s="119">
        <v>11946.021675129999</v>
      </c>
      <c r="H176" s="119">
        <v>1121314.2390155098</v>
      </c>
      <c r="I176" s="119">
        <v>793399.24871415005</v>
      </c>
      <c r="J176" s="119">
        <v>327914.99030135997</v>
      </c>
      <c r="K176" s="119">
        <v>1320697.1650010699</v>
      </c>
      <c r="L176" s="119">
        <v>851441.88456774014</v>
      </c>
      <c r="M176" s="119">
        <v>469255.28043332999</v>
      </c>
      <c r="N176" s="119">
        <v>14.1106</v>
      </c>
      <c r="O176" s="119">
        <v>15.5364</v>
      </c>
      <c r="P176" s="119">
        <v>15.2646</v>
      </c>
      <c r="Q176" s="119">
        <v>6.2892000000000001</v>
      </c>
      <c r="R176" s="119">
        <v>6.2873999999999999</v>
      </c>
      <c r="S176" s="119">
        <v>27.735700000000001</v>
      </c>
      <c r="T176" s="119">
        <v>27.7456</v>
      </c>
      <c r="U176" s="119">
        <v>33.365099999999998</v>
      </c>
      <c r="V176" s="119">
        <v>13.872299999999999</v>
      </c>
      <c r="W176" s="119">
        <v>6.4574999999999996</v>
      </c>
      <c r="X176" s="119">
        <v>6.9353999999999996</v>
      </c>
      <c r="Y176" s="119">
        <v>8.6026000000000007</v>
      </c>
      <c r="Z176" s="119">
        <v>0.89459999999999995</v>
      </c>
      <c r="AA176" s="119">
        <v>7.694</v>
      </c>
      <c r="AB176" s="119">
        <v>10.2081</v>
      </c>
      <c r="AC176" s="119">
        <v>1.0387</v>
      </c>
      <c r="AD176" s="120"/>
      <c r="AE176" s="120"/>
      <c r="AF176" s="120"/>
    </row>
    <row r="177" spans="1:32" collapsed="1">
      <c r="A177" s="8">
        <v>45597</v>
      </c>
      <c r="B177" s="119">
        <v>790365.05647554004</v>
      </c>
      <c r="C177" s="119">
        <v>541765.38331952004</v>
      </c>
      <c r="D177" s="119">
        <v>248599.67315602</v>
      </c>
      <c r="E177" s="119">
        <v>294951.96018507</v>
      </c>
      <c r="F177" s="119">
        <v>283020.02369826002</v>
      </c>
      <c r="G177" s="119">
        <v>11931.93648681</v>
      </c>
      <c r="H177" s="119">
        <v>1122636.2761193402</v>
      </c>
      <c r="I177" s="119">
        <v>796924.23882835999</v>
      </c>
      <c r="J177" s="119">
        <v>325712.03729097999</v>
      </c>
      <c r="K177" s="119">
        <v>1335915.8534340903</v>
      </c>
      <c r="L177" s="119">
        <v>862312.94666867994</v>
      </c>
      <c r="M177" s="119">
        <v>473602.90676540998</v>
      </c>
      <c r="N177" s="119">
        <v>13.357699999999999</v>
      </c>
      <c r="O177" s="119">
        <v>14.8018</v>
      </c>
      <c r="P177" s="119">
        <v>14.244999999999999</v>
      </c>
      <c r="Q177" s="119">
        <v>6.2431999999999999</v>
      </c>
      <c r="R177" s="119">
        <v>6.2439999999999998</v>
      </c>
      <c r="S177" s="119">
        <v>27.1934</v>
      </c>
      <c r="T177" s="119">
        <v>27.206199999999999</v>
      </c>
      <c r="U177" s="119">
        <v>32.665700000000001</v>
      </c>
      <c r="V177" s="119">
        <v>13.254200000000001</v>
      </c>
      <c r="W177" s="119">
        <v>7.1087999999999996</v>
      </c>
      <c r="X177" s="119">
        <v>7.4573</v>
      </c>
      <c r="Y177" s="119">
        <v>8.4356000000000009</v>
      </c>
      <c r="Z177" s="119">
        <v>0.83550000000000002</v>
      </c>
      <c r="AA177" s="119">
        <v>7.6212</v>
      </c>
      <c r="AB177" s="119">
        <v>10.256500000000001</v>
      </c>
      <c r="AC177" s="119">
        <v>1.0646</v>
      </c>
      <c r="AD177" s="120"/>
      <c r="AE177" s="120"/>
      <c r="AF177" s="120"/>
    </row>
    <row r="178" spans="1:32">
      <c r="A178" s="8">
        <v>45627</v>
      </c>
      <c r="B178" s="119">
        <v>782219.07062774</v>
      </c>
      <c r="C178" s="119">
        <v>531408.56119597994</v>
      </c>
      <c r="D178" s="119">
        <v>250810.50943176</v>
      </c>
      <c r="E178" s="119">
        <v>291759.56418992003</v>
      </c>
      <c r="F178" s="119">
        <v>280116.67716557998</v>
      </c>
      <c r="G178" s="119">
        <v>11642.88702434</v>
      </c>
      <c r="H178" s="119">
        <v>1227642.4079868596</v>
      </c>
      <c r="I178" s="119">
        <v>896538.76843407028</v>
      </c>
      <c r="J178" s="119">
        <v>331103.63955278997</v>
      </c>
      <c r="K178" s="119">
        <v>1381874.9500687101</v>
      </c>
      <c r="L178" s="119">
        <v>896810.57919934997</v>
      </c>
      <c r="M178" s="119">
        <v>485064.37086936005</v>
      </c>
      <c r="N178" s="119">
        <v>13.737500000000001</v>
      </c>
      <c r="O178" s="119">
        <v>15.0021</v>
      </c>
      <c r="P178" s="119">
        <v>14.599399999999999</v>
      </c>
      <c r="Q178" s="119">
        <v>6.2554999999999996</v>
      </c>
      <c r="R178" s="119">
        <v>6.2496</v>
      </c>
      <c r="S178" s="119">
        <v>27.7974</v>
      </c>
      <c r="T178" s="119">
        <v>27.808199999999999</v>
      </c>
      <c r="U178" s="119">
        <v>33.658700000000003</v>
      </c>
      <c r="V178" s="119">
        <v>14.713699999999999</v>
      </c>
      <c r="W178" s="119">
        <v>8.9337</v>
      </c>
      <c r="X178" s="119">
        <v>7.2984999999999998</v>
      </c>
      <c r="Y178" s="119">
        <v>8.3117000000000001</v>
      </c>
      <c r="Z178" s="119">
        <v>0.83260000000000001</v>
      </c>
      <c r="AA178" s="119">
        <v>7.2891000000000004</v>
      </c>
      <c r="AB178" s="119">
        <v>9.9954000000000001</v>
      </c>
      <c r="AC178" s="119">
        <v>1.0572999999999999</v>
      </c>
      <c r="AD178" s="120"/>
      <c r="AE178" s="120"/>
      <c r="AF178" s="120"/>
    </row>
    <row r="179" spans="1:32">
      <c r="A179" s="8">
        <v>45658</v>
      </c>
      <c r="B179" s="119">
        <v>774407.91559429001</v>
      </c>
      <c r="C179" s="119">
        <v>533595.10044112999</v>
      </c>
      <c r="D179" s="119">
        <v>240812.81515315999</v>
      </c>
      <c r="E179" s="119">
        <v>297387.04787749</v>
      </c>
      <c r="F179" s="119">
        <v>285816.81691229</v>
      </c>
      <c r="G179" s="119">
        <v>11570.2309652</v>
      </c>
      <c r="H179" s="119">
        <v>1183648.21080099</v>
      </c>
      <c r="I179" s="119">
        <v>847598.64050361002</v>
      </c>
      <c r="J179" s="119">
        <v>336049.57029738004</v>
      </c>
      <c r="K179" s="119">
        <v>1365641.0550475302</v>
      </c>
      <c r="L179" s="119">
        <v>880418.08783410001</v>
      </c>
      <c r="M179" s="119">
        <v>485222.96721342998</v>
      </c>
      <c r="N179" s="119">
        <v>15.6356</v>
      </c>
      <c r="O179" s="119">
        <v>16.575500000000002</v>
      </c>
      <c r="P179" s="119">
        <v>16.532</v>
      </c>
      <c r="Q179" s="119">
        <v>6.2794999999999996</v>
      </c>
      <c r="R179" s="119">
        <v>6.2778999999999998</v>
      </c>
      <c r="S179" s="119">
        <v>28.189499999999999</v>
      </c>
      <c r="T179" s="119">
        <v>28.199100000000001</v>
      </c>
      <c r="U179" s="119">
        <v>34.0657</v>
      </c>
      <c r="V179" s="119">
        <v>15.263</v>
      </c>
      <c r="W179" s="119">
        <v>5.6242000000000001</v>
      </c>
      <c r="X179" s="119">
        <v>7.5743999999999998</v>
      </c>
      <c r="Y179" s="119">
        <v>8.5900999999999996</v>
      </c>
      <c r="Z179" s="119">
        <v>0.83120000000000005</v>
      </c>
      <c r="AA179" s="119">
        <v>7.4923000000000002</v>
      </c>
      <c r="AB179" s="119">
        <v>10.1884</v>
      </c>
      <c r="AC179" s="119">
        <v>1.0226999999999999</v>
      </c>
      <c r="AD179" s="120"/>
      <c r="AE179" s="120"/>
      <c r="AF179" s="120"/>
    </row>
    <row r="180" spans="1:32">
      <c r="A180" s="8">
        <v>45689</v>
      </c>
      <c r="B180" s="119">
        <v>788997.69236026006</v>
      </c>
      <c r="C180" s="119">
        <v>549132.70473012002</v>
      </c>
      <c r="D180" s="119">
        <v>239864.98763014001</v>
      </c>
      <c r="E180" s="119">
        <v>301044.66417576</v>
      </c>
      <c r="F180" s="119">
        <v>289569.91322793998</v>
      </c>
      <c r="G180" s="119">
        <v>11474.750947820001</v>
      </c>
      <c r="H180" s="119">
        <v>1178792.6350090201</v>
      </c>
      <c r="I180" s="119">
        <v>868849.37618282996</v>
      </c>
      <c r="J180" s="119">
        <v>309943.25882618991</v>
      </c>
      <c r="K180" s="119">
        <v>1377980.8703743301</v>
      </c>
      <c r="L180" s="119">
        <v>893939.05714070995</v>
      </c>
      <c r="M180" s="119">
        <v>484041.81323361996</v>
      </c>
      <c r="N180" s="119">
        <v>14.414</v>
      </c>
      <c r="O180" s="119">
        <v>15.6327</v>
      </c>
      <c r="P180" s="119">
        <v>15.225899999999999</v>
      </c>
      <c r="Q180" s="119">
        <v>6.2161</v>
      </c>
      <c r="R180" s="119">
        <v>6.2153</v>
      </c>
      <c r="S180" s="119">
        <v>28.1967</v>
      </c>
      <c r="T180" s="119">
        <v>28.227799999999998</v>
      </c>
      <c r="U180" s="119">
        <v>34.485599999999998</v>
      </c>
      <c r="V180" s="119">
        <v>9.3343000000000007</v>
      </c>
      <c r="W180" s="119">
        <v>6.5542999999999996</v>
      </c>
      <c r="X180" s="119">
        <v>7.9782000000000002</v>
      </c>
      <c r="Y180" s="119">
        <v>8.9603000000000002</v>
      </c>
      <c r="Z180" s="119">
        <v>0.81879999999999997</v>
      </c>
      <c r="AA180" s="119">
        <v>7.6707000000000001</v>
      </c>
      <c r="AB180" s="119">
        <v>10.3048</v>
      </c>
      <c r="AC180" s="119">
        <v>0.98419999999999996</v>
      </c>
      <c r="AD180" s="120"/>
      <c r="AE180" s="120"/>
      <c r="AF180" s="120"/>
    </row>
    <row r="181" spans="1:32">
      <c r="A181" s="8">
        <v>45717</v>
      </c>
      <c r="B181" s="119">
        <v>804408.58701043006</v>
      </c>
      <c r="C181" s="119">
        <v>563629.86224885995</v>
      </c>
      <c r="D181" s="119">
        <v>240778.72476156999</v>
      </c>
      <c r="E181" s="119">
        <v>307384.70912314003</v>
      </c>
      <c r="F181" s="119">
        <v>296992.76599540003</v>
      </c>
      <c r="G181" s="119">
        <v>10391.94312774</v>
      </c>
      <c r="H181" s="119">
        <v>1204815.6092614001</v>
      </c>
      <c r="I181" s="119">
        <v>895419.61400735995</v>
      </c>
      <c r="J181" s="119">
        <v>309395.99525404006</v>
      </c>
      <c r="K181" s="119">
        <v>1379104.5950466397</v>
      </c>
      <c r="L181" s="119">
        <v>888654.94525830005</v>
      </c>
      <c r="M181" s="119">
        <v>490449.64978833997</v>
      </c>
      <c r="N181" s="119">
        <v>14.518599999999999</v>
      </c>
      <c r="O181" s="119">
        <v>15.743399999999999</v>
      </c>
      <c r="P181" s="119">
        <v>15.5357</v>
      </c>
      <c r="Q181" s="119">
        <v>6.2683</v>
      </c>
      <c r="R181" s="119">
        <v>6.2676999999999996</v>
      </c>
      <c r="S181" s="119">
        <v>28.789899999999999</v>
      </c>
      <c r="T181" s="119">
        <v>28.810500000000001</v>
      </c>
      <c r="U181" s="119">
        <v>35.416600000000003</v>
      </c>
      <c r="V181" s="119">
        <v>10.429600000000001</v>
      </c>
      <c r="W181" s="119">
        <v>6.3913000000000002</v>
      </c>
      <c r="X181" s="119">
        <v>8.2809000000000008</v>
      </c>
      <c r="Y181" s="119">
        <v>9.3148</v>
      </c>
      <c r="Z181" s="119">
        <v>0.74719999999999998</v>
      </c>
      <c r="AA181" s="119">
        <v>7.6886000000000001</v>
      </c>
      <c r="AB181" s="119">
        <v>10.2525</v>
      </c>
      <c r="AC181" s="119">
        <v>0.9929</v>
      </c>
      <c r="AD181" s="120"/>
      <c r="AE181" s="120"/>
      <c r="AF181" s="120"/>
    </row>
    <row r="182" spans="1:32">
      <c r="A182" s="8">
        <v>45748</v>
      </c>
      <c r="B182" s="119">
        <v>816914.14813181001</v>
      </c>
      <c r="C182" s="119">
        <v>569072.91956786998</v>
      </c>
      <c r="D182" s="119">
        <v>247841.22856394001</v>
      </c>
      <c r="E182" s="119">
        <v>313023.99799017998</v>
      </c>
      <c r="F182" s="119">
        <v>302531.75057251001</v>
      </c>
      <c r="G182" s="119">
        <v>10492.24741767</v>
      </c>
      <c r="H182" s="119">
        <v>1217183.2390689801</v>
      </c>
      <c r="I182" s="119">
        <v>904124.78066096036</v>
      </c>
      <c r="J182" s="119">
        <v>313058.45840802003</v>
      </c>
      <c r="K182" s="119">
        <v>1413823.5465283697</v>
      </c>
      <c r="L182" s="119">
        <v>913499.64493157982</v>
      </c>
      <c r="M182" s="119">
        <v>500323.90159679</v>
      </c>
      <c r="N182" s="119">
        <v>15.2905</v>
      </c>
      <c r="O182" s="119">
        <v>16.611699999999999</v>
      </c>
      <c r="P182" s="119">
        <v>16.614100000000001</v>
      </c>
      <c r="Q182" s="119">
        <v>6.3094000000000001</v>
      </c>
      <c r="R182" s="119">
        <v>6.3108000000000004</v>
      </c>
      <c r="S182" s="119">
        <v>28.378900000000002</v>
      </c>
      <c r="T182" s="119">
        <v>28.3947</v>
      </c>
      <c r="U182" s="119">
        <v>34.479599999999998</v>
      </c>
      <c r="V182" s="119">
        <v>13.567</v>
      </c>
      <c r="W182" s="119">
        <v>7.8761000000000001</v>
      </c>
      <c r="X182" s="119">
        <v>8.6957000000000004</v>
      </c>
      <c r="Y182" s="119">
        <v>9.6890999999999998</v>
      </c>
      <c r="Z182" s="119">
        <v>0.76100000000000001</v>
      </c>
      <c r="AA182" s="119">
        <v>8.0541999999999998</v>
      </c>
      <c r="AB182" s="119">
        <v>10.428900000000001</v>
      </c>
      <c r="AC182" s="119">
        <v>1.0068999999999999</v>
      </c>
      <c r="AD182" s="120"/>
      <c r="AE182" s="120"/>
      <c r="AF182" s="120"/>
    </row>
    <row r="183" spans="1:32">
      <c r="A183" s="8">
        <v>45778</v>
      </c>
      <c r="B183" s="119">
        <v>827592.26739711</v>
      </c>
      <c r="C183" s="119">
        <v>582968.26693299005</v>
      </c>
      <c r="D183" s="119">
        <v>244624.00046412001</v>
      </c>
      <c r="E183" s="119">
        <v>321593.93107896001</v>
      </c>
      <c r="F183" s="119">
        <v>311059.42395356001</v>
      </c>
      <c r="G183" s="119">
        <v>10534.507125399999</v>
      </c>
      <c r="H183" s="119">
        <v>1190418.65406387</v>
      </c>
      <c r="I183" s="119">
        <v>881765.58648887009</v>
      </c>
      <c r="J183" s="119">
        <v>308653.06757499994</v>
      </c>
      <c r="K183" s="119">
        <v>1425609.9090519499</v>
      </c>
      <c r="L183" s="119">
        <v>927415.75683246017</v>
      </c>
      <c r="M183" s="119">
        <v>498194.15221949003</v>
      </c>
      <c r="N183" s="119">
        <v>14.2583</v>
      </c>
      <c r="O183" s="119">
        <v>15.6425</v>
      </c>
      <c r="P183" s="119">
        <v>15.3194</v>
      </c>
      <c r="Q183" s="119">
        <v>6.1292</v>
      </c>
      <c r="R183" s="119">
        <v>6.1292999999999997</v>
      </c>
      <c r="S183" s="119">
        <v>28.5959</v>
      </c>
      <c r="T183" s="119">
        <v>28.623699999999999</v>
      </c>
      <c r="U183" s="119">
        <v>35.294899999999998</v>
      </c>
      <c r="V183" s="119">
        <v>10.1119</v>
      </c>
      <c r="W183" s="119">
        <v>7.8319000000000001</v>
      </c>
      <c r="X183" s="119">
        <v>8.7759</v>
      </c>
      <c r="Y183" s="119">
        <v>9.7934000000000001</v>
      </c>
      <c r="Z183" s="119">
        <v>0.72130000000000005</v>
      </c>
      <c r="AA183" s="119">
        <v>8.2933000000000003</v>
      </c>
      <c r="AB183" s="119">
        <v>10.7605</v>
      </c>
      <c r="AC183" s="119">
        <v>0.9768</v>
      </c>
      <c r="AD183" s="120"/>
      <c r="AE183" s="120"/>
      <c r="AF183" s="120"/>
    </row>
    <row r="184" spans="1:32">
      <c r="A184" s="8">
        <v>45809</v>
      </c>
      <c r="B184" s="119">
        <v>839081.93455498002</v>
      </c>
      <c r="C184" s="119">
        <v>591109.87607868004</v>
      </c>
      <c r="D184" s="119">
        <v>247972.05847630001</v>
      </c>
      <c r="E184" s="119">
        <v>328479.45260685001</v>
      </c>
      <c r="F184" s="119">
        <v>317898.37033647002</v>
      </c>
      <c r="G184" s="119">
        <v>10581.08227038</v>
      </c>
      <c r="H184" s="119">
        <v>1191923.9997550999</v>
      </c>
      <c r="I184" s="119">
        <v>879970.88622779015</v>
      </c>
      <c r="J184" s="119">
        <v>311953.11352731002</v>
      </c>
      <c r="K184" s="119">
        <v>1463751.1739595702</v>
      </c>
      <c r="L184" s="119">
        <v>954749.17568549002</v>
      </c>
      <c r="M184" s="119">
        <v>509001.99827408005</v>
      </c>
      <c r="N184" s="119">
        <v>14.512</v>
      </c>
      <c r="O184" s="119">
        <v>15.6172</v>
      </c>
      <c r="P184" s="119">
        <v>15.255100000000001</v>
      </c>
      <c r="Q184" s="119">
        <v>5.7516999999999996</v>
      </c>
      <c r="R184" s="119">
        <v>5.7539999999999996</v>
      </c>
      <c r="S184" s="119">
        <v>28.4038</v>
      </c>
      <c r="T184" s="119">
        <v>28.437100000000001</v>
      </c>
      <c r="U184" s="119">
        <v>35.424700000000001</v>
      </c>
      <c r="V184" s="119">
        <v>9.2802000000000007</v>
      </c>
      <c r="W184" s="119">
        <v>6.7228000000000003</v>
      </c>
      <c r="X184" s="119">
        <v>9.0081000000000007</v>
      </c>
      <c r="Y184" s="119">
        <v>9.9666999999999994</v>
      </c>
      <c r="Z184" s="119">
        <v>0.66710000000000003</v>
      </c>
      <c r="AA184" s="119">
        <v>8.2041000000000004</v>
      </c>
      <c r="AB184" s="119">
        <v>10.860300000000001</v>
      </c>
      <c r="AC184" s="119">
        <v>0.97099999999999997</v>
      </c>
      <c r="AD184" s="120"/>
      <c r="AE184" s="120"/>
      <c r="AF184" s="120"/>
    </row>
    <row r="185" spans="1:32">
      <c r="A185" s="8">
        <v>45839</v>
      </c>
      <c r="B185" s="119">
        <v>852322.29061481997</v>
      </c>
      <c r="C185" s="119">
        <v>604160.33470049</v>
      </c>
      <c r="D185" s="119">
        <v>248161.95591433</v>
      </c>
      <c r="E185" s="119">
        <v>337835.44006196997</v>
      </c>
      <c r="F185" s="119">
        <v>327256.25614118</v>
      </c>
      <c r="G185" s="119">
        <v>10579.183920789999</v>
      </c>
      <c r="H185" s="119">
        <v>1182062.7261914599</v>
      </c>
      <c r="I185" s="119">
        <v>860969.67357480992</v>
      </c>
      <c r="J185" s="119">
        <v>321093.05261665001</v>
      </c>
      <c r="K185" s="119">
        <v>1466991.9687427201</v>
      </c>
      <c r="L185" s="119">
        <v>953874.64348787034</v>
      </c>
      <c r="M185" s="119">
        <v>513117.32525484997</v>
      </c>
      <c r="N185" s="119">
        <v>15.5327</v>
      </c>
      <c r="O185" s="119">
        <v>16.816600000000001</v>
      </c>
      <c r="P185" s="119">
        <v>16.733499999999999</v>
      </c>
      <c r="Q185" s="119">
        <v>5.9358000000000004</v>
      </c>
      <c r="R185" s="119">
        <v>5.9324000000000003</v>
      </c>
      <c r="S185" s="119">
        <v>28.288399999999999</v>
      </c>
      <c r="T185" s="119">
        <v>28.3079</v>
      </c>
      <c r="U185" s="119">
        <v>35.017099999999999</v>
      </c>
      <c r="V185" s="119">
        <v>11.1981</v>
      </c>
      <c r="W185" s="119">
        <v>6.7603</v>
      </c>
      <c r="X185" s="119">
        <v>9.1447000000000003</v>
      </c>
      <c r="Y185" s="119">
        <v>10.1889</v>
      </c>
      <c r="Z185" s="119">
        <v>0.69199999999999995</v>
      </c>
      <c r="AA185" s="119">
        <v>8.1096000000000004</v>
      </c>
      <c r="AB185" s="119">
        <v>10.7193</v>
      </c>
      <c r="AC185" s="119">
        <v>0.94</v>
      </c>
      <c r="AD185" s="120"/>
      <c r="AE185" s="120"/>
      <c r="AF185" s="120"/>
    </row>
    <row r="186" spans="1:32">
      <c r="A186" s="8">
        <v>45870</v>
      </c>
      <c r="B186" s="119">
        <v>869723.04152888001</v>
      </c>
      <c r="C186" s="119">
        <v>618551.65869107004</v>
      </c>
      <c r="D186" s="119">
        <v>251171.38283781</v>
      </c>
      <c r="E186" s="119">
        <v>347570.27053426002</v>
      </c>
      <c r="F186" s="119">
        <v>337142.95029479999</v>
      </c>
      <c r="G186" s="119">
        <v>10427.320239459999</v>
      </c>
      <c r="H186" s="119">
        <v>1176726.41615542</v>
      </c>
      <c r="I186" s="119">
        <v>848157.44338266994</v>
      </c>
      <c r="J186" s="119">
        <v>328568.97277274996</v>
      </c>
      <c r="K186" s="119">
        <v>1474614.1272050999</v>
      </c>
      <c r="L186" s="119">
        <v>971413.05120536988</v>
      </c>
      <c r="M186" s="119">
        <v>503201.07599973003</v>
      </c>
      <c r="N186" s="119">
        <v>14.0105</v>
      </c>
      <c r="O186" s="119">
        <v>15.3912</v>
      </c>
      <c r="P186" s="119">
        <v>14.9922</v>
      </c>
      <c r="Q186" s="119">
        <v>5.9143999999999997</v>
      </c>
      <c r="R186" s="119">
        <v>5.9172000000000002</v>
      </c>
      <c r="S186" s="119">
        <v>23.908200000000001</v>
      </c>
      <c r="T186" s="119">
        <v>23.933399999999999</v>
      </c>
      <c r="U186" s="119">
        <v>35.699199999999998</v>
      </c>
      <c r="V186" s="119">
        <v>6.8250000000000002</v>
      </c>
      <c r="W186" s="119">
        <v>5.0484</v>
      </c>
      <c r="X186" s="119">
        <v>8.9084000000000003</v>
      </c>
      <c r="Y186" s="119">
        <v>10.162800000000001</v>
      </c>
      <c r="Z186" s="119">
        <v>0.63400000000000001</v>
      </c>
      <c r="AA186" s="119">
        <v>8.1342999999999996</v>
      </c>
      <c r="AB186" s="119">
        <v>10.822900000000001</v>
      </c>
      <c r="AC186" s="119">
        <v>1.0054000000000001</v>
      </c>
      <c r="AD186" s="120"/>
      <c r="AE186" s="120"/>
      <c r="AF186" s="120"/>
    </row>
    <row r="187" spans="1:32">
      <c r="A187" s="8">
        <v>45901</v>
      </c>
      <c r="B187" s="119">
        <v>881240.70373048994</v>
      </c>
      <c r="C187" s="119">
        <v>621496.05165382999</v>
      </c>
      <c r="D187" s="119">
        <v>259744.65207665999</v>
      </c>
      <c r="E187" s="119">
        <v>351453.47535657999</v>
      </c>
      <c r="F187" s="119">
        <v>341054.10674225999</v>
      </c>
      <c r="G187" s="119">
        <v>10399.368614319999</v>
      </c>
      <c r="H187" s="119">
        <v>1189757.96158291</v>
      </c>
      <c r="I187" s="119">
        <v>862967.45831214008</v>
      </c>
      <c r="J187" s="119">
        <v>326790.50327077002</v>
      </c>
      <c r="K187" s="119">
        <v>1498292.3710978795</v>
      </c>
      <c r="L187" s="119">
        <v>992761.19612985023</v>
      </c>
      <c r="M187" s="119">
        <v>505531.17496803007</v>
      </c>
      <c r="N187" s="119">
        <v>14.018000000000001</v>
      </c>
      <c r="O187" s="119">
        <v>15.289199999999999</v>
      </c>
      <c r="P187" s="119">
        <v>14.914999999999999</v>
      </c>
      <c r="Q187" s="119">
        <v>6.0303000000000004</v>
      </c>
      <c r="R187" s="119">
        <v>6.0321999999999996</v>
      </c>
      <c r="S187" s="119">
        <v>27.1861</v>
      </c>
      <c r="T187" s="119">
        <v>27.1951</v>
      </c>
      <c r="U187" s="119">
        <v>35.414400000000001</v>
      </c>
      <c r="V187" s="119">
        <v>13.3086</v>
      </c>
      <c r="W187" s="119">
        <v>6.2851999999999997</v>
      </c>
      <c r="X187" s="119">
        <v>8.8722999999999992</v>
      </c>
      <c r="Y187" s="119">
        <v>10.2117</v>
      </c>
      <c r="Z187" s="119">
        <v>0.64659999999999995</v>
      </c>
      <c r="AA187" s="119">
        <v>7.8529999999999998</v>
      </c>
      <c r="AB187" s="119">
        <v>10.439299999999999</v>
      </c>
      <c r="AC187" s="119">
        <v>0.95199999999999996</v>
      </c>
      <c r="AD187" s="120"/>
      <c r="AE187" s="120"/>
      <c r="AF187" s="120"/>
    </row>
    <row r="188" spans="1:32">
      <c r="A188" s="8">
        <v>45931</v>
      </c>
      <c r="B188" s="119">
        <v>905171.84929311997</v>
      </c>
      <c r="C188" s="119">
        <v>630499.92323841003</v>
      </c>
      <c r="D188" s="119">
        <v>274671.92605471</v>
      </c>
      <c r="E188" s="119">
        <v>357592.82588263002</v>
      </c>
      <c r="F188" s="119">
        <v>347161.61452498997</v>
      </c>
      <c r="G188" s="119">
        <v>10431.211357640001</v>
      </c>
      <c r="H188" s="119">
        <v>1211514.5179929999</v>
      </c>
      <c r="I188" s="119">
        <v>885759.09553330007</v>
      </c>
      <c r="J188" s="119">
        <v>325755.42245970003</v>
      </c>
      <c r="K188" s="119">
        <v>1517099.0378459797</v>
      </c>
      <c r="L188" s="119">
        <v>1004480.9207171299</v>
      </c>
      <c r="M188" s="119">
        <v>512618.11712885008</v>
      </c>
      <c r="N188" s="119">
        <v>14.761699999999999</v>
      </c>
      <c r="O188" s="119">
        <v>16.230399999999999</v>
      </c>
      <c r="P188" s="119">
        <v>16.071000000000002</v>
      </c>
      <c r="Q188" s="119">
        <v>5.8685999999999998</v>
      </c>
      <c r="R188" s="119">
        <v>5.8644999999999996</v>
      </c>
      <c r="S188" s="119">
        <v>27.750499999999999</v>
      </c>
      <c r="T188" s="119">
        <v>27.770900000000001</v>
      </c>
      <c r="U188" s="119">
        <v>34.6541</v>
      </c>
      <c r="V188" s="119">
        <v>10.554600000000001</v>
      </c>
      <c r="W188" s="119">
        <v>6.5175000000000001</v>
      </c>
      <c r="X188" s="119">
        <v>9.3071999999999999</v>
      </c>
      <c r="Y188" s="119">
        <v>10.376300000000001</v>
      </c>
      <c r="Z188" s="119">
        <v>0.61890000000000001</v>
      </c>
      <c r="AA188" s="119">
        <v>8.0079999999999991</v>
      </c>
      <c r="AB188" s="119">
        <v>10.403600000000001</v>
      </c>
      <c r="AC188" s="119">
        <v>0.89259999999999995</v>
      </c>
      <c r="AD188" s="120"/>
      <c r="AE188" s="120"/>
      <c r="AF188" s="120"/>
    </row>
    <row r="189" spans="1:32">
      <c r="A189" s="8">
        <v>45962</v>
      </c>
      <c r="B189" s="119">
        <v>925792.02295031003</v>
      </c>
      <c r="C189" s="119">
        <v>643228.42461612995</v>
      </c>
      <c r="D189" s="119">
        <v>282563.59833418002</v>
      </c>
      <c r="E189" s="119">
        <v>367716.46912323998</v>
      </c>
      <c r="F189" s="119">
        <v>357225.84285413002</v>
      </c>
      <c r="G189" s="119">
        <v>10490.62626911</v>
      </c>
      <c r="H189" s="119">
        <v>1212151.0550241699</v>
      </c>
      <c r="I189" s="119">
        <v>900301.63345227018</v>
      </c>
      <c r="J189" s="119">
        <v>311849.42157190002</v>
      </c>
      <c r="K189" s="119">
        <v>1536080.5690055494</v>
      </c>
      <c r="L189" s="119">
        <v>1016426.5551444499</v>
      </c>
      <c r="M189" s="119">
        <v>519654.01386110001</v>
      </c>
      <c r="N189" s="119">
        <v>13.732799999999999</v>
      </c>
      <c r="O189" s="119">
        <v>15.433999999999999</v>
      </c>
      <c r="P189" s="119">
        <v>15.046200000000001</v>
      </c>
      <c r="Q189" s="119">
        <v>5.5198</v>
      </c>
      <c r="R189" s="119">
        <v>5.5167999999999999</v>
      </c>
      <c r="S189" s="119">
        <v>27.844200000000001</v>
      </c>
      <c r="T189" s="119">
        <v>27.852699999999999</v>
      </c>
      <c r="U189" s="119">
        <v>34.517899999999997</v>
      </c>
      <c r="V189" s="119">
        <v>15.506600000000001</v>
      </c>
      <c r="W189" s="119">
        <v>6.6715</v>
      </c>
      <c r="X189" s="119">
        <v>9.2042000000000002</v>
      </c>
      <c r="Y189" s="119">
        <v>10.309200000000001</v>
      </c>
      <c r="Z189" s="119">
        <v>0.56569999999999998</v>
      </c>
      <c r="AA189" s="119">
        <v>7.8045999999999998</v>
      </c>
      <c r="AB189" s="119">
        <v>10.314</v>
      </c>
      <c r="AC189" s="119">
        <v>0.9355</v>
      </c>
      <c r="AD189" s="120"/>
      <c r="AE189" s="120"/>
      <c r="AF189" s="120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0.88671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128</v>
      </c>
    </row>
    <row r="2" spans="1:19" ht="5.25" customHeight="1"/>
    <row r="3" spans="1:19">
      <c r="A3" s="109" t="s">
        <v>183</v>
      </c>
    </row>
    <row r="4" spans="1:19" ht="12.75" customHeight="1">
      <c r="A4" s="110" t="s">
        <v>127</v>
      </c>
    </row>
    <row r="5" spans="1:19" ht="12.75" customHeight="1">
      <c r="A5" s="13" t="s">
        <v>225</v>
      </c>
    </row>
    <row r="6" spans="1:19" ht="12.75" customHeight="1">
      <c r="A6" s="183" t="s">
        <v>0</v>
      </c>
      <c r="B6" s="185" t="s">
        <v>196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6" t="s">
        <v>62</v>
      </c>
      <c r="P6" s="186" t="s">
        <v>64</v>
      </c>
    </row>
    <row r="7" spans="1:19" s="14" customFormat="1" ht="12.75" customHeight="1">
      <c r="A7" s="184"/>
      <c r="B7" s="181" t="s">
        <v>1</v>
      </c>
      <c r="C7" s="189" t="s">
        <v>2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7"/>
      <c r="P7" s="188"/>
    </row>
    <row r="8" spans="1:19" s="15" customFormat="1" ht="28.5" customHeight="1">
      <c r="A8" s="184"/>
      <c r="B8" s="181"/>
      <c r="C8" s="181" t="s">
        <v>22</v>
      </c>
      <c r="D8" s="182"/>
      <c r="E8" s="182"/>
      <c r="F8" s="181" t="s">
        <v>23</v>
      </c>
      <c r="G8" s="182"/>
      <c r="H8" s="182"/>
      <c r="I8" s="181" t="s">
        <v>24</v>
      </c>
      <c r="J8" s="182"/>
      <c r="K8" s="182"/>
      <c r="L8" s="181" t="s">
        <v>25</v>
      </c>
      <c r="M8" s="182"/>
      <c r="N8" s="182"/>
      <c r="O8" s="187"/>
      <c r="P8" s="188"/>
    </row>
    <row r="9" spans="1:19" s="15" customFormat="1" ht="90" customHeight="1">
      <c r="A9" s="184"/>
      <c r="B9" s="181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184</v>
      </c>
      <c r="L9" s="160" t="s">
        <v>13</v>
      </c>
      <c r="M9" s="160" t="s">
        <v>63</v>
      </c>
      <c r="N9" s="160" t="s">
        <v>31</v>
      </c>
      <c r="O9" s="187"/>
      <c r="P9" s="188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4779.8349965500001</v>
      </c>
      <c r="C11" s="10">
        <v>0.35129308999999997</v>
      </c>
      <c r="D11" s="10">
        <v>0</v>
      </c>
      <c r="E11" s="10">
        <v>0.35129308999999997</v>
      </c>
      <c r="F11" s="10">
        <v>0</v>
      </c>
      <c r="G11" s="10">
        <v>0</v>
      </c>
      <c r="H11" s="10">
        <v>0</v>
      </c>
      <c r="I11" s="10">
        <v>2094.8162391599999</v>
      </c>
      <c r="J11" s="10">
        <v>19.32788785</v>
      </c>
      <c r="K11" s="10">
        <v>2075.4883513099999</v>
      </c>
      <c r="L11" s="10">
        <v>2684.6674643000001</v>
      </c>
      <c r="M11" s="10">
        <v>2684.6674643000001</v>
      </c>
      <c r="N11" s="10">
        <v>0</v>
      </c>
      <c r="O11" s="10">
        <v>0</v>
      </c>
      <c r="P11" s="10">
        <v>8.0177470000000001E-2</v>
      </c>
    </row>
    <row r="12" spans="1:19" hidden="1" outlineLevel="1">
      <c r="A12" s="8">
        <v>40575</v>
      </c>
      <c r="B12" s="113">
        <v>4751.3453767000001</v>
      </c>
      <c r="C12" s="113">
        <v>0.35505276000000002</v>
      </c>
      <c r="D12" s="113">
        <v>0</v>
      </c>
      <c r="E12" s="113">
        <v>0.35505276000000002</v>
      </c>
      <c r="F12" s="113">
        <v>0</v>
      </c>
      <c r="G12" s="113">
        <v>0</v>
      </c>
      <c r="H12" s="113">
        <v>0</v>
      </c>
      <c r="I12" s="113">
        <v>2089.0394108099999</v>
      </c>
      <c r="J12" s="113">
        <v>17.645741130000001</v>
      </c>
      <c r="K12" s="113">
        <v>2071.3936696800001</v>
      </c>
      <c r="L12" s="113">
        <v>2661.9509131300001</v>
      </c>
      <c r="M12" s="113">
        <v>2661.9509040399998</v>
      </c>
      <c r="N12" s="113">
        <v>9.0899999999999994E-6</v>
      </c>
      <c r="O12" s="113">
        <v>0</v>
      </c>
      <c r="P12" s="113">
        <v>8.0124799999999996E-2</v>
      </c>
      <c r="Q12" s="113"/>
      <c r="R12" s="113"/>
      <c r="S12" s="113"/>
    </row>
    <row r="13" spans="1:19" hidden="1" outlineLevel="1">
      <c r="A13" s="8">
        <v>40603</v>
      </c>
      <c r="B13" s="113">
        <v>4758.8222513000001</v>
      </c>
      <c r="C13" s="113">
        <v>0.35921524999999999</v>
      </c>
      <c r="D13" s="113">
        <v>0</v>
      </c>
      <c r="E13" s="113">
        <v>0.35921524999999999</v>
      </c>
      <c r="F13" s="113">
        <v>0</v>
      </c>
      <c r="G13" s="113">
        <v>0</v>
      </c>
      <c r="H13" s="113">
        <v>0</v>
      </c>
      <c r="I13" s="113">
        <v>2106.2046548899998</v>
      </c>
      <c r="J13" s="113">
        <v>17.750713609999998</v>
      </c>
      <c r="K13" s="113">
        <v>2088.45394128</v>
      </c>
      <c r="L13" s="113">
        <v>2652.2583811600002</v>
      </c>
      <c r="M13" s="113">
        <v>2652.2583718599999</v>
      </c>
      <c r="N13" s="113">
        <v>9.3000000000000007E-6</v>
      </c>
      <c r="O13" s="113">
        <v>0</v>
      </c>
      <c r="P13" s="113">
        <v>7.9789269999999995E-2</v>
      </c>
      <c r="Q13" s="113"/>
      <c r="R13" s="113"/>
      <c r="S13" s="113"/>
    </row>
    <row r="14" spans="1:19" hidden="1" outlineLevel="1">
      <c r="A14" s="8">
        <v>40634</v>
      </c>
      <c r="B14" s="113">
        <v>4802.0195598</v>
      </c>
      <c r="C14" s="113">
        <v>0.36324347000000001</v>
      </c>
      <c r="D14" s="113">
        <v>0</v>
      </c>
      <c r="E14" s="113">
        <v>0.36324347000000001</v>
      </c>
      <c r="F14" s="113">
        <v>0</v>
      </c>
      <c r="G14" s="113">
        <v>0</v>
      </c>
      <c r="H14" s="113">
        <v>0</v>
      </c>
      <c r="I14" s="113">
        <v>2145.66429303</v>
      </c>
      <c r="J14" s="113">
        <v>17.33085792</v>
      </c>
      <c r="K14" s="113">
        <v>2128.3334351100002</v>
      </c>
      <c r="L14" s="113">
        <v>2655.9920232999998</v>
      </c>
      <c r="M14" s="113">
        <v>2655.9920232999998</v>
      </c>
      <c r="N14" s="113">
        <v>0</v>
      </c>
      <c r="O14" s="113">
        <v>0</v>
      </c>
      <c r="P14" s="113">
        <v>7.962777E-2</v>
      </c>
      <c r="Q14" s="113"/>
      <c r="R14" s="113"/>
      <c r="S14" s="113"/>
    </row>
    <row r="15" spans="1:19" hidden="1" outlineLevel="1">
      <c r="A15" s="8">
        <v>40664</v>
      </c>
      <c r="B15" s="113">
        <v>4801.5876737500002</v>
      </c>
      <c r="C15" s="113">
        <v>0.36740697</v>
      </c>
      <c r="D15" s="113">
        <v>9.9999999999999995E-7</v>
      </c>
      <c r="E15" s="113">
        <v>0.36740597000000003</v>
      </c>
      <c r="F15" s="113">
        <v>0</v>
      </c>
      <c r="G15" s="113">
        <v>0</v>
      </c>
      <c r="H15" s="113">
        <v>0</v>
      </c>
      <c r="I15" s="113">
        <v>2154.0083481800002</v>
      </c>
      <c r="J15" s="113">
        <v>18.59687048</v>
      </c>
      <c r="K15" s="113">
        <v>2135.4114777</v>
      </c>
      <c r="L15" s="113">
        <v>2647.2119186</v>
      </c>
      <c r="M15" s="113">
        <v>2647.2119186</v>
      </c>
      <c r="N15" s="113">
        <v>0</v>
      </c>
      <c r="O15" s="113">
        <v>0</v>
      </c>
      <c r="P15" s="113">
        <v>7.8275230000000001E-2</v>
      </c>
      <c r="Q15" s="113"/>
      <c r="R15" s="113"/>
      <c r="S15" s="113"/>
    </row>
    <row r="16" spans="1:19" hidden="1" outlineLevel="1">
      <c r="A16" s="8">
        <v>40695</v>
      </c>
      <c r="B16" s="113">
        <v>4805.58468343</v>
      </c>
      <c r="C16" s="113">
        <v>0.42014924999999997</v>
      </c>
      <c r="D16" s="113">
        <v>0</v>
      </c>
      <c r="E16" s="113">
        <v>0.42014924999999997</v>
      </c>
      <c r="F16" s="113">
        <v>0</v>
      </c>
      <c r="G16" s="113">
        <v>0</v>
      </c>
      <c r="H16" s="113">
        <v>0</v>
      </c>
      <c r="I16" s="113">
        <v>2166.4825382399999</v>
      </c>
      <c r="J16" s="113">
        <v>18.707471810000001</v>
      </c>
      <c r="K16" s="113">
        <v>2147.7750664300002</v>
      </c>
      <c r="L16" s="113">
        <v>2638.68199594</v>
      </c>
      <c r="M16" s="113">
        <v>2638.68199594</v>
      </c>
      <c r="N16" s="113">
        <v>0</v>
      </c>
      <c r="O16" s="113">
        <v>0</v>
      </c>
      <c r="P16" s="113">
        <v>7.724926E-2</v>
      </c>
      <c r="Q16" s="113"/>
      <c r="R16" s="113"/>
      <c r="S16" s="113"/>
    </row>
    <row r="17" spans="1:19" hidden="1" outlineLevel="1">
      <c r="A17" s="8">
        <v>40725</v>
      </c>
      <c r="B17" s="113">
        <v>4780.02348712</v>
      </c>
      <c r="C17" s="113">
        <v>0.37559668000000002</v>
      </c>
      <c r="D17" s="113">
        <v>0</v>
      </c>
      <c r="E17" s="113">
        <v>0.37559668000000002</v>
      </c>
      <c r="F17" s="113">
        <v>0</v>
      </c>
      <c r="G17" s="113">
        <v>0</v>
      </c>
      <c r="H17" s="113">
        <v>0</v>
      </c>
      <c r="I17" s="113">
        <v>2171.7503269899998</v>
      </c>
      <c r="J17" s="113">
        <v>19.279196639999999</v>
      </c>
      <c r="K17" s="113">
        <v>2152.4711303499998</v>
      </c>
      <c r="L17" s="113">
        <v>2607.8975634499998</v>
      </c>
      <c r="M17" s="113">
        <v>2607.8975634499998</v>
      </c>
      <c r="N17" s="113">
        <v>0</v>
      </c>
      <c r="O17" s="113">
        <v>0</v>
      </c>
      <c r="P17" s="113">
        <v>7.6482159999999993E-2</v>
      </c>
      <c r="Q17" s="113"/>
      <c r="R17" s="113"/>
      <c r="S17" s="113"/>
    </row>
    <row r="18" spans="1:19" hidden="1" outlineLevel="1">
      <c r="A18" s="8">
        <v>40756</v>
      </c>
      <c r="B18" s="113">
        <v>4792.5171303999996</v>
      </c>
      <c r="C18" s="113">
        <v>0.37979178000000002</v>
      </c>
      <c r="D18" s="113">
        <v>0</v>
      </c>
      <c r="E18" s="113">
        <v>0.37979178000000002</v>
      </c>
      <c r="F18" s="113">
        <v>0</v>
      </c>
      <c r="G18" s="113">
        <v>0</v>
      </c>
      <c r="H18" s="113">
        <v>0</v>
      </c>
      <c r="I18" s="113">
        <v>2199.0452581499999</v>
      </c>
      <c r="J18" s="113">
        <v>19.263751840000001</v>
      </c>
      <c r="K18" s="113">
        <v>2179.7815063100002</v>
      </c>
      <c r="L18" s="113">
        <v>2593.0920804699999</v>
      </c>
      <c r="M18" s="113">
        <v>2593.0920804699999</v>
      </c>
      <c r="N18" s="113">
        <v>0</v>
      </c>
      <c r="O18" s="113">
        <v>0</v>
      </c>
      <c r="P18" s="113">
        <v>7.4759510000000001E-2</v>
      </c>
      <c r="Q18" s="113"/>
      <c r="R18" s="113"/>
      <c r="S18" s="113"/>
    </row>
    <row r="19" spans="1:19" hidden="1" outlineLevel="1">
      <c r="A19" s="8">
        <v>40787</v>
      </c>
      <c r="B19" s="113">
        <v>4783.1684868700004</v>
      </c>
      <c r="C19" s="113">
        <v>0.38378739000000001</v>
      </c>
      <c r="D19" s="113">
        <v>0</v>
      </c>
      <c r="E19" s="113">
        <v>0.38378739000000001</v>
      </c>
      <c r="F19" s="113">
        <v>0</v>
      </c>
      <c r="G19" s="113">
        <v>0</v>
      </c>
      <c r="H19" s="113">
        <v>0</v>
      </c>
      <c r="I19" s="113">
        <v>2198.9175093899999</v>
      </c>
      <c r="J19" s="113">
        <v>19.357420139999999</v>
      </c>
      <c r="K19" s="113">
        <v>2179.5600892500001</v>
      </c>
      <c r="L19" s="113">
        <v>2583.8671900899999</v>
      </c>
      <c r="M19" s="113">
        <v>2583.8671770300002</v>
      </c>
      <c r="N19" s="113">
        <v>1.306E-5</v>
      </c>
      <c r="O19" s="113">
        <v>0</v>
      </c>
      <c r="P19" s="113">
        <v>7.3751209999999998E-2</v>
      </c>
      <c r="Q19" s="113"/>
      <c r="R19" s="113"/>
      <c r="S19" s="113"/>
    </row>
    <row r="20" spans="1:19" hidden="1" outlineLevel="1">
      <c r="A20" s="8">
        <v>40817</v>
      </c>
      <c r="B20" s="113">
        <v>4771.4052375600004</v>
      </c>
      <c r="C20" s="113">
        <v>0.38794988000000002</v>
      </c>
      <c r="D20" s="113">
        <v>0</v>
      </c>
      <c r="E20" s="113">
        <v>0.38794988000000002</v>
      </c>
      <c r="F20" s="113">
        <v>0</v>
      </c>
      <c r="G20" s="113">
        <v>0</v>
      </c>
      <c r="H20" s="113">
        <v>0</v>
      </c>
      <c r="I20" s="113">
        <v>2207.7037330899998</v>
      </c>
      <c r="J20" s="113">
        <v>13.185692850000001</v>
      </c>
      <c r="K20" s="113">
        <v>2194.5180402400001</v>
      </c>
      <c r="L20" s="113">
        <v>2563.31355459</v>
      </c>
      <c r="M20" s="113">
        <v>2563.31355459</v>
      </c>
      <c r="N20" s="113">
        <v>0</v>
      </c>
      <c r="O20" s="113">
        <v>0</v>
      </c>
      <c r="P20" s="113">
        <v>7.3887220000000003E-2</v>
      </c>
      <c r="Q20" s="113"/>
      <c r="R20" s="113"/>
      <c r="S20" s="113"/>
    </row>
    <row r="21" spans="1:19" hidden="1" outlineLevel="1">
      <c r="A21" s="8">
        <v>40848</v>
      </c>
      <c r="B21" s="113">
        <v>4776.6198236800001</v>
      </c>
      <c r="C21" s="113">
        <v>0.3919781</v>
      </c>
      <c r="D21" s="113">
        <v>0</v>
      </c>
      <c r="E21" s="113">
        <v>0.3919781</v>
      </c>
      <c r="F21" s="113">
        <v>0</v>
      </c>
      <c r="G21" s="113">
        <v>0</v>
      </c>
      <c r="H21" s="113">
        <v>0</v>
      </c>
      <c r="I21" s="113">
        <v>2256.58272971</v>
      </c>
      <c r="J21" s="113">
        <v>18.209497450000001</v>
      </c>
      <c r="K21" s="113">
        <v>2238.3732322599999</v>
      </c>
      <c r="L21" s="113">
        <v>2519.6451158700002</v>
      </c>
      <c r="M21" s="113">
        <v>2519.6451158700002</v>
      </c>
      <c r="N21" s="113">
        <v>0</v>
      </c>
      <c r="O21" s="113">
        <v>0</v>
      </c>
      <c r="P21" s="113">
        <v>6.9751809999999997E-2</v>
      </c>
      <c r="Q21" s="113"/>
      <c r="R21" s="113"/>
      <c r="S21" s="113"/>
    </row>
    <row r="22" spans="1:19" hidden="1" outlineLevel="1">
      <c r="A22" s="8">
        <v>40878</v>
      </c>
      <c r="B22" s="113">
        <v>4692.2062319099996</v>
      </c>
      <c r="C22" s="113">
        <v>0.39614060000000001</v>
      </c>
      <c r="D22" s="113">
        <v>0</v>
      </c>
      <c r="E22" s="113">
        <v>0.39614060000000001</v>
      </c>
      <c r="F22" s="113">
        <v>0</v>
      </c>
      <c r="G22" s="113">
        <v>0</v>
      </c>
      <c r="H22" s="113">
        <v>0</v>
      </c>
      <c r="I22" s="113">
        <v>2236.5106369499999</v>
      </c>
      <c r="J22" s="113">
        <v>18.470469269999999</v>
      </c>
      <c r="K22" s="113">
        <v>2218.0401676800002</v>
      </c>
      <c r="L22" s="113">
        <v>2455.2994543599998</v>
      </c>
      <c r="M22" s="113">
        <v>2455.29941207</v>
      </c>
      <c r="N22" s="113">
        <v>4.2290000000000003E-5</v>
      </c>
      <c r="O22" s="113">
        <v>0</v>
      </c>
      <c r="P22" s="113">
        <v>6.5554950000000001E-2</v>
      </c>
      <c r="Q22" s="113"/>
      <c r="R22" s="113"/>
      <c r="S22" s="113"/>
    </row>
    <row r="23" spans="1:19" hidden="1" outlineLevel="1">
      <c r="A23" s="8">
        <v>40909</v>
      </c>
      <c r="B23" s="113">
        <v>4629.2782191200004</v>
      </c>
      <c r="C23" s="113">
        <v>0.40029172000000002</v>
      </c>
      <c r="D23" s="113">
        <v>0</v>
      </c>
      <c r="E23" s="113">
        <v>0.40029172000000002</v>
      </c>
      <c r="F23" s="113">
        <v>0</v>
      </c>
      <c r="G23" s="113">
        <v>0</v>
      </c>
      <c r="H23" s="113">
        <v>0</v>
      </c>
      <c r="I23" s="113">
        <v>2191.5456677299999</v>
      </c>
      <c r="J23" s="113">
        <v>18.426813989999999</v>
      </c>
      <c r="K23" s="113">
        <v>2173.1188537399998</v>
      </c>
      <c r="L23" s="113">
        <v>2437.33225967</v>
      </c>
      <c r="M23" s="113">
        <v>2437.3322136199999</v>
      </c>
      <c r="N23" s="113">
        <v>4.6050000000000001E-5</v>
      </c>
      <c r="O23" s="113">
        <v>0</v>
      </c>
      <c r="P23" s="113">
        <v>6.4863480000000001E-2</v>
      </c>
      <c r="Q23" s="113"/>
      <c r="R23" s="113"/>
      <c r="S23" s="113"/>
    </row>
    <row r="24" spans="1:19" hidden="1" outlineLevel="1">
      <c r="A24" s="8">
        <v>40940</v>
      </c>
      <c r="B24" s="113">
        <v>4587.37110596</v>
      </c>
      <c r="C24" s="113">
        <v>0.40417502</v>
      </c>
      <c r="D24" s="113">
        <v>0</v>
      </c>
      <c r="E24" s="113">
        <v>0.40417502</v>
      </c>
      <c r="F24" s="113">
        <v>0</v>
      </c>
      <c r="G24" s="113">
        <v>0</v>
      </c>
      <c r="H24" s="113">
        <v>0</v>
      </c>
      <c r="I24" s="113">
        <v>2186.0855421400001</v>
      </c>
      <c r="J24" s="113">
        <v>18.576770140000001</v>
      </c>
      <c r="K24" s="113">
        <v>2167.5087720000001</v>
      </c>
      <c r="L24" s="113">
        <v>2400.8813888</v>
      </c>
      <c r="M24" s="113">
        <v>2400.8813888</v>
      </c>
      <c r="N24" s="113">
        <v>0</v>
      </c>
      <c r="O24" s="113">
        <v>0</v>
      </c>
      <c r="P24" s="113">
        <v>3.0689589999999999E-2</v>
      </c>
      <c r="Q24" s="113"/>
      <c r="R24" s="113"/>
      <c r="S24" s="113"/>
    </row>
    <row r="25" spans="1:19" hidden="1" outlineLevel="1">
      <c r="A25" s="8">
        <v>40969</v>
      </c>
      <c r="B25" s="113">
        <v>4462.5764021799996</v>
      </c>
      <c r="C25" s="113">
        <v>1.33E-6</v>
      </c>
      <c r="D25" s="113">
        <v>1.33E-6</v>
      </c>
      <c r="E25" s="113">
        <v>0</v>
      </c>
      <c r="F25" s="113">
        <v>0</v>
      </c>
      <c r="G25" s="113">
        <v>0</v>
      </c>
      <c r="H25" s="113">
        <v>0</v>
      </c>
      <c r="I25" s="113">
        <v>2178.0639698099999</v>
      </c>
      <c r="J25" s="113">
        <v>18.615732399999999</v>
      </c>
      <c r="K25" s="113">
        <v>2159.4482374099998</v>
      </c>
      <c r="L25" s="113">
        <v>2284.5124310400001</v>
      </c>
      <c r="M25" s="113">
        <v>2284.5123590399999</v>
      </c>
      <c r="N25" s="113">
        <v>7.2000000000000002E-5</v>
      </c>
      <c r="O25" s="113">
        <v>0</v>
      </c>
      <c r="P25" s="113">
        <v>2.999775E-2</v>
      </c>
      <c r="Q25" s="113"/>
      <c r="R25" s="113"/>
      <c r="S25" s="113"/>
    </row>
    <row r="26" spans="1:19" hidden="1" outlineLevel="1">
      <c r="A26" s="8">
        <v>41000</v>
      </c>
      <c r="B26" s="113">
        <v>4347.0783349900003</v>
      </c>
      <c r="C26" s="113">
        <v>0</v>
      </c>
      <c r="D26" s="113">
        <v>0</v>
      </c>
      <c r="E26" s="113">
        <v>0</v>
      </c>
      <c r="F26" s="113">
        <v>0</v>
      </c>
      <c r="G26" s="113">
        <v>0</v>
      </c>
      <c r="H26" s="113">
        <v>0</v>
      </c>
      <c r="I26" s="113">
        <v>2177.3229868799999</v>
      </c>
      <c r="J26" s="113">
        <v>19.935908600000001</v>
      </c>
      <c r="K26" s="113">
        <v>2157.38707828</v>
      </c>
      <c r="L26" s="113">
        <v>2169.7553481099999</v>
      </c>
      <c r="M26" s="113">
        <v>2169.75527001</v>
      </c>
      <c r="N26" s="113">
        <v>7.8100000000000001E-5</v>
      </c>
      <c r="O26" s="113">
        <v>0</v>
      </c>
      <c r="P26" s="113">
        <v>3.002409E-2</v>
      </c>
      <c r="Q26" s="113"/>
      <c r="R26" s="113"/>
      <c r="S26" s="113"/>
    </row>
    <row r="27" spans="1:19" hidden="1" outlineLevel="1">
      <c r="A27" s="8">
        <v>41030</v>
      </c>
      <c r="B27" s="113">
        <v>4328.3539348200002</v>
      </c>
      <c r="C27" s="113">
        <v>0</v>
      </c>
      <c r="D27" s="113">
        <v>0</v>
      </c>
      <c r="E27" s="113">
        <v>0</v>
      </c>
      <c r="F27" s="113">
        <v>0</v>
      </c>
      <c r="G27" s="113">
        <v>0</v>
      </c>
      <c r="H27" s="113">
        <v>0</v>
      </c>
      <c r="I27" s="113">
        <v>2179.56183809</v>
      </c>
      <c r="J27" s="113">
        <v>10.959986539999999</v>
      </c>
      <c r="K27" s="113">
        <v>2168.60185155</v>
      </c>
      <c r="L27" s="113">
        <v>2148.7920967300001</v>
      </c>
      <c r="M27" s="113">
        <v>2148.7920073</v>
      </c>
      <c r="N27" s="113">
        <v>8.9430000000000003E-5</v>
      </c>
      <c r="O27" s="113">
        <v>0</v>
      </c>
      <c r="P27" s="113">
        <v>2.9546960000000001E-2</v>
      </c>
      <c r="Q27" s="113"/>
      <c r="R27" s="113"/>
      <c r="S27" s="113"/>
    </row>
    <row r="28" spans="1:19" hidden="1" outlineLevel="1">
      <c r="A28" s="8">
        <v>41061</v>
      </c>
      <c r="B28" s="113">
        <v>3576.05939145</v>
      </c>
      <c r="C28" s="113">
        <v>0</v>
      </c>
      <c r="D28" s="113">
        <v>0</v>
      </c>
      <c r="E28" s="113">
        <v>0</v>
      </c>
      <c r="F28" s="113">
        <v>0</v>
      </c>
      <c r="G28" s="113">
        <v>0</v>
      </c>
      <c r="H28" s="113">
        <v>0</v>
      </c>
      <c r="I28" s="113">
        <v>1433.1656114699999</v>
      </c>
      <c r="J28" s="113">
        <v>11.28005398</v>
      </c>
      <c r="K28" s="113">
        <v>1421.8855574900001</v>
      </c>
      <c r="L28" s="113">
        <v>2142.8937799800001</v>
      </c>
      <c r="M28" s="113">
        <v>2142.8936985199998</v>
      </c>
      <c r="N28" s="113">
        <v>8.1459999999999996E-5</v>
      </c>
      <c r="O28" s="113">
        <v>0</v>
      </c>
      <c r="P28" s="113">
        <v>2.9442889999999999E-2</v>
      </c>
      <c r="Q28" s="113"/>
      <c r="R28" s="113"/>
      <c r="S28" s="113"/>
    </row>
    <row r="29" spans="1:19" hidden="1" outlineLevel="1">
      <c r="A29" s="8">
        <v>41091</v>
      </c>
      <c r="B29" s="113">
        <v>3568.4085703699998</v>
      </c>
      <c r="C29" s="113">
        <v>0</v>
      </c>
      <c r="D29" s="113">
        <v>0</v>
      </c>
      <c r="E29" s="113">
        <v>0</v>
      </c>
      <c r="F29" s="113">
        <v>0</v>
      </c>
      <c r="G29" s="113">
        <v>0</v>
      </c>
      <c r="H29" s="113">
        <v>0</v>
      </c>
      <c r="I29" s="113">
        <v>1426.7198006000001</v>
      </c>
      <c r="J29" s="113">
        <v>10.3994179</v>
      </c>
      <c r="K29" s="113">
        <v>1416.3203827</v>
      </c>
      <c r="L29" s="113">
        <v>2141.6887697699999</v>
      </c>
      <c r="M29" s="113">
        <v>2141.6886863999998</v>
      </c>
      <c r="N29" s="113">
        <v>8.3369999999999996E-5</v>
      </c>
      <c r="O29" s="113">
        <v>0</v>
      </c>
      <c r="P29" s="113">
        <v>2.8022849999999998E-2</v>
      </c>
      <c r="Q29" s="113"/>
      <c r="R29" s="113"/>
      <c r="S29" s="113"/>
    </row>
    <row r="30" spans="1:19" hidden="1" outlineLevel="1">
      <c r="A30" s="8">
        <v>41122</v>
      </c>
      <c r="B30" s="113">
        <v>3587.1834778100001</v>
      </c>
      <c r="C30" s="113">
        <v>0</v>
      </c>
      <c r="D30" s="113">
        <v>0</v>
      </c>
      <c r="E30" s="113">
        <v>0</v>
      </c>
      <c r="F30" s="113">
        <v>0</v>
      </c>
      <c r="G30" s="113">
        <v>0</v>
      </c>
      <c r="H30" s="113">
        <v>0</v>
      </c>
      <c r="I30" s="113">
        <v>1444.65510885</v>
      </c>
      <c r="J30" s="113">
        <v>10.259694</v>
      </c>
      <c r="K30" s="113">
        <v>1434.39541485</v>
      </c>
      <c r="L30" s="113">
        <v>2142.5283689600001</v>
      </c>
      <c r="M30" s="113">
        <v>2142.5282838500002</v>
      </c>
      <c r="N30" s="113">
        <v>8.5110000000000003E-5</v>
      </c>
      <c r="O30" s="113">
        <v>0</v>
      </c>
      <c r="P30" s="113">
        <v>2.7544389999999998E-2</v>
      </c>
      <c r="Q30" s="113"/>
      <c r="R30" s="113"/>
      <c r="S30" s="113"/>
    </row>
    <row r="31" spans="1:19" hidden="1" outlineLevel="1">
      <c r="A31" s="8">
        <v>41153</v>
      </c>
      <c r="B31" s="113">
        <v>3532.1536985900002</v>
      </c>
      <c r="C31" s="113">
        <v>0</v>
      </c>
      <c r="D31" s="113">
        <v>0</v>
      </c>
      <c r="E31" s="113">
        <v>0</v>
      </c>
      <c r="F31" s="113">
        <v>0</v>
      </c>
      <c r="G31" s="113">
        <v>0</v>
      </c>
      <c r="H31" s="113">
        <v>0</v>
      </c>
      <c r="I31" s="113">
        <v>1428.0469805</v>
      </c>
      <c r="J31" s="113">
        <v>11.14010202</v>
      </c>
      <c r="K31" s="113">
        <v>1416.9068784799999</v>
      </c>
      <c r="L31" s="113">
        <v>2104.10671809</v>
      </c>
      <c r="M31" s="113">
        <v>2104.1066314099999</v>
      </c>
      <c r="N31" s="113">
        <v>8.6680000000000004E-5</v>
      </c>
      <c r="O31" s="113">
        <v>0</v>
      </c>
      <c r="P31" s="113">
        <v>2.5282410000000002E-2</v>
      </c>
      <c r="Q31" s="113"/>
      <c r="R31" s="113"/>
      <c r="S31" s="113"/>
    </row>
    <row r="32" spans="1:19" hidden="1" outlineLevel="1">
      <c r="A32" s="8">
        <v>41183</v>
      </c>
      <c r="B32" s="113">
        <v>3523.0004686699999</v>
      </c>
      <c r="C32" s="113">
        <v>0</v>
      </c>
      <c r="D32" s="113">
        <v>0</v>
      </c>
      <c r="E32" s="113">
        <v>0</v>
      </c>
      <c r="F32" s="113">
        <v>0</v>
      </c>
      <c r="G32" s="113">
        <v>0</v>
      </c>
      <c r="H32" s="113">
        <v>0</v>
      </c>
      <c r="I32" s="113">
        <v>1431.53561302</v>
      </c>
      <c r="J32" s="113">
        <v>10.410661749999999</v>
      </c>
      <c r="K32" s="113">
        <v>1421.1249512700001</v>
      </c>
      <c r="L32" s="113">
        <v>2091.4648556500001</v>
      </c>
      <c r="M32" s="113">
        <v>2091.4647421099999</v>
      </c>
      <c r="N32" s="113">
        <v>1.1354E-4</v>
      </c>
      <c r="O32" s="113">
        <v>0</v>
      </c>
      <c r="P32" s="113">
        <v>2.5272820000000001E-2</v>
      </c>
      <c r="Q32" s="113"/>
      <c r="R32" s="113"/>
      <c r="S32" s="113"/>
    </row>
    <row r="33" spans="1:19" hidden="1" outlineLevel="1">
      <c r="A33" s="8">
        <v>41214</v>
      </c>
      <c r="B33" s="113">
        <v>3510.7096929899999</v>
      </c>
      <c r="C33" s="113">
        <v>0</v>
      </c>
      <c r="D33" s="113">
        <v>0</v>
      </c>
      <c r="E33" s="113">
        <v>0</v>
      </c>
      <c r="F33" s="113">
        <v>0</v>
      </c>
      <c r="G33" s="113">
        <v>0</v>
      </c>
      <c r="H33" s="113">
        <v>0</v>
      </c>
      <c r="I33" s="113">
        <v>1433.63439952</v>
      </c>
      <c r="J33" s="113">
        <v>10.39979321</v>
      </c>
      <c r="K33" s="113">
        <v>1423.2346063099999</v>
      </c>
      <c r="L33" s="113">
        <v>2077.0752934699999</v>
      </c>
      <c r="M33" s="113">
        <v>2077.0752306300001</v>
      </c>
      <c r="N33" s="113">
        <v>6.2840000000000001E-5</v>
      </c>
      <c r="O33" s="113">
        <v>0</v>
      </c>
      <c r="P33" s="113">
        <v>2.4799069999999999E-2</v>
      </c>
      <c r="Q33" s="113"/>
      <c r="R33" s="113"/>
      <c r="S33" s="113"/>
    </row>
    <row r="34" spans="1:19" hidden="1" outlineLevel="1">
      <c r="A34" s="8">
        <v>41244</v>
      </c>
      <c r="B34" s="113">
        <v>3480.1687618999999</v>
      </c>
      <c r="C34" s="113">
        <v>2.0200000000000001E-6</v>
      </c>
      <c r="D34" s="113">
        <v>0</v>
      </c>
      <c r="E34" s="113">
        <v>2.0200000000000001E-6</v>
      </c>
      <c r="F34" s="113">
        <v>0</v>
      </c>
      <c r="G34" s="113">
        <v>0</v>
      </c>
      <c r="H34" s="113">
        <v>0</v>
      </c>
      <c r="I34" s="113">
        <v>1434.3829026200001</v>
      </c>
      <c r="J34" s="113">
        <v>10.866887609999999</v>
      </c>
      <c r="K34" s="113">
        <v>1423.51601501</v>
      </c>
      <c r="L34" s="113">
        <v>2045.7858572600001</v>
      </c>
      <c r="M34" s="113">
        <v>2045.7857304300001</v>
      </c>
      <c r="N34" s="113">
        <v>1.2683E-4</v>
      </c>
      <c r="O34" s="113">
        <v>0</v>
      </c>
      <c r="P34" s="113">
        <v>2.44435E-2</v>
      </c>
      <c r="Q34" s="113"/>
      <c r="R34" s="113"/>
      <c r="S34" s="113"/>
    </row>
    <row r="35" spans="1:19" hidden="1" outlineLevel="1">
      <c r="A35" s="8">
        <v>41275</v>
      </c>
      <c r="B35" s="113">
        <v>3465.0347931000001</v>
      </c>
      <c r="C35" s="113">
        <v>1.9726600000000002E-3</v>
      </c>
      <c r="D35" s="113">
        <v>1.9569000000000001E-3</v>
      </c>
      <c r="E35" s="113">
        <v>1.5760000000000002E-5</v>
      </c>
      <c r="F35" s="113">
        <v>5.1600000000000001E-5</v>
      </c>
      <c r="G35" s="113">
        <v>0</v>
      </c>
      <c r="H35" s="113">
        <v>5.1600000000000001E-5</v>
      </c>
      <c r="I35" s="113">
        <v>1434.31428428</v>
      </c>
      <c r="J35" s="113">
        <v>110.10303553</v>
      </c>
      <c r="K35" s="113">
        <v>1324.2112487500001</v>
      </c>
      <c r="L35" s="113">
        <v>2030.71848456</v>
      </c>
      <c r="M35" s="113">
        <v>2030.6268823099999</v>
      </c>
      <c r="N35" s="113">
        <v>9.1602249999999996E-2</v>
      </c>
      <c r="O35" s="113">
        <v>0</v>
      </c>
      <c r="P35" s="113">
        <v>2.420054E-2</v>
      </c>
      <c r="Q35" s="113"/>
      <c r="R35" s="113"/>
      <c r="S35" s="113"/>
    </row>
    <row r="36" spans="1:19" hidden="1" outlineLevel="1">
      <c r="A36" s="8">
        <v>41306</v>
      </c>
      <c r="B36" s="113">
        <v>3454.5573215999998</v>
      </c>
      <c r="C36" s="113">
        <v>2.5157600000000001E-3</v>
      </c>
      <c r="D36" s="113">
        <v>2.5000000000000001E-3</v>
      </c>
      <c r="E36" s="113">
        <v>1.5760000000000002E-5</v>
      </c>
      <c r="F36" s="113">
        <v>0</v>
      </c>
      <c r="G36" s="113">
        <v>0</v>
      </c>
      <c r="H36" s="113">
        <v>0</v>
      </c>
      <c r="I36" s="113">
        <v>1433.6504472199999</v>
      </c>
      <c r="J36" s="113">
        <v>12.29537281</v>
      </c>
      <c r="K36" s="113">
        <v>1421.35507441</v>
      </c>
      <c r="L36" s="113">
        <v>2020.90435862</v>
      </c>
      <c r="M36" s="113">
        <v>2020.7988067199999</v>
      </c>
      <c r="N36" s="113">
        <v>0.1055519</v>
      </c>
      <c r="O36" s="113">
        <v>0</v>
      </c>
      <c r="P36" s="113">
        <v>2.419375E-2</v>
      </c>
      <c r="Q36" s="113"/>
      <c r="R36" s="113"/>
      <c r="S36" s="113"/>
    </row>
    <row r="37" spans="1:19" hidden="1" outlineLevel="1">
      <c r="A37" s="8">
        <v>41334</v>
      </c>
      <c r="B37" s="113">
        <v>3462.2861198300002</v>
      </c>
      <c r="C37" s="113">
        <v>6.3252200000000003E-3</v>
      </c>
      <c r="D37" s="113">
        <v>2.5282999999999998E-3</v>
      </c>
      <c r="E37" s="113">
        <v>3.7969200000000001E-3</v>
      </c>
      <c r="F37" s="113">
        <v>0</v>
      </c>
      <c r="G37" s="113">
        <v>0</v>
      </c>
      <c r="H37" s="113">
        <v>0</v>
      </c>
      <c r="I37" s="113">
        <v>1449.2587501099999</v>
      </c>
      <c r="J37" s="113">
        <v>12.544625760000001</v>
      </c>
      <c r="K37" s="113">
        <v>1436.71412435</v>
      </c>
      <c r="L37" s="113">
        <v>2013.0210445</v>
      </c>
      <c r="M37" s="113">
        <v>2012.916876</v>
      </c>
      <c r="N37" s="113">
        <v>0.1041685</v>
      </c>
      <c r="O37" s="113">
        <v>0</v>
      </c>
      <c r="P37" s="113">
        <v>2.4271569999999999E-2</v>
      </c>
      <c r="Q37" s="113"/>
      <c r="R37" s="113"/>
      <c r="S37" s="113"/>
    </row>
    <row r="38" spans="1:19" hidden="1" outlineLevel="1">
      <c r="A38" s="8">
        <v>41365</v>
      </c>
      <c r="B38" s="113">
        <v>3457.6259338999998</v>
      </c>
      <c r="C38" s="113">
        <v>0.10435817999999999</v>
      </c>
      <c r="D38" s="113">
        <v>2.60597E-3</v>
      </c>
      <c r="E38" s="113">
        <v>0.10175221</v>
      </c>
      <c r="F38" s="113">
        <v>0</v>
      </c>
      <c r="G38" s="113">
        <v>0</v>
      </c>
      <c r="H38" s="113">
        <v>0</v>
      </c>
      <c r="I38" s="113">
        <v>1450.44224743</v>
      </c>
      <c r="J38" s="113">
        <v>12.316072780000001</v>
      </c>
      <c r="K38" s="113">
        <v>1438.1261746499999</v>
      </c>
      <c r="L38" s="113">
        <v>2007.0793282899999</v>
      </c>
      <c r="M38" s="113">
        <v>2006.96927839</v>
      </c>
      <c r="N38" s="113">
        <v>0.11004990000000001</v>
      </c>
      <c r="O38" s="113">
        <v>0</v>
      </c>
      <c r="P38" s="113">
        <v>2.701423E-2</v>
      </c>
      <c r="Q38" s="113"/>
      <c r="R38" s="113"/>
      <c r="S38" s="113"/>
    </row>
    <row r="39" spans="1:19" hidden="1" outlineLevel="1">
      <c r="A39" s="8">
        <v>41395</v>
      </c>
      <c r="B39" s="113">
        <v>3436.8488853399999</v>
      </c>
      <c r="C39" s="113">
        <v>3.76663E-3</v>
      </c>
      <c r="D39" s="113">
        <v>2.8488799999999998E-3</v>
      </c>
      <c r="E39" s="113">
        <v>9.1774999999999995E-4</v>
      </c>
      <c r="F39" s="113">
        <v>0</v>
      </c>
      <c r="G39" s="113">
        <v>0</v>
      </c>
      <c r="H39" s="113">
        <v>0</v>
      </c>
      <c r="I39" s="113">
        <v>1443.62809965</v>
      </c>
      <c r="J39" s="113">
        <v>13.31991861</v>
      </c>
      <c r="K39" s="113">
        <v>1430.3081810399999</v>
      </c>
      <c r="L39" s="113">
        <v>1993.21701906</v>
      </c>
      <c r="M39" s="113">
        <v>1993.1543248099999</v>
      </c>
      <c r="N39" s="113">
        <v>6.2694250000000007E-2</v>
      </c>
      <c r="O39" s="113">
        <v>0</v>
      </c>
      <c r="P39" s="113">
        <v>2.3949680000000001E-2</v>
      </c>
      <c r="Q39" s="113"/>
      <c r="R39" s="113"/>
      <c r="S39" s="113"/>
    </row>
    <row r="40" spans="1:19" hidden="1" outlineLevel="1">
      <c r="A40" s="8">
        <v>41426</v>
      </c>
      <c r="B40" s="113">
        <v>3427.4465110699998</v>
      </c>
      <c r="C40" s="113">
        <v>1.9062659999999999E-2</v>
      </c>
      <c r="D40" s="113">
        <v>2.9304399999999999E-3</v>
      </c>
      <c r="E40" s="113">
        <v>1.6132219999999999E-2</v>
      </c>
      <c r="F40" s="113">
        <v>0</v>
      </c>
      <c r="G40" s="113">
        <v>0</v>
      </c>
      <c r="H40" s="113">
        <v>0</v>
      </c>
      <c r="I40" s="113">
        <v>1447.0398599</v>
      </c>
      <c r="J40" s="113">
        <v>13.00084448</v>
      </c>
      <c r="K40" s="113">
        <v>1434.0390154199999</v>
      </c>
      <c r="L40" s="113">
        <v>1980.3875885099999</v>
      </c>
      <c r="M40" s="113">
        <v>1980.24206138</v>
      </c>
      <c r="N40" s="113">
        <v>0.14552713</v>
      </c>
      <c r="O40" s="113">
        <v>0</v>
      </c>
      <c r="P40" s="113">
        <v>2.3572820000000001E-2</v>
      </c>
      <c r="Q40" s="113"/>
      <c r="R40" s="113"/>
      <c r="S40" s="113"/>
    </row>
    <row r="41" spans="1:19" hidden="1" outlineLevel="1">
      <c r="A41" s="8">
        <v>41456</v>
      </c>
      <c r="B41" s="113">
        <v>3438.4404740599998</v>
      </c>
      <c r="C41" s="113">
        <v>3.6495319999999998E-2</v>
      </c>
      <c r="D41" s="113">
        <v>4.0385500000000001E-3</v>
      </c>
      <c r="E41" s="113">
        <v>3.2456770000000003E-2</v>
      </c>
      <c r="F41" s="113">
        <v>0</v>
      </c>
      <c r="G41" s="113">
        <v>0</v>
      </c>
      <c r="H41" s="113">
        <v>0</v>
      </c>
      <c r="I41" s="113">
        <v>1451.0468798899999</v>
      </c>
      <c r="J41" s="113">
        <v>12.29583716</v>
      </c>
      <c r="K41" s="113">
        <v>1438.7510427300001</v>
      </c>
      <c r="L41" s="113">
        <v>1987.3570988500001</v>
      </c>
      <c r="M41" s="113">
        <v>1987.1850737100001</v>
      </c>
      <c r="N41" s="113">
        <v>0.17202513999999999</v>
      </c>
      <c r="O41" s="113">
        <v>0</v>
      </c>
      <c r="P41" s="113">
        <v>2.2947180000000001E-2</v>
      </c>
      <c r="Q41" s="113"/>
      <c r="R41" s="113"/>
      <c r="S41" s="113"/>
    </row>
    <row r="42" spans="1:19" hidden="1" outlineLevel="1">
      <c r="A42" s="8">
        <v>41487</v>
      </c>
      <c r="B42" s="113">
        <v>3477.9763349300001</v>
      </c>
      <c r="C42" s="113">
        <v>4.1495909999999997E-2</v>
      </c>
      <c r="D42" s="113">
        <v>4.0826300000000003E-3</v>
      </c>
      <c r="E42" s="113">
        <v>3.741328E-2</v>
      </c>
      <c r="F42" s="113">
        <v>5.3954000000000003E-4</v>
      </c>
      <c r="G42" s="113">
        <v>5.0000000000000002E-5</v>
      </c>
      <c r="H42" s="113">
        <v>4.8954000000000001E-4</v>
      </c>
      <c r="I42" s="113">
        <v>1475.1981972399999</v>
      </c>
      <c r="J42" s="113">
        <v>14.509124849999999</v>
      </c>
      <c r="K42" s="113">
        <v>1460.6890723900001</v>
      </c>
      <c r="L42" s="113">
        <v>2002.73610224</v>
      </c>
      <c r="M42" s="113">
        <v>2002.5537488800001</v>
      </c>
      <c r="N42" s="113">
        <v>0.18235335999999999</v>
      </c>
      <c r="O42" s="113">
        <v>0</v>
      </c>
      <c r="P42" s="113">
        <v>2.269527E-2</v>
      </c>
      <c r="Q42" s="113"/>
      <c r="R42" s="113"/>
      <c r="S42" s="113"/>
    </row>
    <row r="43" spans="1:19" hidden="1" outlineLevel="1">
      <c r="A43" s="8">
        <v>41518</v>
      </c>
      <c r="B43" s="113">
        <v>3510.6605049899999</v>
      </c>
      <c r="C43" s="113">
        <v>6.4349680000000006E-2</v>
      </c>
      <c r="D43" s="113">
        <v>4.1626700000000003E-3</v>
      </c>
      <c r="E43" s="113">
        <v>6.0187009999999999E-2</v>
      </c>
      <c r="F43" s="113">
        <v>0</v>
      </c>
      <c r="G43" s="113">
        <v>0</v>
      </c>
      <c r="H43" s="113">
        <v>0</v>
      </c>
      <c r="I43" s="113">
        <v>1509.8802219500001</v>
      </c>
      <c r="J43" s="113">
        <v>14.51417998</v>
      </c>
      <c r="K43" s="113">
        <v>1495.36604197</v>
      </c>
      <c r="L43" s="113">
        <v>2000.71593336</v>
      </c>
      <c r="M43" s="113">
        <v>2000.4013064400001</v>
      </c>
      <c r="N43" s="113">
        <v>0.31462691999999998</v>
      </c>
      <c r="O43" s="113">
        <v>0</v>
      </c>
      <c r="P43" s="113">
        <v>2.268481E-2</v>
      </c>
      <c r="Q43" s="113"/>
      <c r="R43" s="113"/>
      <c r="S43" s="113"/>
    </row>
    <row r="44" spans="1:19" hidden="1" outlineLevel="1">
      <c r="A44" s="8">
        <v>41548</v>
      </c>
      <c r="B44" s="113">
        <v>3380.5805347400001</v>
      </c>
      <c r="C44" s="113">
        <v>8.1246669999999993E-2</v>
      </c>
      <c r="D44" s="113">
        <v>0</v>
      </c>
      <c r="E44" s="113">
        <v>8.1246669999999993E-2</v>
      </c>
      <c r="F44" s="113">
        <v>0</v>
      </c>
      <c r="G44" s="113">
        <v>0</v>
      </c>
      <c r="H44" s="113">
        <v>0</v>
      </c>
      <c r="I44" s="113">
        <v>1399.11079417</v>
      </c>
      <c r="J44" s="113">
        <v>14.190923229999999</v>
      </c>
      <c r="K44" s="113">
        <v>1384.91987094</v>
      </c>
      <c r="L44" s="113">
        <v>1981.3884939</v>
      </c>
      <c r="M44" s="113">
        <v>1980.9586086300001</v>
      </c>
      <c r="N44" s="113">
        <v>0.42988526999999999</v>
      </c>
      <c r="O44" s="113">
        <v>0</v>
      </c>
      <c r="P44" s="113">
        <v>2.2305160000000001E-2</v>
      </c>
      <c r="Q44" s="113"/>
      <c r="R44" s="113"/>
      <c r="S44" s="113"/>
    </row>
    <row r="45" spans="1:19" hidden="1" outlineLevel="1">
      <c r="A45" s="8">
        <v>41579</v>
      </c>
      <c r="B45" s="113">
        <v>3255.1513427099999</v>
      </c>
      <c r="C45" s="113">
        <v>7.2265300000000005E-2</v>
      </c>
      <c r="D45" s="113">
        <v>0</v>
      </c>
      <c r="E45" s="113">
        <v>7.2265300000000005E-2</v>
      </c>
      <c r="F45" s="113">
        <v>2.0364799999999998E-3</v>
      </c>
      <c r="G45" s="113">
        <v>5.0000000000000002E-5</v>
      </c>
      <c r="H45" s="113">
        <v>1.9864800000000001E-3</v>
      </c>
      <c r="I45" s="113">
        <v>1412.23468641</v>
      </c>
      <c r="J45" s="113">
        <v>14.02902128</v>
      </c>
      <c r="K45" s="113">
        <v>1398.2056651299999</v>
      </c>
      <c r="L45" s="113">
        <v>1842.8423545200001</v>
      </c>
      <c r="M45" s="113">
        <v>1842.26059938</v>
      </c>
      <c r="N45" s="113">
        <v>0.58175513999999995</v>
      </c>
      <c r="O45" s="113">
        <v>0</v>
      </c>
      <c r="P45" s="113">
        <v>2.226626E-2</v>
      </c>
      <c r="Q45" s="113"/>
      <c r="R45" s="113"/>
      <c r="S45" s="113"/>
    </row>
    <row r="46" spans="1:19" hidden="1" outlineLevel="1">
      <c r="A46" s="8">
        <v>41609</v>
      </c>
      <c r="B46" s="113">
        <v>3238.1541215100001</v>
      </c>
      <c r="C46" s="113">
        <v>7.2942129999999994E-2</v>
      </c>
      <c r="D46" s="113">
        <v>0</v>
      </c>
      <c r="E46" s="113">
        <v>7.2942129999999994E-2</v>
      </c>
      <c r="F46" s="113">
        <v>0.45790691</v>
      </c>
      <c r="G46" s="113">
        <v>0.45550452000000002</v>
      </c>
      <c r="H46" s="113">
        <v>2.4023899999999999E-3</v>
      </c>
      <c r="I46" s="113">
        <v>1417.1981386</v>
      </c>
      <c r="J46" s="113">
        <v>14.88992856</v>
      </c>
      <c r="K46" s="113">
        <v>1402.3082100399999</v>
      </c>
      <c r="L46" s="113">
        <v>1820.4251338700001</v>
      </c>
      <c r="M46" s="113">
        <v>1819.72190942</v>
      </c>
      <c r="N46" s="113">
        <v>0.70322445</v>
      </c>
      <c r="O46" s="113">
        <v>0</v>
      </c>
      <c r="P46" s="113">
        <v>2.246242E-2</v>
      </c>
      <c r="Q46" s="113"/>
      <c r="R46" s="113"/>
      <c r="S46" s="113"/>
    </row>
    <row r="47" spans="1:19" hidden="1" outlineLevel="1">
      <c r="A47" s="8">
        <v>41640</v>
      </c>
      <c r="B47" s="113">
        <v>3216.26217838</v>
      </c>
      <c r="C47" s="113">
        <v>0.14028457</v>
      </c>
      <c r="D47" s="113">
        <v>0</v>
      </c>
      <c r="E47" s="113">
        <v>0.14028457</v>
      </c>
      <c r="F47" s="113">
        <v>0.42128100000000002</v>
      </c>
      <c r="G47" s="113">
        <v>0.42128100000000002</v>
      </c>
      <c r="H47" s="113">
        <v>0</v>
      </c>
      <c r="I47" s="113">
        <v>1389.3079276000001</v>
      </c>
      <c r="J47" s="113">
        <v>14.48081408</v>
      </c>
      <c r="K47" s="113">
        <v>1374.82711352</v>
      </c>
      <c r="L47" s="113">
        <v>1826.3926852100001</v>
      </c>
      <c r="M47" s="113">
        <v>1825.55443633</v>
      </c>
      <c r="N47" s="113">
        <v>0.83824887999999997</v>
      </c>
      <c r="O47" s="113">
        <v>0</v>
      </c>
      <c r="P47" s="113">
        <v>2.2657529999999999E-2</v>
      </c>
      <c r="Q47" s="113"/>
      <c r="R47" s="113"/>
      <c r="S47" s="113"/>
    </row>
    <row r="48" spans="1:19" hidden="1" outlineLevel="1">
      <c r="A48" s="8">
        <v>41671</v>
      </c>
      <c r="B48" s="113">
        <v>3318.2188956199998</v>
      </c>
      <c r="C48" s="113">
        <v>0.11326834</v>
      </c>
      <c r="D48" s="113">
        <v>0</v>
      </c>
      <c r="E48" s="113">
        <v>0.11326834</v>
      </c>
      <c r="F48" s="113">
        <v>0.38295636999999999</v>
      </c>
      <c r="G48" s="113">
        <v>0.38295636999999999</v>
      </c>
      <c r="H48" s="113">
        <v>0</v>
      </c>
      <c r="I48" s="113">
        <v>1304.99352456</v>
      </c>
      <c r="J48" s="113">
        <v>13.62120777</v>
      </c>
      <c r="K48" s="113">
        <v>1291.37231679</v>
      </c>
      <c r="L48" s="113">
        <v>2012.7291463500001</v>
      </c>
      <c r="M48" s="113">
        <v>2012.1949275300001</v>
      </c>
      <c r="N48" s="113">
        <v>0.53421881999999998</v>
      </c>
      <c r="O48" s="113">
        <v>0</v>
      </c>
      <c r="P48" s="113">
        <v>2.8467180000000002E-2</v>
      </c>
      <c r="Q48" s="113"/>
      <c r="R48" s="113"/>
      <c r="S48" s="113"/>
    </row>
    <row r="49" spans="1:19" hidden="1" outlineLevel="1">
      <c r="A49" s="8">
        <v>41699</v>
      </c>
      <c r="B49" s="113">
        <v>3407.7867286300002</v>
      </c>
      <c r="C49" s="113">
        <v>0.11149339</v>
      </c>
      <c r="D49" s="113">
        <v>0</v>
      </c>
      <c r="E49" s="113">
        <v>0.11149339</v>
      </c>
      <c r="F49" s="113">
        <v>0.38340701999999999</v>
      </c>
      <c r="G49" s="113">
        <v>0.38340701999999999</v>
      </c>
      <c r="H49" s="113">
        <v>0</v>
      </c>
      <c r="I49" s="113">
        <v>1318.04173567</v>
      </c>
      <c r="J49" s="113">
        <v>12.25747722</v>
      </c>
      <c r="K49" s="113">
        <v>1305.7842584499999</v>
      </c>
      <c r="L49" s="113">
        <v>2089.2500925499999</v>
      </c>
      <c r="M49" s="113">
        <v>2088.3884115000001</v>
      </c>
      <c r="N49" s="113">
        <v>0.86168104999999995</v>
      </c>
      <c r="O49" s="113">
        <v>0</v>
      </c>
      <c r="P49" s="113">
        <v>3.0475269999999999E-2</v>
      </c>
      <c r="Q49" s="113"/>
      <c r="R49" s="113"/>
      <c r="S49" s="113"/>
    </row>
    <row r="50" spans="1:19" hidden="1" outlineLevel="1">
      <c r="A50" s="8">
        <v>41730</v>
      </c>
      <c r="B50" s="113">
        <v>3441.07929246</v>
      </c>
      <c r="C50" s="113">
        <v>9.7001580000000004E-2</v>
      </c>
      <c r="D50" s="113">
        <v>0</v>
      </c>
      <c r="E50" s="113">
        <v>9.7001580000000004E-2</v>
      </c>
      <c r="F50" s="113">
        <v>0.38943594999999998</v>
      </c>
      <c r="G50" s="113">
        <v>0.38943594999999998</v>
      </c>
      <c r="H50" s="113">
        <v>0</v>
      </c>
      <c r="I50" s="113">
        <v>1320.33855769</v>
      </c>
      <c r="J50" s="113">
        <v>12.07207753</v>
      </c>
      <c r="K50" s="113">
        <v>1308.2664801599999</v>
      </c>
      <c r="L50" s="113">
        <v>2120.2542972400001</v>
      </c>
      <c r="M50" s="113">
        <v>2119.1424499999998</v>
      </c>
      <c r="N50" s="113">
        <v>1.1118472399999999</v>
      </c>
      <c r="O50" s="113">
        <v>0</v>
      </c>
      <c r="P50" s="113">
        <v>3.1978060000000003E-2</v>
      </c>
      <c r="Q50" s="113"/>
      <c r="R50" s="113"/>
      <c r="S50" s="113"/>
    </row>
    <row r="51" spans="1:19" hidden="1" outlineLevel="1">
      <c r="A51" s="8">
        <v>41760</v>
      </c>
      <c r="B51" s="113">
        <v>3573.7054939</v>
      </c>
      <c r="C51" s="113">
        <v>6.0722400000000003E-2</v>
      </c>
      <c r="D51" s="113">
        <v>0</v>
      </c>
      <c r="E51" s="113">
        <v>6.0722400000000003E-2</v>
      </c>
      <c r="F51" s="113">
        <v>0.39581645999999998</v>
      </c>
      <c r="G51" s="113">
        <v>0.39581645999999998</v>
      </c>
      <c r="H51" s="113">
        <v>0</v>
      </c>
      <c r="I51" s="113">
        <v>1446.5919853299999</v>
      </c>
      <c r="J51" s="113">
        <v>11.76740489</v>
      </c>
      <c r="K51" s="113">
        <v>1434.8245804400001</v>
      </c>
      <c r="L51" s="113">
        <v>2126.6569697099999</v>
      </c>
      <c r="M51" s="113">
        <v>2126.1927284899998</v>
      </c>
      <c r="N51" s="113">
        <v>0.46424122000000001</v>
      </c>
      <c r="O51" s="113">
        <v>0</v>
      </c>
      <c r="P51" s="113">
        <v>3.3298319999999999E-2</v>
      </c>
      <c r="Q51" s="113"/>
      <c r="R51" s="113"/>
      <c r="S51" s="113"/>
    </row>
    <row r="52" spans="1:19" hidden="1" outlineLevel="1">
      <c r="A52" s="8">
        <v>41791</v>
      </c>
      <c r="B52" s="113">
        <v>3447.4866062699998</v>
      </c>
      <c r="C52" s="113">
        <v>3.570802E-2</v>
      </c>
      <c r="D52" s="113">
        <v>0</v>
      </c>
      <c r="E52" s="113">
        <v>3.570802E-2</v>
      </c>
      <c r="F52" s="113">
        <v>0</v>
      </c>
      <c r="G52" s="113">
        <v>0</v>
      </c>
      <c r="H52" s="113">
        <v>0</v>
      </c>
      <c r="I52" s="113">
        <v>1435.03113562</v>
      </c>
      <c r="J52" s="113">
        <v>11.548749989999999</v>
      </c>
      <c r="K52" s="113">
        <v>1423.48238563</v>
      </c>
      <c r="L52" s="113">
        <v>2012.4197626299999</v>
      </c>
      <c r="M52" s="113">
        <v>2011.8942848900001</v>
      </c>
      <c r="N52" s="113">
        <v>0.52547774000000003</v>
      </c>
      <c r="O52" s="113">
        <v>0</v>
      </c>
      <c r="P52" s="113">
        <v>3.3717370000000003E-2</v>
      </c>
      <c r="Q52" s="113"/>
      <c r="R52" s="113"/>
      <c r="S52" s="113"/>
    </row>
    <row r="53" spans="1:19" hidden="1" outlineLevel="1">
      <c r="A53" s="8">
        <v>41821</v>
      </c>
      <c r="B53" s="113">
        <v>3503.9979938800002</v>
      </c>
      <c r="C53" s="113">
        <v>3.622773E-2</v>
      </c>
      <c r="D53" s="113">
        <v>0</v>
      </c>
      <c r="E53" s="113">
        <v>3.622773E-2</v>
      </c>
      <c r="F53" s="113">
        <v>0</v>
      </c>
      <c r="G53" s="113">
        <v>0</v>
      </c>
      <c r="H53" s="113">
        <v>0</v>
      </c>
      <c r="I53" s="113">
        <v>1481.1860112700001</v>
      </c>
      <c r="J53" s="113">
        <v>11.01559743</v>
      </c>
      <c r="K53" s="113">
        <v>1470.17041384</v>
      </c>
      <c r="L53" s="113">
        <v>2022.77575488</v>
      </c>
      <c r="M53" s="113">
        <v>2022.3431545599999</v>
      </c>
      <c r="N53" s="113">
        <v>0.43260031999999998</v>
      </c>
      <c r="O53" s="113">
        <v>0</v>
      </c>
      <c r="P53" s="113">
        <v>3.4784679999999998E-2</v>
      </c>
      <c r="Q53" s="113"/>
      <c r="R53" s="113"/>
      <c r="S53" s="113"/>
    </row>
    <row r="54" spans="1:19" hidden="1" outlineLevel="1">
      <c r="A54" s="8">
        <v>41852</v>
      </c>
      <c r="B54" s="113">
        <v>3751.0856681199998</v>
      </c>
      <c r="C54" s="113">
        <v>3.7555100000000001E-2</v>
      </c>
      <c r="D54" s="113">
        <v>0</v>
      </c>
      <c r="E54" s="113">
        <v>3.7555100000000001E-2</v>
      </c>
      <c r="F54" s="113">
        <v>0</v>
      </c>
      <c r="G54" s="113">
        <v>0</v>
      </c>
      <c r="H54" s="113">
        <v>0</v>
      </c>
      <c r="I54" s="113">
        <v>1567.23218112</v>
      </c>
      <c r="J54" s="113">
        <v>11.43166999</v>
      </c>
      <c r="K54" s="113">
        <v>1555.8005111299999</v>
      </c>
      <c r="L54" s="113">
        <v>2183.8159319000001</v>
      </c>
      <c r="M54" s="113">
        <v>2183.3972845200001</v>
      </c>
      <c r="N54" s="113">
        <v>0.41864738000000001</v>
      </c>
      <c r="O54" s="113">
        <v>0</v>
      </c>
      <c r="P54" s="113">
        <v>3.9360939999999997E-2</v>
      </c>
      <c r="Q54" s="113"/>
      <c r="R54" s="113"/>
      <c r="S54" s="113"/>
    </row>
    <row r="55" spans="1:19" hidden="1" outlineLevel="1">
      <c r="A55" s="8">
        <v>41883</v>
      </c>
      <c r="B55" s="113">
        <v>3582.9128442000001</v>
      </c>
      <c r="C55" s="113">
        <v>3.8984350000000001E-2</v>
      </c>
      <c r="D55" s="113">
        <v>0</v>
      </c>
      <c r="E55" s="113">
        <v>3.8984350000000001E-2</v>
      </c>
      <c r="F55" s="113">
        <v>0</v>
      </c>
      <c r="G55" s="113">
        <v>0</v>
      </c>
      <c r="H55" s="113">
        <v>0</v>
      </c>
      <c r="I55" s="113">
        <v>1543.26488614</v>
      </c>
      <c r="J55" s="113">
        <v>10.33921131</v>
      </c>
      <c r="K55" s="113">
        <v>1532.9256748299999</v>
      </c>
      <c r="L55" s="113">
        <v>2039.6089737100001</v>
      </c>
      <c r="M55" s="113">
        <v>2039.19431553</v>
      </c>
      <c r="N55" s="113">
        <v>0.41465817999999999</v>
      </c>
      <c r="O55" s="113">
        <v>0</v>
      </c>
      <c r="P55" s="113">
        <v>3.7787210000000002E-2</v>
      </c>
      <c r="Q55" s="113"/>
      <c r="R55" s="113"/>
      <c r="S55" s="113"/>
    </row>
    <row r="56" spans="1:19" hidden="1" outlineLevel="1">
      <c r="A56" s="8">
        <v>41913</v>
      </c>
      <c r="B56" s="113">
        <v>3593.6860490499998</v>
      </c>
      <c r="C56" s="113">
        <v>8.6280109999999993E-2</v>
      </c>
      <c r="D56" s="113">
        <v>0</v>
      </c>
      <c r="E56" s="113">
        <v>8.6280109999999993E-2</v>
      </c>
      <c r="F56" s="113">
        <v>0</v>
      </c>
      <c r="G56" s="113">
        <v>0</v>
      </c>
      <c r="H56" s="113">
        <v>0</v>
      </c>
      <c r="I56" s="113">
        <v>1573.19566635</v>
      </c>
      <c r="J56" s="113">
        <v>11.27898826</v>
      </c>
      <c r="K56" s="113">
        <v>1561.91667809</v>
      </c>
      <c r="L56" s="113">
        <v>2020.4041025900001</v>
      </c>
      <c r="M56" s="113">
        <v>2019.7126759099999</v>
      </c>
      <c r="N56" s="113">
        <v>0.69142667999999996</v>
      </c>
      <c r="O56" s="113">
        <v>0</v>
      </c>
      <c r="P56" s="113">
        <v>3.7894400000000002E-2</v>
      </c>
      <c r="Q56" s="113"/>
      <c r="R56" s="113"/>
      <c r="S56" s="113"/>
    </row>
    <row r="57" spans="1:19" hidden="1" outlineLevel="1">
      <c r="A57" s="8">
        <v>41944</v>
      </c>
      <c r="B57" s="113">
        <v>3798.0575458899998</v>
      </c>
      <c r="C57" s="113">
        <v>8.8893269999999996E-2</v>
      </c>
      <c r="D57" s="113">
        <v>0</v>
      </c>
      <c r="E57" s="113">
        <v>8.8893269999999996E-2</v>
      </c>
      <c r="F57" s="113">
        <v>0</v>
      </c>
      <c r="G57" s="113">
        <v>0</v>
      </c>
      <c r="H57" s="113">
        <v>0</v>
      </c>
      <c r="I57" s="113">
        <v>1627.8714243300001</v>
      </c>
      <c r="J57" s="113">
        <v>9.5764654900000004</v>
      </c>
      <c r="K57" s="113">
        <v>1618.2949588399999</v>
      </c>
      <c r="L57" s="113">
        <v>2170.0972282900002</v>
      </c>
      <c r="M57" s="113">
        <v>2169.7428693799998</v>
      </c>
      <c r="N57" s="113">
        <v>0.35435891000000003</v>
      </c>
      <c r="O57" s="113">
        <v>0</v>
      </c>
      <c r="P57" s="113">
        <v>6.0711519999999998E-2</v>
      </c>
      <c r="Q57" s="113"/>
      <c r="R57" s="113"/>
      <c r="S57" s="113"/>
    </row>
    <row r="58" spans="1:19" hidden="1" outlineLevel="1">
      <c r="A58" s="8">
        <v>41974</v>
      </c>
      <c r="B58" s="113">
        <v>3793.2256724899999</v>
      </c>
      <c r="C58" s="113">
        <v>0.10464448</v>
      </c>
      <c r="D58" s="113">
        <v>1.58062E-3</v>
      </c>
      <c r="E58" s="113">
        <v>0.10306385999999999</v>
      </c>
      <c r="F58" s="113">
        <v>0</v>
      </c>
      <c r="G58" s="113">
        <v>0</v>
      </c>
      <c r="H58" s="113">
        <v>0</v>
      </c>
      <c r="I58" s="113">
        <v>1574.71154161</v>
      </c>
      <c r="J58" s="113">
        <v>6.3485543</v>
      </c>
      <c r="K58" s="113">
        <v>1568.3629873100001</v>
      </c>
      <c r="L58" s="113">
        <v>2218.4094863999999</v>
      </c>
      <c r="M58" s="113">
        <v>2217.9803982399999</v>
      </c>
      <c r="N58" s="113">
        <v>0.42908816</v>
      </c>
      <c r="O58" s="113">
        <v>0</v>
      </c>
      <c r="P58" s="113">
        <v>2.4019240000000001E-2</v>
      </c>
      <c r="Q58" s="113"/>
      <c r="R58" s="113"/>
      <c r="S58" s="113"/>
    </row>
    <row r="59" spans="1:19" hidden="1" outlineLevel="1">
      <c r="A59" s="8">
        <v>42005</v>
      </c>
      <c r="B59" s="113">
        <v>3806.67260631</v>
      </c>
      <c r="C59" s="113">
        <v>5.252971E-2</v>
      </c>
      <c r="D59" s="113">
        <v>3.2686099999999999E-3</v>
      </c>
      <c r="E59" s="113">
        <v>4.9261100000000002E-2</v>
      </c>
      <c r="F59" s="113">
        <v>0</v>
      </c>
      <c r="G59" s="113">
        <v>0</v>
      </c>
      <c r="H59" s="113">
        <v>0</v>
      </c>
      <c r="I59" s="113">
        <v>1581.3839852200001</v>
      </c>
      <c r="J59" s="113">
        <v>6.6814923999999998</v>
      </c>
      <c r="K59" s="113">
        <v>1574.7024928200001</v>
      </c>
      <c r="L59" s="113">
        <v>2225.2360913799998</v>
      </c>
      <c r="M59" s="113">
        <v>2224.8127222500002</v>
      </c>
      <c r="N59" s="113">
        <v>0.42336912999999998</v>
      </c>
      <c r="O59" s="113">
        <v>0</v>
      </c>
      <c r="P59" s="113">
        <v>2.520066E-2</v>
      </c>
      <c r="Q59" s="113"/>
      <c r="R59" s="113"/>
      <c r="S59" s="113"/>
    </row>
    <row r="60" spans="1:19" hidden="1" outlineLevel="1">
      <c r="A60" s="8">
        <v>42036</v>
      </c>
      <c r="B60" s="113">
        <v>4996.2865511299997</v>
      </c>
      <c r="C60" s="113">
        <v>6.4983440000000003E-2</v>
      </c>
      <c r="D60" s="113">
        <v>1.4134010000000001E-2</v>
      </c>
      <c r="E60" s="113">
        <v>5.0849430000000001E-2</v>
      </c>
      <c r="F60" s="113">
        <v>0</v>
      </c>
      <c r="G60" s="113">
        <v>0</v>
      </c>
      <c r="H60" s="113">
        <v>0</v>
      </c>
      <c r="I60" s="113">
        <v>1848.7074793199999</v>
      </c>
      <c r="J60" s="113">
        <v>6.7909756699999999</v>
      </c>
      <c r="K60" s="113">
        <v>1841.9165036500001</v>
      </c>
      <c r="L60" s="113">
        <v>3147.5140883700001</v>
      </c>
      <c r="M60" s="113">
        <v>3147.0810765900001</v>
      </c>
      <c r="N60" s="113">
        <v>0.43301178000000001</v>
      </c>
      <c r="O60" s="113">
        <v>0</v>
      </c>
      <c r="P60" s="113">
        <v>2.3391530000000001E-2</v>
      </c>
      <c r="Q60" s="113"/>
      <c r="R60" s="113"/>
      <c r="S60" s="113"/>
    </row>
    <row r="61" spans="1:19" hidden="1" outlineLevel="1">
      <c r="A61" s="8">
        <v>42064</v>
      </c>
      <c r="B61" s="113">
        <v>4390.8182238199997</v>
      </c>
      <c r="C61" s="113">
        <v>1.9089519999999999E-2</v>
      </c>
      <c r="D61" s="113">
        <v>1.0192970000000001E-2</v>
      </c>
      <c r="E61" s="113">
        <v>8.8965499999999996E-3</v>
      </c>
      <c r="F61" s="113">
        <v>0</v>
      </c>
      <c r="G61" s="113">
        <v>0</v>
      </c>
      <c r="H61" s="113">
        <v>0</v>
      </c>
      <c r="I61" s="113">
        <v>1640.3945343299999</v>
      </c>
      <c r="J61" s="113">
        <v>3.8360745500000002</v>
      </c>
      <c r="K61" s="113">
        <v>1636.55845978</v>
      </c>
      <c r="L61" s="113">
        <v>2750.4045999700002</v>
      </c>
      <c r="M61" s="113">
        <v>2750.0112111600001</v>
      </c>
      <c r="N61" s="113">
        <v>0.39338880999999998</v>
      </c>
      <c r="O61" s="113">
        <v>0</v>
      </c>
      <c r="P61" s="113">
        <v>1.3614970000000001E-2</v>
      </c>
      <c r="Q61" s="113"/>
      <c r="R61" s="113"/>
      <c r="S61" s="113"/>
    </row>
    <row r="62" spans="1:19" hidden="1" outlineLevel="1">
      <c r="A62" s="8">
        <v>42095</v>
      </c>
      <c r="B62" s="113">
        <v>4134.22461931</v>
      </c>
      <c r="C62" s="113">
        <v>1.6502579999999999E-2</v>
      </c>
      <c r="D62" s="113">
        <v>7.3102999999999996E-3</v>
      </c>
      <c r="E62" s="113">
        <v>9.1922800000000006E-3</v>
      </c>
      <c r="F62" s="113">
        <v>0</v>
      </c>
      <c r="G62" s="113">
        <v>0</v>
      </c>
      <c r="H62" s="113">
        <v>0</v>
      </c>
      <c r="I62" s="113">
        <v>1592.2765910799999</v>
      </c>
      <c r="J62" s="113">
        <v>3.7880193100000001</v>
      </c>
      <c r="K62" s="113">
        <v>1588.4885717699999</v>
      </c>
      <c r="L62" s="113">
        <v>2541.9315256499999</v>
      </c>
      <c r="M62" s="113">
        <v>2541.19768213</v>
      </c>
      <c r="N62" s="113">
        <v>0.73384351999999997</v>
      </c>
      <c r="O62" s="113">
        <v>0</v>
      </c>
      <c r="P62" s="113">
        <v>1.296434E-2</v>
      </c>
      <c r="Q62" s="113"/>
      <c r="R62" s="113"/>
      <c r="S62" s="113"/>
    </row>
    <row r="63" spans="1:19" hidden="1" outlineLevel="1">
      <c r="A63" s="8">
        <v>42125</v>
      </c>
      <c r="B63" s="113">
        <v>3780.69284479</v>
      </c>
      <c r="C63" s="113">
        <v>2.145507E-2</v>
      </c>
      <c r="D63" s="113">
        <v>1.5248289999999999E-2</v>
      </c>
      <c r="E63" s="113">
        <v>6.2067800000000003E-3</v>
      </c>
      <c r="F63" s="113">
        <v>0</v>
      </c>
      <c r="G63" s="113">
        <v>0</v>
      </c>
      <c r="H63" s="113">
        <v>0</v>
      </c>
      <c r="I63" s="113">
        <v>1562.9374700599999</v>
      </c>
      <c r="J63" s="113">
        <v>3.5512763500000002</v>
      </c>
      <c r="K63" s="113">
        <v>1559.38619371</v>
      </c>
      <c r="L63" s="113">
        <v>2217.7339196600001</v>
      </c>
      <c r="M63" s="113">
        <v>2217.3136108099998</v>
      </c>
      <c r="N63" s="113">
        <v>0.42030885000000001</v>
      </c>
      <c r="O63" s="113">
        <v>0</v>
      </c>
      <c r="P63" s="113">
        <v>0.10356671000000001</v>
      </c>
      <c r="Q63" s="113"/>
      <c r="R63" s="113"/>
      <c r="S63" s="113"/>
    </row>
    <row r="64" spans="1:19" hidden="1" outlineLevel="1">
      <c r="A64" s="8">
        <v>42156</v>
      </c>
      <c r="B64" s="113">
        <v>3764.33542945</v>
      </c>
      <c r="C64" s="113">
        <v>6.4114000000000003E-3</v>
      </c>
      <c r="D64" s="113">
        <v>0</v>
      </c>
      <c r="E64" s="113">
        <v>6.4114000000000003E-3</v>
      </c>
      <c r="F64" s="113">
        <v>0</v>
      </c>
      <c r="G64" s="113">
        <v>0</v>
      </c>
      <c r="H64" s="113">
        <v>0</v>
      </c>
      <c r="I64" s="113">
        <v>1539.1594207799999</v>
      </c>
      <c r="J64" s="113">
        <v>3.5184339699999998</v>
      </c>
      <c r="K64" s="113">
        <v>1535.64098681</v>
      </c>
      <c r="L64" s="113">
        <v>2225.1695972699999</v>
      </c>
      <c r="M64" s="113">
        <v>2224.77924321</v>
      </c>
      <c r="N64" s="113">
        <v>0.39035406</v>
      </c>
      <c r="O64" s="113">
        <v>0</v>
      </c>
      <c r="P64" s="113">
        <v>1.2197090000000001E-2</v>
      </c>
      <c r="Q64" s="113"/>
      <c r="R64" s="113"/>
      <c r="S64" s="113"/>
    </row>
    <row r="65" spans="1:19" hidden="1" outlineLevel="1">
      <c r="A65" s="8">
        <v>42186</v>
      </c>
      <c r="B65" s="113">
        <v>3790.6768262000001</v>
      </c>
      <c r="C65" s="113">
        <v>4.0532738899999998</v>
      </c>
      <c r="D65" s="113">
        <v>4.0379000000000001E-4</v>
      </c>
      <c r="E65" s="113">
        <v>4.0528700999999998</v>
      </c>
      <c r="F65" s="113">
        <v>0</v>
      </c>
      <c r="G65" s="113">
        <v>0</v>
      </c>
      <c r="H65" s="113">
        <v>0</v>
      </c>
      <c r="I65" s="113">
        <v>1527.49797244</v>
      </c>
      <c r="J65" s="113">
        <v>3.11864228</v>
      </c>
      <c r="K65" s="113">
        <v>1524.3793301600001</v>
      </c>
      <c r="L65" s="113">
        <v>2259.1255798699999</v>
      </c>
      <c r="M65" s="113">
        <v>2258.7978026300002</v>
      </c>
      <c r="N65" s="113">
        <v>0.32777724000000003</v>
      </c>
      <c r="O65" s="113">
        <v>0</v>
      </c>
      <c r="P65" s="113">
        <v>5.11181E-2</v>
      </c>
      <c r="Q65" s="113"/>
      <c r="R65" s="113"/>
      <c r="S65" s="113"/>
    </row>
    <row r="66" spans="1:19" hidden="1" outlineLevel="1">
      <c r="A66" s="8">
        <v>42217</v>
      </c>
      <c r="B66" s="113">
        <v>3779.3526510900001</v>
      </c>
      <c r="C66" s="113">
        <v>4.1099805600000003</v>
      </c>
      <c r="D66" s="113">
        <v>2.7549999999999997E-4</v>
      </c>
      <c r="E66" s="113">
        <v>4.1097050599999996</v>
      </c>
      <c r="F66" s="113">
        <v>0</v>
      </c>
      <c r="G66" s="113">
        <v>0</v>
      </c>
      <c r="H66" s="113">
        <v>0</v>
      </c>
      <c r="I66" s="113">
        <v>1560.40826756</v>
      </c>
      <c r="J66" s="113">
        <v>2.9867227500000002</v>
      </c>
      <c r="K66" s="113">
        <v>1557.4215448099999</v>
      </c>
      <c r="L66" s="113">
        <v>2214.8344029700002</v>
      </c>
      <c r="M66" s="113">
        <v>2214.4978048500002</v>
      </c>
      <c r="N66" s="113">
        <v>0.33659812</v>
      </c>
      <c r="O66" s="113">
        <v>0</v>
      </c>
      <c r="P66" s="113">
        <v>5.0648230000000002E-2</v>
      </c>
      <c r="Q66" s="113"/>
      <c r="R66" s="113"/>
      <c r="S66" s="113"/>
    </row>
    <row r="67" spans="1:19" hidden="1" outlineLevel="1">
      <c r="A67" s="8">
        <v>42248</v>
      </c>
      <c r="B67" s="113">
        <v>3793.61163059</v>
      </c>
      <c r="C67" s="113">
        <v>4.1148361400000004</v>
      </c>
      <c r="D67" s="113">
        <v>2.8019999999999998E-4</v>
      </c>
      <c r="E67" s="113">
        <v>4.1145559399999998</v>
      </c>
      <c r="F67" s="113">
        <v>0</v>
      </c>
      <c r="G67" s="113">
        <v>0</v>
      </c>
      <c r="H67" s="113">
        <v>0</v>
      </c>
      <c r="I67" s="113">
        <v>1573.7452049599999</v>
      </c>
      <c r="J67" s="113">
        <v>2.8619534500000001</v>
      </c>
      <c r="K67" s="113">
        <v>1570.88325151</v>
      </c>
      <c r="L67" s="113">
        <v>2215.7515894899998</v>
      </c>
      <c r="M67" s="113">
        <v>2215.3122607599998</v>
      </c>
      <c r="N67" s="113">
        <v>0.43932873</v>
      </c>
      <c r="O67" s="113">
        <v>0</v>
      </c>
      <c r="P67" s="113">
        <v>5.1554330000000002E-2</v>
      </c>
      <c r="Q67" s="113"/>
      <c r="R67" s="113"/>
      <c r="S67" s="113"/>
    </row>
    <row r="68" spans="1:19" hidden="1" outlineLevel="1">
      <c r="A68" s="8">
        <v>42278</v>
      </c>
      <c r="B68" s="113">
        <v>3580.3719705200001</v>
      </c>
      <c r="C68" s="113">
        <v>4.0189867699999997</v>
      </c>
      <c r="D68" s="113">
        <v>2.9592000000000003E-4</v>
      </c>
      <c r="E68" s="113">
        <v>4.0186908499999996</v>
      </c>
      <c r="F68" s="113">
        <v>0</v>
      </c>
      <c r="G68" s="113">
        <v>0</v>
      </c>
      <c r="H68" s="113">
        <v>0</v>
      </c>
      <c r="I68" s="113">
        <v>1283.6669149700001</v>
      </c>
      <c r="J68" s="113">
        <v>2.6036842099999999</v>
      </c>
      <c r="K68" s="113">
        <v>1281.0632307599999</v>
      </c>
      <c r="L68" s="113">
        <v>2292.6860687799999</v>
      </c>
      <c r="M68" s="113">
        <v>2292.1904964599998</v>
      </c>
      <c r="N68" s="113">
        <v>0.49557232000000001</v>
      </c>
      <c r="O68" s="113">
        <v>0</v>
      </c>
      <c r="P68" s="113">
        <v>5.4343000000000002E-2</v>
      </c>
      <c r="Q68" s="113"/>
      <c r="R68" s="113"/>
      <c r="S68" s="113"/>
    </row>
    <row r="69" spans="1:19" hidden="1" outlineLevel="1">
      <c r="A69" s="8">
        <v>42309</v>
      </c>
      <c r="B69" s="113">
        <v>3639.96826646</v>
      </c>
      <c r="C69" s="113">
        <v>2.2100398999999999</v>
      </c>
      <c r="D69" s="113">
        <v>3.1244999999999998E-4</v>
      </c>
      <c r="E69" s="113">
        <v>2.2097274499999999</v>
      </c>
      <c r="F69" s="113">
        <v>0</v>
      </c>
      <c r="G69" s="113">
        <v>0</v>
      </c>
      <c r="H69" s="113">
        <v>0</v>
      </c>
      <c r="I69" s="113">
        <v>1311.3200769699999</v>
      </c>
      <c r="J69" s="113">
        <v>2.60887666</v>
      </c>
      <c r="K69" s="113">
        <v>1308.7112003100001</v>
      </c>
      <c r="L69" s="113">
        <v>2326.4381495900002</v>
      </c>
      <c r="M69" s="113">
        <v>2326.0158249599999</v>
      </c>
      <c r="N69" s="113">
        <v>0.42232462999999998</v>
      </c>
      <c r="O69" s="113">
        <v>0</v>
      </c>
      <c r="P69" s="113">
        <v>5.64331E-2</v>
      </c>
      <c r="Q69" s="113"/>
      <c r="R69" s="113"/>
      <c r="S69" s="113"/>
    </row>
    <row r="70" spans="1:19" hidden="1" outlineLevel="1">
      <c r="A70" s="8">
        <v>42339</v>
      </c>
      <c r="B70" s="113">
        <v>2812.6799453600001</v>
      </c>
      <c r="C70" s="113">
        <v>2.20860309</v>
      </c>
      <c r="D70" s="113">
        <v>3.2998000000000001E-4</v>
      </c>
      <c r="E70" s="113">
        <v>2.2082731099999999</v>
      </c>
      <c r="F70" s="113">
        <v>0</v>
      </c>
      <c r="G70" s="113">
        <v>0</v>
      </c>
      <c r="H70" s="113">
        <v>0</v>
      </c>
      <c r="I70" s="113">
        <v>802.21920652999995</v>
      </c>
      <c r="J70" s="113">
        <v>2.6391970599999999</v>
      </c>
      <c r="K70" s="113">
        <v>799.58000947000005</v>
      </c>
      <c r="L70" s="113">
        <v>2008.2521357400001</v>
      </c>
      <c r="M70" s="113">
        <v>2007.9587198700001</v>
      </c>
      <c r="N70" s="113">
        <v>0.29341587000000002</v>
      </c>
      <c r="O70" s="113">
        <v>0</v>
      </c>
      <c r="P70" s="113">
        <v>5.2632770000000002E-2</v>
      </c>
      <c r="Q70" s="113"/>
      <c r="R70" s="113"/>
      <c r="S70" s="113"/>
    </row>
    <row r="71" spans="1:19" hidden="1" outlineLevel="1">
      <c r="A71" s="8">
        <v>42370</v>
      </c>
      <c r="B71" s="113">
        <v>2869.3365758</v>
      </c>
      <c r="C71" s="113">
        <v>2.1101935599999999</v>
      </c>
      <c r="D71" s="113">
        <v>3.4880000000000002E-4</v>
      </c>
      <c r="E71" s="113">
        <v>2.1098447600000001</v>
      </c>
      <c r="F71" s="113">
        <v>0</v>
      </c>
      <c r="G71" s="113">
        <v>0</v>
      </c>
      <c r="H71" s="113">
        <v>0</v>
      </c>
      <c r="I71" s="113">
        <v>812.97494190999998</v>
      </c>
      <c r="J71" s="113">
        <v>2.5037889799999999</v>
      </c>
      <c r="K71" s="113">
        <v>810.47115293000002</v>
      </c>
      <c r="L71" s="113">
        <v>2054.2514403300002</v>
      </c>
      <c r="M71" s="113">
        <v>2053.9691610599998</v>
      </c>
      <c r="N71" s="113">
        <v>0.28227927000000003</v>
      </c>
      <c r="O71" s="113">
        <v>0</v>
      </c>
      <c r="P71" s="113">
        <v>5.5001660000000001E-2</v>
      </c>
      <c r="Q71" s="113"/>
      <c r="R71" s="113"/>
      <c r="S71" s="113"/>
    </row>
    <row r="72" spans="1:19" hidden="1" outlineLevel="1">
      <c r="A72" s="8">
        <v>42401</v>
      </c>
      <c r="B72" s="113">
        <v>2957.51649047</v>
      </c>
      <c r="C72" s="113">
        <v>2.00956892</v>
      </c>
      <c r="D72" s="113">
        <v>3.6874999999999999E-4</v>
      </c>
      <c r="E72" s="113">
        <v>2.0092001700000002</v>
      </c>
      <c r="F72" s="113">
        <v>0</v>
      </c>
      <c r="G72" s="113">
        <v>0</v>
      </c>
      <c r="H72" s="113">
        <v>0</v>
      </c>
      <c r="I72" s="113">
        <v>809.82183838000003</v>
      </c>
      <c r="J72" s="113">
        <v>2.4366868199999998</v>
      </c>
      <c r="K72" s="113">
        <v>807.38515156000005</v>
      </c>
      <c r="L72" s="113">
        <v>2145.6850831699999</v>
      </c>
      <c r="M72" s="113">
        <v>2145.3595946199998</v>
      </c>
      <c r="N72" s="113">
        <v>0.32548854999999999</v>
      </c>
      <c r="O72" s="113">
        <v>0</v>
      </c>
      <c r="P72" s="113">
        <v>5.873884E-2</v>
      </c>
      <c r="Q72" s="113"/>
      <c r="R72" s="113"/>
      <c r="S72" s="113"/>
    </row>
    <row r="73" spans="1:19" hidden="1" outlineLevel="1">
      <c r="A73" s="8">
        <v>42430</v>
      </c>
      <c r="B73" s="113">
        <v>2769.6248501499999</v>
      </c>
      <c r="C73" s="113">
        <v>1.7156999999999999E-3</v>
      </c>
      <c r="D73" s="113">
        <v>3.7707000000000002E-4</v>
      </c>
      <c r="E73" s="113">
        <v>1.3386299999999999E-3</v>
      </c>
      <c r="F73" s="113">
        <v>0</v>
      </c>
      <c r="G73" s="113">
        <v>0</v>
      </c>
      <c r="H73" s="113">
        <v>0</v>
      </c>
      <c r="I73" s="113">
        <v>698.53025875000003</v>
      </c>
      <c r="J73" s="113">
        <v>2.3668967099999998</v>
      </c>
      <c r="K73" s="113">
        <v>696.16336204000004</v>
      </c>
      <c r="L73" s="113">
        <v>2071.0928757000001</v>
      </c>
      <c r="M73" s="113">
        <v>2070.8541212599998</v>
      </c>
      <c r="N73" s="113">
        <v>0.23875444000000001</v>
      </c>
      <c r="O73" s="113">
        <v>0</v>
      </c>
      <c r="P73" s="113">
        <v>5.7590130000000003E-2</v>
      </c>
      <c r="Q73" s="113"/>
      <c r="R73" s="113"/>
      <c r="S73" s="113"/>
    </row>
    <row r="74" spans="1:19" hidden="1" outlineLevel="1">
      <c r="A74" s="8">
        <v>42461</v>
      </c>
      <c r="B74" s="113">
        <v>2694.3083143499998</v>
      </c>
      <c r="C74" s="113">
        <v>1.7385600000000001E-3</v>
      </c>
      <c r="D74" s="113">
        <v>3.8649000000000002E-4</v>
      </c>
      <c r="E74" s="113">
        <v>1.3520699999999999E-3</v>
      </c>
      <c r="F74" s="113">
        <v>0</v>
      </c>
      <c r="G74" s="113">
        <v>0</v>
      </c>
      <c r="H74" s="113">
        <v>0</v>
      </c>
      <c r="I74" s="113">
        <v>694.41979642000001</v>
      </c>
      <c r="J74" s="113">
        <v>2.2710216499999998</v>
      </c>
      <c r="K74" s="113">
        <v>692.14877477000005</v>
      </c>
      <c r="L74" s="113">
        <v>1999.8867793700001</v>
      </c>
      <c r="M74" s="113">
        <v>1999.6553029300001</v>
      </c>
      <c r="N74" s="113">
        <v>0.23147644000000001</v>
      </c>
      <c r="O74" s="113">
        <v>0</v>
      </c>
      <c r="P74" s="113">
        <v>5.6053070000000003E-2</v>
      </c>
      <c r="Q74" s="113"/>
      <c r="R74" s="113"/>
      <c r="S74" s="113"/>
    </row>
    <row r="75" spans="1:19" hidden="1" outlineLevel="1">
      <c r="A75" s="8">
        <v>42491</v>
      </c>
      <c r="B75" s="113">
        <v>2648.66816126</v>
      </c>
      <c r="C75" s="113">
        <v>1.738E-3</v>
      </c>
      <c r="D75" s="113">
        <v>3.9617999999999999E-4</v>
      </c>
      <c r="E75" s="113">
        <v>1.3418200000000001E-3</v>
      </c>
      <c r="F75" s="113">
        <v>0</v>
      </c>
      <c r="G75" s="113">
        <v>0</v>
      </c>
      <c r="H75" s="113">
        <v>0</v>
      </c>
      <c r="I75" s="113">
        <v>674.61096756999996</v>
      </c>
      <c r="J75" s="113">
        <v>2.1441729600000001</v>
      </c>
      <c r="K75" s="113">
        <v>672.46679460999997</v>
      </c>
      <c r="L75" s="113">
        <v>1974.0554556899999</v>
      </c>
      <c r="M75" s="113">
        <v>1973.8315535700001</v>
      </c>
      <c r="N75" s="113">
        <v>0.22390212000000001</v>
      </c>
      <c r="O75" s="113">
        <v>0</v>
      </c>
      <c r="P75" s="113">
        <v>5.7885409999999998E-2</v>
      </c>
      <c r="Q75" s="113"/>
      <c r="R75" s="113"/>
      <c r="S75" s="113"/>
    </row>
    <row r="76" spans="1:19" hidden="1" outlineLevel="1">
      <c r="A76" s="8">
        <v>42522</v>
      </c>
      <c r="B76" s="113">
        <v>2588.5707550299999</v>
      </c>
      <c r="C76" s="113">
        <v>1.8327E-3</v>
      </c>
      <c r="D76" s="113">
        <v>4.0681000000000002E-4</v>
      </c>
      <c r="E76" s="113">
        <v>1.42589E-3</v>
      </c>
      <c r="F76" s="113">
        <v>0</v>
      </c>
      <c r="G76" s="113">
        <v>0</v>
      </c>
      <c r="H76" s="113">
        <v>0</v>
      </c>
      <c r="I76" s="113">
        <v>672.59346152000001</v>
      </c>
      <c r="J76" s="113">
        <v>1.2570596999999999</v>
      </c>
      <c r="K76" s="113">
        <v>671.33640181999999</v>
      </c>
      <c r="L76" s="113">
        <v>1915.97546081</v>
      </c>
      <c r="M76" s="113">
        <v>1915.78310749</v>
      </c>
      <c r="N76" s="113">
        <v>0.19235331999999999</v>
      </c>
      <c r="O76" s="113">
        <v>0</v>
      </c>
      <c r="P76" s="113">
        <v>8.5864789999999996E-2</v>
      </c>
      <c r="Q76" s="113"/>
      <c r="R76" s="113"/>
      <c r="S76" s="113"/>
    </row>
    <row r="77" spans="1:19" hidden="1" outlineLevel="1">
      <c r="A77" s="8">
        <v>42552</v>
      </c>
      <c r="B77" s="113">
        <v>2561.21538865</v>
      </c>
      <c r="C77" s="113">
        <v>1.9301100000000001E-3</v>
      </c>
      <c r="D77" s="113">
        <v>4.1773E-4</v>
      </c>
      <c r="E77" s="113">
        <v>1.51238E-3</v>
      </c>
      <c r="F77" s="113">
        <v>0</v>
      </c>
      <c r="G77" s="113">
        <v>0</v>
      </c>
      <c r="H77" s="113">
        <v>0</v>
      </c>
      <c r="I77" s="113">
        <v>655.34046798999998</v>
      </c>
      <c r="J77" s="113">
        <v>3.47106403</v>
      </c>
      <c r="K77" s="113">
        <v>651.86940396</v>
      </c>
      <c r="L77" s="113">
        <v>1905.8729905499999</v>
      </c>
      <c r="M77" s="113">
        <v>1905.5540791000001</v>
      </c>
      <c r="N77" s="113">
        <v>0.31891144999999999</v>
      </c>
      <c r="O77" s="113">
        <v>0</v>
      </c>
      <c r="P77" s="113">
        <v>8.5306010000000002E-2</v>
      </c>
      <c r="Q77" s="113"/>
      <c r="R77" s="113"/>
      <c r="S77" s="113"/>
    </row>
    <row r="78" spans="1:19" hidden="1" outlineLevel="1">
      <c r="A78" s="8">
        <v>42583</v>
      </c>
      <c r="B78" s="113">
        <v>2606.09095815</v>
      </c>
      <c r="C78" s="113">
        <v>2.03688E-3</v>
      </c>
      <c r="D78" s="113">
        <v>4.2969999999999998E-4</v>
      </c>
      <c r="E78" s="113">
        <v>1.6071799999999999E-3</v>
      </c>
      <c r="F78" s="113">
        <v>0</v>
      </c>
      <c r="G78" s="113">
        <v>0</v>
      </c>
      <c r="H78" s="113">
        <v>0</v>
      </c>
      <c r="I78" s="113">
        <v>649.17127100000005</v>
      </c>
      <c r="J78" s="113">
        <v>2.8550543199999998</v>
      </c>
      <c r="K78" s="113">
        <v>646.31621668000003</v>
      </c>
      <c r="L78" s="113">
        <v>1956.91765027</v>
      </c>
      <c r="M78" s="113">
        <v>1956.5353337700001</v>
      </c>
      <c r="N78" s="113">
        <v>0.3823165</v>
      </c>
      <c r="O78" s="113">
        <v>0</v>
      </c>
      <c r="P78" s="113">
        <v>5.8239279999999997E-2</v>
      </c>
      <c r="Q78" s="113"/>
      <c r="R78" s="113"/>
      <c r="S78" s="113"/>
    </row>
    <row r="79" spans="1:19" hidden="1" outlineLevel="1">
      <c r="A79" s="8">
        <v>42614</v>
      </c>
      <c r="B79" s="113">
        <v>2584.3983808900002</v>
      </c>
      <c r="C79" s="113">
        <v>2.1539699999999998E-3</v>
      </c>
      <c r="D79" s="113">
        <v>4.4285E-4</v>
      </c>
      <c r="E79" s="113">
        <v>1.71112E-3</v>
      </c>
      <c r="F79" s="113">
        <v>0</v>
      </c>
      <c r="G79" s="113">
        <v>0</v>
      </c>
      <c r="H79" s="113">
        <v>0</v>
      </c>
      <c r="I79" s="113">
        <v>661.00103248000005</v>
      </c>
      <c r="J79" s="113">
        <v>2.3487289599999999</v>
      </c>
      <c r="K79" s="113">
        <v>658.65230352000003</v>
      </c>
      <c r="L79" s="113">
        <v>1923.3951944400001</v>
      </c>
      <c r="M79" s="113">
        <v>1922.4748760800001</v>
      </c>
      <c r="N79" s="113">
        <v>0.92031836</v>
      </c>
      <c r="O79" s="113">
        <v>0</v>
      </c>
      <c r="P79" s="113">
        <v>5.8613489999999997E-2</v>
      </c>
      <c r="Q79" s="113"/>
      <c r="R79" s="113"/>
      <c r="S79" s="113"/>
    </row>
    <row r="80" spans="1:19" hidden="1" outlineLevel="1">
      <c r="A80" s="8">
        <v>42644</v>
      </c>
      <c r="B80" s="113">
        <v>2507.6027806299999</v>
      </c>
      <c r="C80" s="113">
        <v>2.2669600000000002E-3</v>
      </c>
      <c r="D80" s="113">
        <v>4.5552E-4</v>
      </c>
      <c r="E80" s="113">
        <v>1.8114400000000001E-3</v>
      </c>
      <c r="F80" s="113">
        <v>0</v>
      </c>
      <c r="G80" s="113">
        <v>0</v>
      </c>
      <c r="H80" s="113">
        <v>0</v>
      </c>
      <c r="I80" s="113">
        <v>635.46472629000004</v>
      </c>
      <c r="J80" s="113">
        <v>1.97253214</v>
      </c>
      <c r="K80" s="113">
        <v>633.49219415000005</v>
      </c>
      <c r="L80" s="113">
        <v>1872.13578738</v>
      </c>
      <c r="M80" s="113">
        <v>1871.33632971</v>
      </c>
      <c r="N80" s="113">
        <v>0.79945767000000001</v>
      </c>
      <c r="O80" s="113">
        <v>0</v>
      </c>
      <c r="P80" s="113">
        <v>5.817812E-2</v>
      </c>
      <c r="Q80" s="113"/>
      <c r="R80" s="113"/>
      <c r="S80" s="113"/>
    </row>
    <row r="81" spans="1:19" hidden="1" outlineLevel="1">
      <c r="A81" s="8">
        <v>42675</v>
      </c>
      <c r="B81" s="113">
        <v>2485.34756806</v>
      </c>
      <c r="C81" s="113">
        <v>6.4189999999999994E-5</v>
      </c>
      <c r="D81" s="113">
        <v>0</v>
      </c>
      <c r="E81" s="113">
        <v>6.4189999999999994E-5</v>
      </c>
      <c r="F81" s="113">
        <v>0</v>
      </c>
      <c r="G81" s="113">
        <v>0</v>
      </c>
      <c r="H81" s="113">
        <v>0</v>
      </c>
      <c r="I81" s="113">
        <v>647.59314367000002</v>
      </c>
      <c r="J81" s="113">
        <v>1.7758585899999999</v>
      </c>
      <c r="K81" s="113">
        <v>645.81728508000003</v>
      </c>
      <c r="L81" s="113">
        <v>1837.7543602000001</v>
      </c>
      <c r="M81" s="113">
        <v>1837.10270008</v>
      </c>
      <c r="N81" s="113">
        <v>0.65166011999999995</v>
      </c>
      <c r="O81" s="113">
        <v>0</v>
      </c>
      <c r="P81" s="113">
        <v>5.4863229999999999E-2</v>
      </c>
      <c r="Q81" s="113"/>
      <c r="R81" s="113"/>
      <c r="S81" s="113"/>
    </row>
    <row r="82" spans="1:19" hidden="1" outlineLevel="1">
      <c r="A82" s="8">
        <v>42705</v>
      </c>
      <c r="B82" s="113">
        <v>2674.60351726</v>
      </c>
      <c r="C82" s="113">
        <v>6.8219999999999994E-5</v>
      </c>
      <c r="D82" s="113">
        <v>0</v>
      </c>
      <c r="E82" s="113">
        <v>6.8219999999999994E-5</v>
      </c>
      <c r="F82" s="113">
        <v>0</v>
      </c>
      <c r="G82" s="113">
        <v>0</v>
      </c>
      <c r="H82" s="113">
        <v>0</v>
      </c>
      <c r="I82" s="113">
        <v>804.56681519000006</v>
      </c>
      <c r="J82" s="113">
        <v>5.8703230000000002E-2</v>
      </c>
      <c r="K82" s="113">
        <v>804.50811195999995</v>
      </c>
      <c r="L82" s="113">
        <v>1870.03663385</v>
      </c>
      <c r="M82" s="113">
        <v>1869.5221263000001</v>
      </c>
      <c r="N82" s="113">
        <v>0.51450755000000004</v>
      </c>
      <c r="O82" s="113">
        <v>0</v>
      </c>
      <c r="P82" s="113">
        <v>5.773209E-2</v>
      </c>
      <c r="Q82" s="113"/>
      <c r="R82" s="113"/>
      <c r="S82" s="113"/>
    </row>
    <row r="83" spans="1:19" hidden="1" outlineLevel="1">
      <c r="A83" s="8">
        <v>42736</v>
      </c>
      <c r="B83" s="113">
        <v>2649.2582343499998</v>
      </c>
      <c r="C83" s="113">
        <v>7.2360000000000005E-5</v>
      </c>
      <c r="D83" s="113">
        <v>0</v>
      </c>
      <c r="E83" s="113">
        <v>7.2360000000000005E-5</v>
      </c>
      <c r="F83" s="113">
        <v>0</v>
      </c>
      <c r="G83" s="113">
        <v>0</v>
      </c>
      <c r="H83" s="113">
        <v>0</v>
      </c>
      <c r="I83" s="113">
        <v>780.1498196</v>
      </c>
      <c r="J83" s="113">
        <v>0.25596756999999998</v>
      </c>
      <c r="K83" s="113">
        <v>779.89385202999995</v>
      </c>
      <c r="L83" s="113">
        <v>1869.10834239</v>
      </c>
      <c r="M83" s="113">
        <v>1868.62815439</v>
      </c>
      <c r="N83" s="113">
        <v>0.480188</v>
      </c>
      <c r="O83" s="113">
        <v>0</v>
      </c>
      <c r="P83" s="113">
        <v>5.7629710000000001E-2</v>
      </c>
      <c r="Q83" s="113"/>
      <c r="R83" s="113"/>
      <c r="S83" s="113"/>
    </row>
    <row r="84" spans="1:19" hidden="1" outlineLevel="1">
      <c r="A84" s="8">
        <v>42767</v>
      </c>
      <c r="B84" s="113">
        <v>2681.7832597199999</v>
      </c>
      <c r="C84" s="113">
        <v>7.2360000000000005E-5</v>
      </c>
      <c r="D84" s="113">
        <v>0</v>
      </c>
      <c r="E84" s="113">
        <v>7.2360000000000005E-5</v>
      </c>
      <c r="F84" s="113">
        <v>0</v>
      </c>
      <c r="G84" s="113">
        <v>0</v>
      </c>
      <c r="H84" s="113">
        <v>0</v>
      </c>
      <c r="I84" s="113">
        <v>779.47011413999996</v>
      </c>
      <c r="J84" s="113">
        <v>0.52862984000000002</v>
      </c>
      <c r="K84" s="113">
        <v>778.94148429999996</v>
      </c>
      <c r="L84" s="113">
        <v>1902.31307322</v>
      </c>
      <c r="M84" s="113">
        <v>1901.6815683499999</v>
      </c>
      <c r="N84" s="113">
        <v>0.63150487</v>
      </c>
      <c r="O84" s="113">
        <v>0</v>
      </c>
      <c r="P84" s="113">
        <v>5.7396290000000003E-2</v>
      </c>
      <c r="Q84" s="113"/>
      <c r="R84" s="113"/>
      <c r="S84" s="113"/>
    </row>
    <row r="85" spans="1:19" hidden="1" outlineLevel="1">
      <c r="A85" s="8">
        <v>42795</v>
      </c>
      <c r="B85" s="113">
        <v>2713.5758233800002</v>
      </c>
      <c r="C85" s="113">
        <v>7.2360000000000005E-5</v>
      </c>
      <c r="D85" s="113">
        <v>0</v>
      </c>
      <c r="E85" s="113">
        <v>7.2360000000000005E-5</v>
      </c>
      <c r="F85" s="113">
        <v>0</v>
      </c>
      <c r="G85" s="113">
        <v>0</v>
      </c>
      <c r="H85" s="113">
        <v>0</v>
      </c>
      <c r="I85" s="113">
        <v>786.05239226000003</v>
      </c>
      <c r="J85" s="113">
        <v>0.67071758999999997</v>
      </c>
      <c r="K85" s="113">
        <v>785.38167467000005</v>
      </c>
      <c r="L85" s="113">
        <v>1927.5233587600001</v>
      </c>
      <c r="M85" s="113">
        <v>1926.9297691300001</v>
      </c>
      <c r="N85" s="113">
        <v>0.59358962999999998</v>
      </c>
      <c r="O85" s="113">
        <v>0</v>
      </c>
      <c r="P85" s="113">
        <v>5.7248970000000003E-2</v>
      </c>
      <c r="Q85" s="113"/>
      <c r="R85" s="113"/>
      <c r="S85" s="113"/>
    </row>
    <row r="86" spans="1:19" hidden="1" outlineLevel="1">
      <c r="A86" s="8">
        <v>42826</v>
      </c>
      <c r="B86" s="113">
        <v>2687.4060341999998</v>
      </c>
      <c r="C86" s="113">
        <v>7.2360000000000005E-5</v>
      </c>
      <c r="D86" s="113">
        <v>0</v>
      </c>
      <c r="E86" s="113">
        <v>7.2360000000000005E-5</v>
      </c>
      <c r="F86" s="113">
        <v>0</v>
      </c>
      <c r="G86" s="113">
        <v>0</v>
      </c>
      <c r="H86" s="113">
        <v>0</v>
      </c>
      <c r="I86" s="113">
        <v>772.50670400000001</v>
      </c>
      <c r="J86" s="113">
        <v>0.66736806999999998</v>
      </c>
      <c r="K86" s="113">
        <v>771.83933592999995</v>
      </c>
      <c r="L86" s="113">
        <v>1914.89925784</v>
      </c>
      <c r="M86" s="113">
        <v>1914.3422139199999</v>
      </c>
      <c r="N86" s="113">
        <v>0.55704392000000003</v>
      </c>
      <c r="O86" s="113">
        <v>0</v>
      </c>
      <c r="P86" s="113">
        <v>5.650666E-2</v>
      </c>
      <c r="Q86" s="113"/>
      <c r="R86" s="113"/>
      <c r="S86" s="113"/>
    </row>
    <row r="87" spans="1:19" hidden="1" outlineLevel="1">
      <c r="A87" s="8">
        <v>42856</v>
      </c>
      <c r="B87" s="113">
        <v>2684.0152297200002</v>
      </c>
      <c r="C87" s="113">
        <v>7.2360000000000005E-5</v>
      </c>
      <c r="D87" s="113">
        <v>0</v>
      </c>
      <c r="E87" s="113">
        <v>7.2360000000000005E-5</v>
      </c>
      <c r="F87" s="113">
        <v>0</v>
      </c>
      <c r="G87" s="113">
        <v>0</v>
      </c>
      <c r="H87" s="113">
        <v>0</v>
      </c>
      <c r="I87" s="113">
        <v>766.85771082999997</v>
      </c>
      <c r="J87" s="113">
        <v>0.83672219000000003</v>
      </c>
      <c r="K87" s="113">
        <v>766.02098864000004</v>
      </c>
      <c r="L87" s="113">
        <v>1917.15744653</v>
      </c>
      <c r="M87" s="113">
        <v>1916.4058350600001</v>
      </c>
      <c r="N87" s="113">
        <v>0.75161146999999995</v>
      </c>
      <c r="O87" s="113">
        <v>0</v>
      </c>
      <c r="P87" s="113">
        <v>5.6188689999999999E-2</v>
      </c>
      <c r="Q87" s="113"/>
      <c r="R87" s="113"/>
      <c r="S87" s="113"/>
    </row>
    <row r="88" spans="1:19" hidden="1" outlineLevel="1">
      <c r="A88" s="8">
        <v>42887</v>
      </c>
      <c r="B88" s="113">
        <v>2692.0194221900001</v>
      </c>
      <c r="C88" s="113">
        <v>1.7505999999999999E-4</v>
      </c>
      <c r="D88" s="113">
        <v>0</v>
      </c>
      <c r="E88" s="113">
        <v>1.7505999999999999E-4</v>
      </c>
      <c r="F88" s="113">
        <v>0</v>
      </c>
      <c r="G88" s="113">
        <v>0</v>
      </c>
      <c r="H88" s="113">
        <v>0</v>
      </c>
      <c r="I88" s="113">
        <v>784.28459950000001</v>
      </c>
      <c r="J88" s="113">
        <v>0.40880358</v>
      </c>
      <c r="K88" s="113">
        <v>783.87579591999997</v>
      </c>
      <c r="L88" s="113">
        <v>1907.7346476299999</v>
      </c>
      <c r="M88" s="113">
        <v>1906.7873591299999</v>
      </c>
      <c r="N88" s="113">
        <v>0.94728849999999998</v>
      </c>
      <c r="O88" s="113">
        <v>0</v>
      </c>
      <c r="P88" s="113">
        <v>5.5757660000000001E-2</v>
      </c>
      <c r="Q88" s="113"/>
      <c r="R88" s="113"/>
      <c r="S88" s="113"/>
    </row>
    <row r="89" spans="1:19" hidden="1" outlineLevel="1">
      <c r="A89" s="8">
        <v>42917</v>
      </c>
      <c r="B89" s="113">
        <v>2684.9026656999999</v>
      </c>
      <c r="C89" s="113">
        <v>0.12539405000000001</v>
      </c>
      <c r="D89" s="113">
        <v>0</v>
      </c>
      <c r="E89" s="113">
        <v>0.12539405000000001</v>
      </c>
      <c r="F89" s="113">
        <v>0</v>
      </c>
      <c r="G89" s="113">
        <v>0</v>
      </c>
      <c r="H89" s="113">
        <v>0</v>
      </c>
      <c r="I89" s="113">
        <v>753.91513593000002</v>
      </c>
      <c r="J89" s="113">
        <v>0.70032631000000001</v>
      </c>
      <c r="K89" s="113">
        <v>753.21480961999998</v>
      </c>
      <c r="L89" s="113">
        <v>1930.86213572</v>
      </c>
      <c r="M89" s="113">
        <v>1929.46264574</v>
      </c>
      <c r="N89" s="113">
        <v>1.39948998</v>
      </c>
      <c r="O89" s="113">
        <v>0</v>
      </c>
      <c r="P89" s="113">
        <v>5.543911E-2</v>
      </c>
      <c r="Q89" s="113"/>
      <c r="R89" s="113"/>
      <c r="S89" s="113"/>
    </row>
    <row r="90" spans="1:19" hidden="1" outlineLevel="1">
      <c r="A90" s="8">
        <v>42948</v>
      </c>
      <c r="B90" s="113">
        <v>2605.5768205200002</v>
      </c>
      <c r="C90" s="113">
        <v>0.11464109</v>
      </c>
      <c r="D90" s="113">
        <v>0</v>
      </c>
      <c r="E90" s="113">
        <v>0.11464109</v>
      </c>
      <c r="F90" s="113">
        <v>0</v>
      </c>
      <c r="G90" s="113">
        <v>0</v>
      </c>
      <c r="H90" s="113">
        <v>0</v>
      </c>
      <c r="I90" s="113">
        <v>646.80055828000002</v>
      </c>
      <c r="J90" s="113">
        <v>0.66836569999999995</v>
      </c>
      <c r="K90" s="113">
        <v>646.13219258000004</v>
      </c>
      <c r="L90" s="113">
        <v>1958.66162115</v>
      </c>
      <c r="M90" s="113">
        <v>1957.1316743100001</v>
      </c>
      <c r="N90" s="113">
        <v>1.52994684</v>
      </c>
      <c r="O90" s="113">
        <v>0</v>
      </c>
      <c r="P90" s="113">
        <v>5.4900829999999998E-2</v>
      </c>
      <c r="Q90" s="113"/>
      <c r="R90" s="113"/>
      <c r="S90" s="113"/>
    </row>
    <row r="91" spans="1:19" hidden="1" outlineLevel="1">
      <c r="A91" s="8">
        <v>42979</v>
      </c>
      <c r="B91" s="113">
        <v>2674.1265766199999</v>
      </c>
      <c r="C91" s="113">
        <v>0.10282925</v>
      </c>
      <c r="D91" s="113">
        <v>0</v>
      </c>
      <c r="E91" s="113">
        <v>0.10282925</v>
      </c>
      <c r="F91" s="113">
        <v>0</v>
      </c>
      <c r="G91" s="113">
        <v>0</v>
      </c>
      <c r="H91" s="113">
        <v>0</v>
      </c>
      <c r="I91" s="113">
        <v>658.50793252000005</v>
      </c>
      <c r="J91" s="113">
        <v>0.66394752999999995</v>
      </c>
      <c r="K91" s="113">
        <v>657.84398498999997</v>
      </c>
      <c r="L91" s="113">
        <v>2015.51581485</v>
      </c>
      <c r="M91" s="113">
        <v>2014.1539838199999</v>
      </c>
      <c r="N91" s="113">
        <v>1.3618310300000001</v>
      </c>
      <c r="O91" s="113">
        <v>0</v>
      </c>
      <c r="P91" s="113">
        <v>5.6585839999999998E-2</v>
      </c>
      <c r="Q91" s="113"/>
      <c r="R91" s="113"/>
      <c r="S91" s="113"/>
    </row>
    <row r="92" spans="1:19" hidden="1" outlineLevel="1">
      <c r="A92" s="8">
        <v>43009</v>
      </c>
      <c r="B92" s="113">
        <v>2705.8704635600002</v>
      </c>
      <c r="C92" s="113">
        <v>9.1500049999999999E-2</v>
      </c>
      <c r="D92" s="113">
        <v>0</v>
      </c>
      <c r="E92" s="113">
        <v>9.1500049999999999E-2</v>
      </c>
      <c r="F92" s="113">
        <v>0</v>
      </c>
      <c r="G92" s="113">
        <v>0</v>
      </c>
      <c r="H92" s="113">
        <v>0</v>
      </c>
      <c r="I92" s="113">
        <v>666.00135989</v>
      </c>
      <c r="J92" s="113">
        <v>0.76969142000000002</v>
      </c>
      <c r="K92" s="113">
        <v>665.23166847000005</v>
      </c>
      <c r="L92" s="113">
        <v>2039.77760362</v>
      </c>
      <c r="M92" s="113">
        <v>2038.2739471800001</v>
      </c>
      <c r="N92" s="113">
        <v>1.5036564400000001</v>
      </c>
      <c r="O92" s="113">
        <v>0</v>
      </c>
      <c r="P92" s="113">
        <v>5.7155560000000001E-2</v>
      </c>
      <c r="Q92" s="113"/>
      <c r="R92" s="113"/>
      <c r="S92" s="113"/>
    </row>
    <row r="93" spans="1:19" hidden="1" outlineLevel="1">
      <c r="A93" s="8">
        <v>43040</v>
      </c>
      <c r="B93" s="113">
        <v>2672.2835971499999</v>
      </c>
      <c r="C93" s="113">
        <v>8.0985929999999998E-2</v>
      </c>
      <c r="D93" s="113">
        <v>0</v>
      </c>
      <c r="E93" s="113">
        <v>8.0985929999999998E-2</v>
      </c>
      <c r="F93" s="113">
        <v>0</v>
      </c>
      <c r="G93" s="113">
        <v>0</v>
      </c>
      <c r="H93" s="113">
        <v>0</v>
      </c>
      <c r="I93" s="113">
        <v>683.40553353999996</v>
      </c>
      <c r="J93" s="113">
        <v>0.64776219999999995</v>
      </c>
      <c r="K93" s="113">
        <v>682.75777133999998</v>
      </c>
      <c r="L93" s="113">
        <v>1988.79707768</v>
      </c>
      <c r="M93" s="113">
        <v>1987.5014376500001</v>
      </c>
      <c r="N93" s="113">
        <v>1.2956400299999999</v>
      </c>
      <c r="O93" s="113">
        <v>0</v>
      </c>
      <c r="P93" s="113">
        <v>5.7525630000000001E-2</v>
      </c>
      <c r="Q93" s="113"/>
      <c r="R93" s="113"/>
      <c r="S93" s="113"/>
    </row>
    <row r="94" spans="1:19" hidden="1" outlineLevel="1">
      <c r="A94" s="8">
        <v>43070</v>
      </c>
      <c r="B94" s="113">
        <v>2918.6473162000002</v>
      </c>
      <c r="C94" s="113">
        <v>8.1795640000000003E-2</v>
      </c>
      <c r="D94" s="113">
        <v>0</v>
      </c>
      <c r="E94" s="113">
        <v>8.1795640000000003E-2</v>
      </c>
      <c r="F94" s="113">
        <v>0</v>
      </c>
      <c r="G94" s="113">
        <v>0</v>
      </c>
      <c r="H94" s="113">
        <v>0</v>
      </c>
      <c r="I94" s="113">
        <v>726.11304034</v>
      </c>
      <c r="J94" s="113">
        <v>0.13579930000000001</v>
      </c>
      <c r="K94" s="113">
        <v>725.97724103999997</v>
      </c>
      <c r="L94" s="113">
        <v>2192.4524802199999</v>
      </c>
      <c r="M94" s="113">
        <v>2191.2174346900001</v>
      </c>
      <c r="N94" s="113">
        <v>1.2350455300000001</v>
      </c>
      <c r="O94" s="113">
        <v>0</v>
      </c>
      <c r="P94" s="113">
        <v>5.9426229999999997E-2</v>
      </c>
      <c r="Q94" s="113"/>
      <c r="R94" s="113"/>
      <c r="S94" s="113"/>
    </row>
    <row r="95" spans="1:19" hidden="1" outlineLevel="1">
      <c r="A95" s="8">
        <v>43101</v>
      </c>
      <c r="B95" s="113">
        <v>2830.8464585299998</v>
      </c>
      <c r="C95" s="113">
        <v>6.9341819999999998E-2</v>
      </c>
      <c r="D95" s="113">
        <v>0</v>
      </c>
      <c r="E95" s="113">
        <v>6.9341819999999998E-2</v>
      </c>
      <c r="F95" s="113">
        <v>0</v>
      </c>
      <c r="G95" s="113">
        <v>0</v>
      </c>
      <c r="H95" s="113">
        <v>0</v>
      </c>
      <c r="I95" s="113">
        <v>752.08181439999998</v>
      </c>
      <c r="J95" s="113">
        <v>45.211591939999998</v>
      </c>
      <c r="K95" s="113">
        <v>706.87022246000004</v>
      </c>
      <c r="L95" s="113">
        <v>2078.69530231</v>
      </c>
      <c r="M95" s="113">
        <v>2077.5064844399999</v>
      </c>
      <c r="N95" s="113">
        <v>1.1888178700000001</v>
      </c>
      <c r="O95" s="113">
        <v>0</v>
      </c>
      <c r="P95" s="113">
        <v>7.1692759999999994E-2</v>
      </c>
      <c r="Q95" s="113"/>
      <c r="R95" s="113"/>
      <c r="S95" s="113"/>
    </row>
    <row r="96" spans="1:19" hidden="1" outlineLevel="1">
      <c r="A96" s="8">
        <v>43132</v>
      </c>
      <c r="B96" s="113">
        <v>2807.5347951099998</v>
      </c>
      <c r="C96" s="113">
        <v>5.572643E-2</v>
      </c>
      <c r="D96" s="113">
        <v>0</v>
      </c>
      <c r="E96" s="113">
        <v>5.572643E-2</v>
      </c>
      <c r="F96" s="113">
        <v>0</v>
      </c>
      <c r="G96" s="113">
        <v>0</v>
      </c>
      <c r="H96" s="113">
        <v>0</v>
      </c>
      <c r="I96" s="113">
        <v>758.14535219000004</v>
      </c>
      <c r="J96" s="113">
        <v>46.403298309999997</v>
      </c>
      <c r="K96" s="113">
        <v>711.74205387999996</v>
      </c>
      <c r="L96" s="113">
        <v>2049.3337164899999</v>
      </c>
      <c r="M96" s="113">
        <v>2048.18996397</v>
      </c>
      <c r="N96" s="113">
        <v>1.1437525200000001</v>
      </c>
      <c r="O96" s="113">
        <v>0</v>
      </c>
      <c r="P96" s="113">
        <v>7.0120650000000007E-2</v>
      </c>
      <c r="Q96" s="113"/>
      <c r="R96" s="113"/>
      <c r="S96" s="113"/>
    </row>
    <row r="97" spans="1:19" hidden="1" outlineLevel="1">
      <c r="A97" s="8">
        <v>43160</v>
      </c>
      <c r="B97" s="113">
        <v>2848.97220857</v>
      </c>
      <c r="C97" s="113">
        <v>2.2787525400000002</v>
      </c>
      <c r="D97" s="113">
        <v>0</v>
      </c>
      <c r="E97" s="113">
        <v>2.2787525400000002</v>
      </c>
      <c r="F97" s="113">
        <v>0</v>
      </c>
      <c r="G97" s="113">
        <v>0</v>
      </c>
      <c r="H97" s="113">
        <v>0</v>
      </c>
      <c r="I97" s="113">
        <v>803.14289073999998</v>
      </c>
      <c r="J97" s="113">
        <v>46.653502570000001</v>
      </c>
      <c r="K97" s="113">
        <v>756.48938816999998</v>
      </c>
      <c r="L97" s="113">
        <v>2043.5505652899999</v>
      </c>
      <c r="M97" s="113">
        <v>2042.4490369099999</v>
      </c>
      <c r="N97" s="113">
        <v>1.10152838</v>
      </c>
      <c r="O97" s="113">
        <v>0</v>
      </c>
      <c r="P97" s="113">
        <v>6.9793279999999999E-2</v>
      </c>
      <c r="Q97" s="113"/>
      <c r="R97" s="113"/>
      <c r="S97" s="113"/>
    </row>
    <row r="98" spans="1:19" hidden="1" outlineLevel="1">
      <c r="A98" s="8">
        <v>43191</v>
      </c>
      <c r="B98" s="113">
        <v>2858.4149130699998</v>
      </c>
      <c r="C98" s="113">
        <v>2.2908412500000002</v>
      </c>
      <c r="D98" s="113">
        <v>8.4357440000000006E-2</v>
      </c>
      <c r="E98" s="113">
        <v>2.2064838099999999</v>
      </c>
      <c r="F98" s="113">
        <v>0</v>
      </c>
      <c r="G98" s="113">
        <v>0</v>
      </c>
      <c r="H98" s="113">
        <v>0</v>
      </c>
      <c r="I98" s="113">
        <v>798.75984007</v>
      </c>
      <c r="J98" s="113">
        <v>46.456153880000002</v>
      </c>
      <c r="K98" s="113">
        <v>752.30368619000001</v>
      </c>
      <c r="L98" s="113">
        <v>2057.3642317499998</v>
      </c>
      <c r="M98" s="113">
        <v>2056.3087395399998</v>
      </c>
      <c r="N98" s="113">
        <v>1.0554922099999999</v>
      </c>
      <c r="O98" s="113">
        <v>0</v>
      </c>
      <c r="P98" s="113">
        <v>6.9490880000000005E-2</v>
      </c>
      <c r="Q98" s="113"/>
      <c r="R98" s="113"/>
      <c r="S98" s="113"/>
    </row>
    <row r="99" spans="1:19" hidden="1" outlineLevel="1">
      <c r="A99" s="8">
        <v>43221</v>
      </c>
      <c r="B99" s="113">
        <v>2894.5156429899998</v>
      </c>
      <c r="C99" s="113">
        <v>2.19253717</v>
      </c>
      <c r="D99" s="113">
        <v>8.6196729999999999E-2</v>
      </c>
      <c r="E99" s="113">
        <v>2.1063404399999999</v>
      </c>
      <c r="F99" s="113">
        <v>0</v>
      </c>
      <c r="G99" s="113">
        <v>0</v>
      </c>
      <c r="H99" s="113">
        <v>0</v>
      </c>
      <c r="I99" s="113">
        <v>792.42322531000002</v>
      </c>
      <c r="J99" s="113">
        <v>45.492358529999997</v>
      </c>
      <c r="K99" s="113">
        <v>746.93086677999997</v>
      </c>
      <c r="L99" s="113">
        <v>2099.89988051</v>
      </c>
      <c r="M99" s="113">
        <v>2096.61410811</v>
      </c>
      <c r="N99" s="113">
        <v>3.2857723999999999</v>
      </c>
      <c r="O99" s="113">
        <v>0</v>
      </c>
      <c r="P99" s="113">
        <v>6.9679309999999994E-2</v>
      </c>
      <c r="Q99" s="113"/>
      <c r="R99" s="113"/>
      <c r="S99" s="113"/>
    </row>
    <row r="100" spans="1:19" hidden="1" outlineLevel="1">
      <c r="A100" s="8">
        <v>43252</v>
      </c>
      <c r="B100" s="113">
        <v>2964.2073498899999</v>
      </c>
      <c r="C100" s="113">
        <v>2.08334259</v>
      </c>
      <c r="D100" s="113">
        <v>7.8944009999999995E-2</v>
      </c>
      <c r="E100" s="113">
        <v>2.0043985800000002</v>
      </c>
      <c r="F100" s="113">
        <v>0</v>
      </c>
      <c r="G100" s="113">
        <v>0</v>
      </c>
      <c r="H100" s="113">
        <v>0</v>
      </c>
      <c r="I100" s="113">
        <v>852.32179289999999</v>
      </c>
      <c r="J100" s="113">
        <v>2.92043009</v>
      </c>
      <c r="K100" s="113">
        <v>849.40136281000002</v>
      </c>
      <c r="L100" s="113">
        <v>2109.8022144000001</v>
      </c>
      <c r="M100" s="113">
        <v>2105.5632845099999</v>
      </c>
      <c r="N100" s="113">
        <v>4.2389298899999996</v>
      </c>
      <c r="O100" s="113">
        <v>0</v>
      </c>
      <c r="P100" s="113">
        <v>7.0097199999999998E-2</v>
      </c>
      <c r="Q100" s="113"/>
      <c r="R100" s="113"/>
      <c r="S100" s="113"/>
    </row>
    <row r="101" spans="1:19" hidden="1" outlineLevel="1">
      <c r="A101" s="8">
        <v>43282</v>
      </c>
      <c r="B101" s="113">
        <v>2997.1870294700002</v>
      </c>
      <c r="C101" s="113">
        <v>1.9806044</v>
      </c>
      <c r="D101" s="113">
        <v>7.6181609999999997E-2</v>
      </c>
      <c r="E101" s="113">
        <v>1.9044227899999999</v>
      </c>
      <c r="F101" s="113">
        <v>0</v>
      </c>
      <c r="G101" s="113">
        <v>0</v>
      </c>
      <c r="H101" s="113">
        <v>0</v>
      </c>
      <c r="I101" s="113">
        <v>854.78035177000004</v>
      </c>
      <c r="J101" s="113">
        <v>4.24252568</v>
      </c>
      <c r="K101" s="113">
        <v>850.53782608999995</v>
      </c>
      <c r="L101" s="113">
        <v>2140.4260733000001</v>
      </c>
      <c r="M101" s="113">
        <v>2136.08422733</v>
      </c>
      <c r="N101" s="113">
        <v>4.3418459699999996</v>
      </c>
      <c r="O101" s="113">
        <v>0</v>
      </c>
      <c r="P101" s="113">
        <v>7.1507210000000002E-2</v>
      </c>
      <c r="Q101" s="113"/>
      <c r="R101" s="113"/>
      <c r="S101" s="113"/>
    </row>
    <row r="102" spans="1:19" hidden="1" outlineLevel="1">
      <c r="A102" s="8">
        <v>43313</v>
      </c>
      <c r="B102" s="113">
        <v>3384.0027955300002</v>
      </c>
      <c r="C102" s="113">
        <v>1.85654125</v>
      </c>
      <c r="D102" s="113">
        <v>7.3394490000000007E-2</v>
      </c>
      <c r="E102" s="113">
        <v>1.7831467599999999</v>
      </c>
      <c r="F102" s="113">
        <v>0</v>
      </c>
      <c r="G102" s="113">
        <v>0</v>
      </c>
      <c r="H102" s="113">
        <v>0</v>
      </c>
      <c r="I102" s="113">
        <v>885.87187231999997</v>
      </c>
      <c r="J102" s="113">
        <v>5.9826810400000001</v>
      </c>
      <c r="K102" s="113">
        <v>879.88919127999998</v>
      </c>
      <c r="L102" s="113">
        <v>2496.27438196</v>
      </c>
      <c r="M102" s="113">
        <v>2492.41071685</v>
      </c>
      <c r="N102" s="113">
        <v>3.8636651099999999</v>
      </c>
      <c r="O102" s="113">
        <v>0</v>
      </c>
      <c r="P102" s="113">
        <v>7.4592309999999995E-2</v>
      </c>
      <c r="Q102" s="113"/>
      <c r="R102" s="113"/>
      <c r="S102" s="113"/>
    </row>
    <row r="103" spans="1:19" hidden="1" outlineLevel="1">
      <c r="A103" s="8">
        <v>43344</v>
      </c>
      <c r="B103" s="113">
        <v>3391.7656754099999</v>
      </c>
      <c r="C103" s="113">
        <v>1.7157809100000001</v>
      </c>
      <c r="D103" s="113">
        <v>7.0478760000000001E-2</v>
      </c>
      <c r="E103" s="113">
        <v>1.64530215</v>
      </c>
      <c r="F103" s="113">
        <v>0</v>
      </c>
      <c r="G103" s="113">
        <v>0</v>
      </c>
      <c r="H103" s="113">
        <v>0</v>
      </c>
      <c r="I103" s="113">
        <v>899.17493866999996</v>
      </c>
      <c r="J103" s="113">
        <v>5.7105403299999997</v>
      </c>
      <c r="K103" s="113">
        <v>893.46439834</v>
      </c>
      <c r="L103" s="113">
        <v>2490.8749558300001</v>
      </c>
      <c r="M103" s="113">
        <v>2487.6545860800002</v>
      </c>
      <c r="N103" s="113">
        <v>3.2203697500000001</v>
      </c>
      <c r="O103" s="113">
        <v>0</v>
      </c>
      <c r="P103" s="113">
        <v>7.4988540000000006E-2</v>
      </c>
      <c r="Q103" s="113"/>
      <c r="R103" s="113"/>
      <c r="S103" s="113"/>
    </row>
    <row r="104" spans="1:19" hidden="1" outlineLevel="1">
      <c r="A104" s="8">
        <v>43374</v>
      </c>
      <c r="B104" s="113">
        <v>3438.8341070800002</v>
      </c>
      <c r="C104" s="113">
        <v>1.6117762499999999</v>
      </c>
      <c r="D104" s="113">
        <v>7.2177199999999997E-2</v>
      </c>
      <c r="E104" s="113">
        <v>1.5395990500000001</v>
      </c>
      <c r="F104" s="113">
        <v>0</v>
      </c>
      <c r="G104" s="113">
        <v>0</v>
      </c>
      <c r="H104" s="113">
        <v>0</v>
      </c>
      <c r="I104" s="113">
        <v>919.82340419000002</v>
      </c>
      <c r="J104" s="113">
        <v>5.6919410499999996</v>
      </c>
      <c r="K104" s="113">
        <v>914.13146314000005</v>
      </c>
      <c r="L104" s="113">
        <v>2517.3989266399999</v>
      </c>
      <c r="M104" s="113">
        <v>2514.4545466599998</v>
      </c>
      <c r="N104" s="113">
        <v>2.9443799799999999</v>
      </c>
      <c r="O104" s="113">
        <v>0</v>
      </c>
      <c r="P104" s="113">
        <v>2.476923E-2</v>
      </c>
      <c r="Q104" s="113"/>
      <c r="R104" s="113"/>
      <c r="S104" s="113"/>
    </row>
    <row r="105" spans="1:19" hidden="1" outlineLevel="1">
      <c r="A105" s="8">
        <v>43405</v>
      </c>
      <c r="B105" s="113">
        <v>3499.8554240600001</v>
      </c>
      <c r="C105" s="113">
        <v>1.4973265600000001</v>
      </c>
      <c r="D105" s="113">
        <v>6.4495479999999994E-2</v>
      </c>
      <c r="E105" s="113">
        <v>1.4328310799999999</v>
      </c>
      <c r="F105" s="113">
        <v>0</v>
      </c>
      <c r="G105" s="113">
        <v>0</v>
      </c>
      <c r="H105" s="113">
        <v>0</v>
      </c>
      <c r="I105" s="113">
        <v>954.01626121000004</v>
      </c>
      <c r="J105" s="113">
        <v>5.5599928900000002</v>
      </c>
      <c r="K105" s="113">
        <v>948.45626832000005</v>
      </c>
      <c r="L105" s="113">
        <v>2544.3418362900002</v>
      </c>
      <c r="M105" s="113">
        <v>2540.7587658000002</v>
      </c>
      <c r="N105" s="113">
        <v>3.5830704899999999</v>
      </c>
      <c r="O105" s="113">
        <v>0</v>
      </c>
      <c r="P105" s="113">
        <v>2.5152290000000001E-2</v>
      </c>
      <c r="Q105" s="113"/>
      <c r="R105" s="113"/>
      <c r="S105" s="113"/>
    </row>
    <row r="106" spans="1:19" hidden="1" outlineLevel="1">
      <c r="A106" s="8">
        <v>43435</v>
      </c>
      <c r="B106" s="113">
        <v>3380.2938842600001</v>
      </c>
      <c r="C106" s="113">
        <v>1.38825906</v>
      </c>
      <c r="D106" s="113">
        <v>6.1375510000000001E-2</v>
      </c>
      <c r="E106" s="113">
        <v>1.32688355</v>
      </c>
      <c r="F106" s="113">
        <v>0</v>
      </c>
      <c r="G106" s="113">
        <v>0</v>
      </c>
      <c r="H106" s="113">
        <v>0</v>
      </c>
      <c r="I106" s="113">
        <v>957.95963003999998</v>
      </c>
      <c r="J106" s="113">
        <v>5.3333680299999999</v>
      </c>
      <c r="K106" s="113">
        <v>952.62626201</v>
      </c>
      <c r="L106" s="113">
        <v>2420.9459951600002</v>
      </c>
      <c r="M106" s="113">
        <v>2418.0239507299998</v>
      </c>
      <c r="N106" s="113">
        <v>2.9220444300000001</v>
      </c>
      <c r="O106" s="113">
        <v>0</v>
      </c>
      <c r="P106" s="113">
        <v>2.5542760000000001E-2</v>
      </c>
      <c r="Q106" s="113"/>
      <c r="R106" s="113"/>
      <c r="S106" s="113"/>
    </row>
    <row r="107" spans="1:19" hidden="1" outlineLevel="1">
      <c r="A107" s="8">
        <v>43466</v>
      </c>
      <c r="B107" s="113">
        <v>3408.1647297999998</v>
      </c>
      <c r="C107" s="113">
        <v>1.21145646</v>
      </c>
      <c r="D107" s="113">
        <v>0</v>
      </c>
      <c r="E107" s="113">
        <v>1.21145646</v>
      </c>
      <c r="F107" s="113">
        <v>0</v>
      </c>
      <c r="G107" s="113">
        <v>0</v>
      </c>
      <c r="H107" s="113">
        <v>0</v>
      </c>
      <c r="I107" s="113">
        <v>968.52491541999996</v>
      </c>
      <c r="J107" s="113">
        <v>5.42792751</v>
      </c>
      <c r="K107" s="113">
        <v>963.09698791000005</v>
      </c>
      <c r="L107" s="113">
        <v>2438.4283579200001</v>
      </c>
      <c r="M107" s="113">
        <v>2435.5531861700001</v>
      </c>
      <c r="N107" s="113">
        <v>2.8751717499999998</v>
      </c>
      <c r="O107" s="113">
        <v>0</v>
      </c>
      <c r="P107" s="113">
        <v>2.590516E-2</v>
      </c>
      <c r="Q107" s="113"/>
      <c r="R107" s="113"/>
      <c r="S107" s="113"/>
    </row>
    <row r="108" spans="1:19" hidden="1" outlineLevel="1">
      <c r="A108" s="8">
        <v>43497</v>
      </c>
      <c r="B108" s="113">
        <v>3330.4031002800002</v>
      </c>
      <c r="C108" s="113">
        <v>1.18157432</v>
      </c>
      <c r="D108" s="113">
        <v>5.9484969999999998E-2</v>
      </c>
      <c r="E108" s="113">
        <v>1.12208935</v>
      </c>
      <c r="F108" s="113">
        <v>0</v>
      </c>
      <c r="G108" s="113">
        <v>0</v>
      </c>
      <c r="H108" s="113">
        <v>0</v>
      </c>
      <c r="I108" s="113">
        <v>932.21216834999996</v>
      </c>
      <c r="J108" s="113">
        <v>3.1269292499999999</v>
      </c>
      <c r="K108" s="113">
        <v>929.08523909999997</v>
      </c>
      <c r="L108" s="113">
        <v>2397.0093576099998</v>
      </c>
      <c r="M108" s="113">
        <v>2394.2901070799999</v>
      </c>
      <c r="N108" s="113">
        <v>2.7192505300000001</v>
      </c>
      <c r="O108" s="113">
        <v>0</v>
      </c>
      <c r="P108" s="113">
        <v>2.6236619999999999E-2</v>
      </c>
      <c r="Q108" s="113"/>
      <c r="R108" s="113"/>
      <c r="S108" s="113"/>
    </row>
    <row r="109" spans="1:19" hidden="1" outlineLevel="1">
      <c r="A109" s="8">
        <v>43525</v>
      </c>
      <c r="B109" s="113">
        <v>3388.5600945400001</v>
      </c>
      <c r="C109" s="113">
        <v>1.0920843899999999</v>
      </c>
      <c r="D109" s="113">
        <v>5.1510319999999998E-2</v>
      </c>
      <c r="E109" s="113">
        <v>1.0405740699999999</v>
      </c>
      <c r="F109" s="113">
        <v>0</v>
      </c>
      <c r="G109" s="113">
        <v>0</v>
      </c>
      <c r="H109" s="113">
        <v>0</v>
      </c>
      <c r="I109" s="113">
        <v>949.00999474000002</v>
      </c>
      <c r="J109" s="113">
        <v>2.8311930900000002</v>
      </c>
      <c r="K109" s="113">
        <v>946.17880164999997</v>
      </c>
      <c r="L109" s="113">
        <v>2438.4580154099999</v>
      </c>
      <c r="M109" s="113">
        <v>2435.83870226</v>
      </c>
      <c r="N109" s="113">
        <v>2.61931315</v>
      </c>
      <c r="O109" s="113">
        <v>0</v>
      </c>
      <c r="P109" s="113">
        <v>2.664304E-2</v>
      </c>
      <c r="Q109" s="113"/>
      <c r="R109" s="113"/>
      <c r="S109" s="113"/>
    </row>
    <row r="110" spans="1:19" hidden="1" outlineLevel="1">
      <c r="A110" s="8">
        <v>43556</v>
      </c>
      <c r="B110" s="113">
        <v>3428.8345877000002</v>
      </c>
      <c r="C110" s="113">
        <v>0.96452135000000006</v>
      </c>
      <c r="D110" s="113">
        <v>5.2709119999999998E-2</v>
      </c>
      <c r="E110" s="113">
        <v>0.91181223</v>
      </c>
      <c r="F110" s="113">
        <v>0</v>
      </c>
      <c r="G110" s="113">
        <v>0</v>
      </c>
      <c r="H110" s="113">
        <v>0</v>
      </c>
      <c r="I110" s="113">
        <v>994.91310534000002</v>
      </c>
      <c r="J110" s="113">
        <v>2.6474590899999999</v>
      </c>
      <c r="K110" s="113">
        <v>992.26564625000003</v>
      </c>
      <c r="L110" s="113">
        <v>2432.9569610100002</v>
      </c>
      <c r="M110" s="113">
        <v>2430.4693767700001</v>
      </c>
      <c r="N110" s="113">
        <v>2.4875842399999999</v>
      </c>
      <c r="O110" s="113">
        <v>0</v>
      </c>
      <c r="P110" s="113">
        <v>2.6925660000000001E-2</v>
      </c>
      <c r="Q110" s="113"/>
      <c r="R110" s="113"/>
      <c r="S110" s="113"/>
    </row>
    <row r="111" spans="1:19" hidden="1" outlineLevel="1">
      <c r="A111" s="8">
        <v>43586</v>
      </c>
      <c r="B111" s="113">
        <v>3418.7683133099999</v>
      </c>
      <c r="C111" s="113">
        <v>0.85316420000000004</v>
      </c>
      <c r="D111" s="113">
        <v>4.4443070000000001E-2</v>
      </c>
      <c r="E111" s="113">
        <v>0.80872113000000001</v>
      </c>
      <c r="F111" s="113">
        <v>0</v>
      </c>
      <c r="G111" s="113">
        <v>0</v>
      </c>
      <c r="H111" s="113">
        <v>0</v>
      </c>
      <c r="I111" s="113">
        <v>989.87573889999999</v>
      </c>
      <c r="J111" s="113">
        <v>27.50191032</v>
      </c>
      <c r="K111" s="113">
        <v>962.37382858000001</v>
      </c>
      <c r="L111" s="113">
        <v>2428.0394102099999</v>
      </c>
      <c r="M111" s="113">
        <v>2425.8103978200002</v>
      </c>
      <c r="N111" s="113">
        <v>2.2290123899999998</v>
      </c>
      <c r="O111" s="113">
        <v>0</v>
      </c>
      <c r="P111" s="113">
        <v>2.7351429999999999E-2</v>
      </c>
      <c r="Q111" s="113"/>
      <c r="R111" s="113"/>
      <c r="S111" s="113"/>
    </row>
    <row r="112" spans="1:19" hidden="1" outlineLevel="1">
      <c r="A112" s="8">
        <v>43617</v>
      </c>
      <c r="B112" s="113">
        <v>3142.87990188</v>
      </c>
      <c r="C112" s="113">
        <v>0.80415165</v>
      </c>
      <c r="D112" s="113">
        <v>4.0517520000000001E-2</v>
      </c>
      <c r="E112" s="113">
        <v>0.76363413000000002</v>
      </c>
      <c r="F112" s="113">
        <v>0</v>
      </c>
      <c r="G112" s="113">
        <v>0</v>
      </c>
      <c r="H112" s="113">
        <v>0</v>
      </c>
      <c r="I112" s="113">
        <v>1014.8261347</v>
      </c>
      <c r="J112" s="113">
        <v>28.075448170000001</v>
      </c>
      <c r="K112" s="113">
        <v>986.75068653000005</v>
      </c>
      <c r="L112" s="113">
        <v>2127.24961553</v>
      </c>
      <c r="M112" s="113">
        <v>2124.7890351199999</v>
      </c>
      <c r="N112" s="113">
        <v>2.4605804099999999</v>
      </c>
      <c r="O112" s="113">
        <v>0</v>
      </c>
      <c r="P112" s="113">
        <v>2.7872259999999999E-2</v>
      </c>
      <c r="Q112" s="113"/>
      <c r="R112" s="113"/>
      <c r="S112" s="113"/>
    </row>
    <row r="113" spans="1:19" hidden="1" outlineLevel="1">
      <c r="A113" s="8">
        <v>43647</v>
      </c>
      <c r="B113" s="113">
        <v>3066.8090307299999</v>
      </c>
      <c r="C113" s="113">
        <v>0.70990485000000003</v>
      </c>
      <c r="D113" s="113">
        <v>4.1492330000000001E-2</v>
      </c>
      <c r="E113" s="113">
        <v>0.66841251999999995</v>
      </c>
      <c r="F113" s="113">
        <v>0</v>
      </c>
      <c r="G113" s="113">
        <v>0</v>
      </c>
      <c r="H113" s="113">
        <v>0</v>
      </c>
      <c r="I113" s="113">
        <v>938.68037909999998</v>
      </c>
      <c r="J113" s="113">
        <v>35.207948279999997</v>
      </c>
      <c r="K113" s="113">
        <v>903.47243082</v>
      </c>
      <c r="L113" s="113">
        <v>2127.4187467800002</v>
      </c>
      <c r="M113" s="113">
        <v>2124.4258252899999</v>
      </c>
      <c r="N113" s="113">
        <v>2.9929214900000001</v>
      </c>
      <c r="O113" s="113">
        <v>0</v>
      </c>
      <c r="P113" s="113">
        <v>7.5732800000000003E-2</v>
      </c>
      <c r="Q113" s="113"/>
      <c r="R113" s="113"/>
      <c r="S113" s="113"/>
    </row>
    <row r="114" spans="1:19" hidden="1" outlineLevel="1">
      <c r="A114" s="8">
        <v>43678</v>
      </c>
      <c r="B114" s="113">
        <v>3114.4834699500002</v>
      </c>
      <c r="C114" s="113">
        <v>0.59650223999999996</v>
      </c>
      <c r="D114" s="113">
        <v>2.9411179999999999E-2</v>
      </c>
      <c r="E114" s="113">
        <v>0.56709105999999998</v>
      </c>
      <c r="F114" s="113">
        <v>0</v>
      </c>
      <c r="G114" s="113">
        <v>0</v>
      </c>
      <c r="H114" s="113">
        <v>0</v>
      </c>
      <c r="I114" s="113">
        <v>943.65431960000001</v>
      </c>
      <c r="J114" s="113">
        <v>37.126793800000002</v>
      </c>
      <c r="K114" s="113">
        <v>906.52752580000003</v>
      </c>
      <c r="L114" s="113">
        <v>2170.2326481099999</v>
      </c>
      <c r="M114" s="113">
        <v>2167.35346751</v>
      </c>
      <c r="N114" s="113">
        <v>2.8791806000000002</v>
      </c>
      <c r="O114" s="113">
        <v>0</v>
      </c>
      <c r="P114" s="113">
        <v>7.1239300000000005E-2</v>
      </c>
      <c r="Q114" s="113"/>
      <c r="R114" s="113"/>
      <c r="S114" s="113"/>
    </row>
    <row r="115" spans="1:19" hidden="1" outlineLevel="1">
      <c r="A115" s="8">
        <v>43709</v>
      </c>
      <c r="B115" s="113">
        <v>3099.8424092700002</v>
      </c>
      <c r="C115" s="113">
        <v>0.49898914999999999</v>
      </c>
      <c r="D115" s="113">
        <v>2.209448E-2</v>
      </c>
      <c r="E115" s="113">
        <v>0.47689467000000002</v>
      </c>
      <c r="F115" s="113">
        <v>0</v>
      </c>
      <c r="G115" s="113">
        <v>0</v>
      </c>
      <c r="H115" s="113">
        <v>0</v>
      </c>
      <c r="I115" s="113">
        <v>933.25307923000003</v>
      </c>
      <c r="J115" s="113">
        <v>35.058918839999997</v>
      </c>
      <c r="K115" s="113">
        <v>898.19416038999998</v>
      </c>
      <c r="L115" s="113">
        <v>2166.0903408899999</v>
      </c>
      <c r="M115" s="113">
        <v>2163.43110824</v>
      </c>
      <c r="N115" s="113">
        <v>2.6592326499999999</v>
      </c>
      <c r="O115" s="113">
        <v>0</v>
      </c>
      <c r="P115" s="113">
        <v>9.0314340000000007E-2</v>
      </c>
      <c r="Q115" s="113"/>
      <c r="R115" s="113"/>
      <c r="S115" s="113"/>
    </row>
    <row r="116" spans="1:19" hidden="1" outlineLevel="1">
      <c r="A116" s="8">
        <v>43739</v>
      </c>
      <c r="B116" s="113">
        <v>3161.7920415200001</v>
      </c>
      <c r="C116" s="113">
        <v>0.36923267999999998</v>
      </c>
      <c r="D116" s="113">
        <v>1.3665149999999999E-2</v>
      </c>
      <c r="E116" s="113">
        <v>0.35556753000000002</v>
      </c>
      <c r="F116" s="113">
        <v>0</v>
      </c>
      <c r="G116" s="113">
        <v>0</v>
      </c>
      <c r="H116" s="113">
        <v>0</v>
      </c>
      <c r="I116" s="113">
        <v>945.59327156999996</v>
      </c>
      <c r="J116" s="113">
        <v>33.113649590000001</v>
      </c>
      <c r="K116" s="113">
        <v>912.47962198000005</v>
      </c>
      <c r="L116" s="113">
        <v>2215.8295372699999</v>
      </c>
      <c r="M116" s="113">
        <v>2213.4882080799998</v>
      </c>
      <c r="N116" s="113">
        <v>2.3413291900000002</v>
      </c>
      <c r="O116" s="113">
        <v>0</v>
      </c>
      <c r="P116" s="113">
        <v>9.1909519999999995E-2</v>
      </c>
      <c r="Q116" s="113"/>
      <c r="R116" s="113"/>
      <c r="S116" s="113"/>
    </row>
    <row r="117" spans="1:19" hidden="1" outlineLevel="1">
      <c r="A117" s="8">
        <v>43770</v>
      </c>
      <c r="B117" s="113">
        <v>3177.54825071</v>
      </c>
      <c r="C117" s="113">
        <v>0.26231210999999999</v>
      </c>
      <c r="D117" s="113">
        <v>0</v>
      </c>
      <c r="E117" s="113">
        <v>0.26231210999999999</v>
      </c>
      <c r="F117" s="113">
        <v>0</v>
      </c>
      <c r="G117" s="113">
        <v>0</v>
      </c>
      <c r="H117" s="113">
        <v>0</v>
      </c>
      <c r="I117" s="113">
        <v>983.65179923999995</v>
      </c>
      <c r="J117" s="113">
        <v>30.626304489999999</v>
      </c>
      <c r="K117" s="113">
        <v>953.02549475000001</v>
      </c>
      <c r="L117" s="113">
        <v>2193.6341393600001</v>
      </c>
      <c r="M117" s="113">
        <v>2191.4110741700001</v>
      </c>
      <c r="N117" s="113">
        <v>2.2230651899999998</v>
      </c>
      <c r="O117" s="113">
        <v>0</v>
      </c>
      <c r="P117" s="113">
        <v>7.9870800000000006E-2</v>
      </c>
      <c r="Q117" s="113"/>
      <c r="R117" s="113"/>
      <c r="S117" s="113"/>
    </row>
    <row r="118" spans="1:19" hidden="1" outlineLevel="1">
      <c r="A118" s="8">
        <v>43800</v>
      </c>
      <c r="B118" s="113">
        <v>3192.5176663699999</v>
      </c>
      <c r="C118" s="113">
        <v>0.17086035999999999</v>
      </c>
      <c r="D118" s="113">
        <v>0</v>
      </c>
      <c r="E118" s="113">
        <v>0.17086035999999999</v>
      </c>
      <c r="F118" s="113">
        <v>0</v>
      </c>
      <c r="G118" s="113">
        <v>0</v>
      </c>
      <c r="H118" s="113">
        <v>0</v>
      </c>
      <c r="I118" s="113">
        <v>1000.47773254</v>
      </c>
      <c r="J118" s="113">
        <v>28.172720900000002</v>
      </c>
      <c r="K118" s="113">
        <v>972.30501163999998</v>
      </c>
      <c r="L118" s="113">
        <v>2191.8690734699999</v>
      </c>
      <c r="M118" s="113">
        <v>2189.7144180099999</v>
      </c>
      <c r="N118" s="113">
        <v>2.1546554599999999</v>
      </c>
      <c r="O118" s="113">
        <v>0</v>
      </c>
      <c r="P118" s="113">
        <v>7.2361170000000002E-2</v>
      </c>
      <c r="Q118" s="113"/>
      <c r="R118" s="113"/>
      <c r="S118" s="113"/>
    </row>
    <row r="119" spans="1:19" hidden="1" outlineLevel="1">
      <c r="A119" s="8">
        <v>43831</v>
      </c>
      <c r="B119" s="113">
        <v>3186.7614815500001</v>
      </c>
      <c r="C119" s="113">
        <v>7.4795449999999999E-2</v>
      </c>
      <c r="D119" s="113">
        <v>0</v>
      </c>
      <c r="E119" s="113">
        <v>7.4795449999999999E-2</v>
      </c>
      <c r="F119" s="113">
        <v>0</v>
      </c>
      <c r="G119" s="113">
        <v>0</v>
      </c>
      <c r="H119" s="113">
        <v>0</v>
      </c>
      <c r="I119" s="113">
        <v>957.64212628999996</v>
      </c>
      <c r="J119" s="113">
        <v>26.331064869999999</v>
      </c>
      <c r="K119" s="113">
        <v>931.31106141999999</v>
      </c>
      <c r="L119" s="113">
        <v>2229.04455981</v>
      </c>
      <c r="M119" s="113">
        <v>2227.1186385300002</v>
      </c>
      <c r="N119" s="113">
        <v>1.9259212800000001</v>
      </c>
      <c r="O119" s="113">
        <v>0</v>
      </c>
      <c r="P119" s="113">
        <v>5.920578E-2</v>
      </c>
      <c r="Q119" s="113"/>
      <c r="R119" s="113"/>
      <c r="S119" s="113"/>
    </row>
    <row r="120" spans="1:19" hidden="1" outlineLevel="1">
      <c r="A120" s="8">
        <v>43862</v>
      </c>
      <c r="B120" s="113">
        <v>3200.22389909</v>
      </c>
      <c r="C120" s="113">
        <v>0.18278649</v>
      </c>
      <c r="D120" s="113">
        <v>0.12013723</v>
      </c>
      <c r="E120" s="113">
        <v>6.2649259999999998E-2</v>
      </c>
      <c r="F120" s="113">
        <v>0</v>
      </c>
      <c r="G120" s="113">
        <v>0</v>
      </c>
      <c r="H120" s="113">
        <v>0</v>
      </c>
      <c r="I120" s="113">
        <v>954.17084769999997</v>
      </c>
      <c r="J120" s="113">
        <v>24.62578121</v>
      </c>
      <c r="K120" s="113">
        <v>929.54506648999995</v>
      </c>
      <c r="L120" s="113">
        <v>2245.8702649000002</v>
      </c>
      <c r="M120" s="113">
        <v>2244.07301069</v>
      </c>
      <c r="N120" s="113">
        <v>1.79725421</v>
      </c>
      <c r="O120" s="113">
        <v>0</v>
      </c>
      <c r="P120" s="113">
        <v>6.7589330000000003E-2</v>
      </c>
      <c r="Q120" s="113"/>
      <c r="R120" s="113"/>
      <c r="S120" s="113"/>
    </row>
    <row r="121" spans="1:19" hidden="1" outlineLevel="1">
      <c r="A121" s="8">
        <v>43891</v>
      </c>
      <c r="B121" s="113">
        <v>3314.04763125</v>
      </c>
      <c r="C121" s="113">
        <v>0.17689271000000001</v>
      </c>
      <c r="D121" s="113">
        <v>0.1173907</v>
      </c>
      <c r="E121" s="113">
        <v>5.9502010000000001E-2</v>
      </c>
      <c r="F121" s="113">
        <v>0</v>
      </c>
      <c r="G121" s="113">
        <v>0</v>
      </c>
      <c r="H121" s="113">
        <v>0</v>
      </c>
      <c r="I121" s="113">
        <v>982.68532697000001</v>
      </c>
      <c r="J121" s="113">
        <v>21.98396593</v>
      </c>
      <c r="K121" s="113">
        <v>960.70136104000005</v>
      </c>
      <c r="L121" s="113">
        <v>2331.1854115699998</v>
      </c>
      <c r="M121" s="113">
        <v>2328.9992833599999</v>
      </c>
      <c r="N121" s="113">
        <v>2.1861282100000001</v>
      </c>
      <c r="O121" s="113">
        <v>0</v>
      </c>
      <c r="P121" s="113">
        <v>5.8384650000000003E-2</v>
      </c>
      <c r="Q121" s="113"/>
      <c r="R121" s="113"/>
      <c r="S121" s="113"/>
    </row>
    <row r="122" spans="1:19" hidden="1" outlineLevel="1">
      <c r="A122" s="8">
        <v>43922</v>
      </c>
      <c r="B122" s="113">
        <v>3211.6623697800001</v>
      </c>
      <c r="C122" s="113">
        <v>0.17036488999999999</v>
      </c>
      <c r="D122" s="113">
        <v>0.11353009999999999</v>
      </c>
      <c r="E122" s="113">
        <v>5.6834790000000003E-2</v>
      </c>
      <c r="F122" s="113">
        <v>0</v>
      </c>
      <c r="G122" s="113">
        <v>0</v>
      </c>
      <c r="H122" s="113">
        <v>0</v>
      </c>
      <c r="I122" s="113">
        <v>956.31742194000003</v>
      </c>
      <c r="J122" s="113">
        <v>20.18576453</v>
      </c>
      <c r="K122" s="113">
        <v>936.13165741</v>
      </c>
      <c r="L122" s="113">
        <v>2255.1745829500001</v>
      </c>
      <c r="M122" s="113">
        <v>2253.56183289</v>
      </c>
      <c r="N122" s="113">
        <v>1.61275006</v>
      </c>
      <c r="O122" s="113">
        <v>0</v>
      </c>
      <c r="P122" s="113">
        <v>5.9258940000000003E-2</v>
      </c>
      <c r="Q122" s="113"/>
      <c r="R122" s="113"/>
      <c r="S122" s="113"/>
    </row>
    <row r="123" spans="1:19" hidden="1" outlineLevel="1">
      <c r="A123" s="8">
        <v>43952</v>
      </c>
      <c r="B123" s="113">
        <v>3203.7604073500002</v>
      </c>
      <c r="C123" s="113">
        <v>0.16004605999999999</v>
      </c>
      <c r="D123" s="113">
        <v>0.10865873</v>
      </c>
      <c r="E123" s="113">
        <v>5.1387330000000002E-2</v>
      </c>
      <c r="F123" s="113">
        <v>0</v>
      </c>
      <c r="G123" s="113">
        <v>0</v>
      </c>
      <c r="H123" s="113">
        <v>0</v>
      </c>
      <c r="I123" s="113">
        <v>954.92347284000004</v>
      </c>
      <c r="J123" s="113">
        <v>15.191173020000001</v>
      </c>
      <c r="K123" s="113">
        <v>939.73229981999998</v>
      </c>
      <c r="L123" s="113">
        <v>2248.6768884500002</v>
      </c>
      <c r="M123" s="113">
        <v>2247.0873548599998</v>
      </c>
      <c r="N123" s="113">
        <v>1.5895335900000001</v>
      </c>
      <c r="O123" s="113">
        <v>0</v>
      </c>
      <c r="P123" s="113">
        <v>6.8919939999999999E-2</v>
      </c>
      <c r="Q123" s="113"/>
      <c r="R123" s="113"/>
      <c r="S123" s="113"/>
    </row>
    <row r="124" spans="1:19" hidden="1" outlineLevel="1">
      <c r="A124" s="8">
        <v>43983</v>
      </c>
      <c r="B124" s="113">
        <v>3216.6189030700002</v>
      </c>
      <c r="C124" s="113">
        <v>0.14694798000000001</v>
      </c>
      <c r="D124" s="113">
        <v>0.10262447</v>
      </c>
      <c r="E124" s="113">
        <v>4.4323510000000003E-2</v>
      </c>
      <c r="F124" s="113">
        <v>0</v>
      </c>
      <c r="G124" s="113">
        <v>0</v>
      </c>
      <c r="H124" s="113">
        <v>0</v>
      </c>
      <c r="I124" s="113">
        <v>973.54657127999997</v>
      </c>
      <c r="J124" s="113">
        <v>12.550192210000001</v>
      </c>
      <c r="K124" s="113">
        <v>960.99637906999999</v>
      </c>
      <c r="L124" s="113">
        <v>2242.9253838099999</v>
      </c>
      <c r="M124" s="113">
        <v>2241.3278101999999</v>
      </c>
      <c r="N124" s="113">
        <v>1.59757361</v>
      </c>
      <c r="O124" s="113">
        <v>0</v>
      </c>
      <c r="P124" s="113">
        <v>5.8977990000000001E-2</v>
      </c>
      <c r="Q124" s="113"/>
      <c r="R124" s="113"/>
      <c r="S124" s="113"/>
    </row>
    <row r="125" spans="1:19" hidden="1" outlineLevel="1">
      <c r="A125" s="8">
        <v>44013</v>
      </c>
      <c r="B125" s="113">
        <v>3237.5337868900001</v>
      </c>
      <c r="C125" s="113">
        <v>0.13699019000000001</v>
      </c>
      <c r="D125" s="113">
        <v>9.6544749999999999E-2</v>
      </c>
      <c r="E125" s="113">
        <v>4.0445439999999999E-2</v>
      </c>
      <c r="F125" s="113">
        <v>0</v>
      </c>
      <c r="G125" s="113">
        <v>0</v>
      </c>
      <c r="H125" s="113">
        <v>0</v>
      </c>
      <c r="I125" s="113">
        <v>967.80837786999996</v>
      </c>
      <c r="J125" s="113">
        <v>9.4582943099999994</v>
      </c>
      <c r="K125" s="113">
        <v>958.35008356000003</v>
      </c>
      <c r="L125" s="113">
        <v>2269.5884188300001</v>
      </c>
      <c r="M125" s="113">
        <v>2268.2544400500001</v>
      </c>
      <c r="N125" s="113">
        <v>1.33397878</v>
      </c>
      <c r="O125" s="113">
        <v>0</v>
      </c>
      <c r="P125" s="113">
        <v>7.7661040000000001E-2</v>
      </c>
      <c r="Q125" s="113"/>
      <c r="R125" s="113"/>
      <c r="S125" s="113"/>
    </row>
    <row r="126" spans="1:19" hidden="1" outlineLevel="1">
      <c r="A126" s="8">
        <v>44044</v>
      </c>
      <c r="B126" s="113">
        <v>3275.6034494700002</v>
      </c>
      <c r="C126" s="113">
        <v>0.12890578</v>
      </c>
      <c r="D126" s="113">
        <v>8.7312299999999995E-2</v>
      </c>
      <c r="E126" s="113">
        <v>4.1593480000000002E-2</v>
      </c>
      <c r="F126" s="113">
        <v>0</v>
      </c>
      <c r="G126" s="113">
        <v>0</v>
      </c>
      <c r="H126" s="113">
        <v>0</v>
      </c>
      <c r="I126" s="113">
        <v>984.61662234000005</v>
      </c>
      <c r="J126" s="113">
        <v>8.4066098700000005</v>
      </c>
      <c r="K126" s="113">
        <v>976.21001247000004</v>
      </c>
      <c r="L126" s="113">
        <v>2290.8579213500002</v>
      </c>
      <c r="M126" s="113">
        <v>2289.3887835700002</v>
      </c>
      <c r="N126" s="113">
        <v>1.4691377800000001</v>
      </c>
      <c r="O126" s="113">
        <v>0</v>
      </c>
      <c r="P126" s="113">
        <v>6.8635979999999999E-2</v>
      </c>
      <c r="Q126" s="113"/>
      <c r="R126" s="113"/>
      <c r="S126" s="113"/>
    </row>
    <row r="127" spans="1:19" hidden="1" outlineLevel="1">
      <c r="A127" s="8">
        <v>44075</v>
      </c>
      <c r="B127" s="113">
        <v>3221.6711953899999</v>
      </c>
      <c r="C127" s="113">
        <v>0.12150386000000001</v>
      </c>
      <c r="D127" s="113">
        <v>7.7870800000000004E-2</v>
      </c>
      <c r="E127" s="113">
        <v>4.3633060000000001E-2</v>
      </c>
      <c r="F127" s="113">
        <v>0</v>
      </c>
      <c r="G127" s="113">
        <v>0</v>
      </c>
      <c r="H127" s="113">
        <v>0</v>
      </c>
      <c r="I127" s="113">
        <v>905.32570594000003</v>
      </c>
      <c r="J127" s="113">
        <v>7.2830009100000002</v>
      </c>
      <c r="K127" s="113">
        <v>898.04270502999998</v>
      </c>
      <c r="L127" s="113">
        <v>2316.2239855900002</v>
      </c>
      <c r="M127" s="113">
        <v>2315.0054779900001</v>
      </c>
      <c r="N127" s="113">
        <v>1.2185075999999999</v>
      </c>
      <c r="O127" s="113">
        <v>0</v>
      </c>
      <c r="P127" s="113">
        <v>8.8930040000000002E-2</v>
      </c>
      <c r="Q127" s="113"/>
      <c r="R127" s="113"/>
      <c r="S127" s="113"/>
    </row>
    <row r="128" spans="1:19" hidden="1" outlineLevel="1">
      <c r="A128" s="8">
        <v>44105</v>
      </c>
      <c r="B128" s="113">
        <v>3033.5155130799999</v>
      </c>
      <c r="C128" s="113">
        <v>6.2781100000000006E-2</v>
      </c>
      <c r="D128" s="113">
        <v>0</v>
      </c>
      <c r="E128" s="113">
        <v>6.2781100000000006E-2</v>
      </c>
      <c r="F128" s="113">
        <v>0</v>
      </c>
      <c r="G128" s="113">
        <v>0</v>
      </c>
      <c r="H128" s="113">
        <v>0</v>
      </c>
      <c r="I128" s="113">
        <v>923.31699694999998</v>
      </c>
      <c r="J128" s="113">
        <v>3.9867019099999998</v>
      </c>
      <c r="K128" s="113">
        <v>919.33029504000001</v>
      </c>
      <c r="L128" s="113">
        <v>2110.13573503</v>
      </c>
      <c r="M128" s="113">
        <v>2109.1088564400002</v>
      </c>
      <c r="N128" s="113">
        <v>1.0268785899999999</v>
      </c>
      <c r="O128" s="113">
        <v>0</v>
      </c>
      <c r="P128" s="113">
        <v>3.4985919999999997E-2</v>
      </c>
      <c r="Q128" s="113"/>
      <c r="R128" s="113"/>
      <c r="S128" s="113"/>
    </row>
    <row r="129" spans="1:19" hidden="1" outlineLevel="1">
      <c r="A129" s="8">
        <v>44136</v>
      </c>
      <c r="B129" s="113">
        <v>3000.8322075299998</v>
      </c>
      <c r="C129" s="113">
        <v>0.14203755000000001</v>
      </c>
      <c r="D129" s="113">
        <v>7.0664850000000001E-2</v>
      </c>
      <c r="E129" s="113">
        <v>7.1372699999999997E-2</v>
      </c>
      <c r="F129" s="113">
        <v>0</v>
      </c>
      <c r="G129" s="113">
        <v>0</v>
      </c>
      <c r="H129" s="113">
        <v>0</v>
      </c>
      <c r="I129" s="113">
        <v>937.28632005999998</v>
      </c>
      <c r="J129" s="113">
        <v>5.4320479700000002</v>
      </c>
      <c r="K129" s="113">
        <v>931.85427208999999</v>
      </c>
      <c r="L129" s="113">
        <v>2063.4038499200001</v>
      </c>
      <c r="M129" s="113">
        <v>2062.5255322100002</v>
      </c>
      <c r="N129" s="113">
        <v>0.87831771000000003</v>
      </c>
      <c r="O129" s="113">
        <v>0</v>
      </c>
      <c r="P129" s="113">
        <v>3.1638279999999998E-2</v>
      </c>
      <c r="Q129" s="113"/>
      <c r="R129" s="113"/>
      <c r="S129" s="113"/>
    </row>
    <row r="130" spans="1:19" hidden="1" outlineLevel="1">
      <c r="A130" s="8">
        <v>44166</v>
      </c>
      <c r="B130" s="113">
        <v>2995.6910206799998</v>
      </c>
      <c r="C130" s="113">
        <v>7.9275150000000003E-2</v>
      </c>
      <c r="D130" s="113">
        <v>0</v>
      </c>
      <c r="E130" s="113">
        <v>7.9275150000000003E-2</v>
      </c>
      <c r="F130" s="113">
        <v>0</v>
      </c>
      <c r="G130" s="113">
        <v>0</v>
      </c>
      <c r="H130" s="113">
        <v>0</v>
      </c>
      <c r="I130" s="113">
        <v>999.29621945999997</v>
      </c>
      <c r="J130" s="113">
        <v>2.9182872999999998</v>
      </c>
      <c r="K130" s="113">
        <v>996.37793216</v>
      </c>
      <c r="L130" s="113">
        <v>1996.31552607</v>
      </c>
      <c r="M130" s="113">
        <v>1995.32427031</v>
      </c>
      <c r="N130" s="113">
        <v>0.99125576000000004</v>
      </c>
      <c r="O130" s="113">
        <v>0</v>
      </c>
      <c r="P130" s="113">
        <v>2.0179780000000001E-2</v>
      </c>
      <c r="Q130" s="113"/>
      <c r="R130" s="113"/>
      <c r="S130" s="113"/>
    </row>
    <row r="131" spans="1:19" hidden="1" outlineLevel="1">
      <c r="A131" s="8">
        <v>44197</v>
      </c>
      <c r="B131" s="113">
        <v>2961.9158114500001</v>
      </c>
      <c r="C131" s="113">
        <v>8.3599999999999996E-6</v>
      </c>
      <c r="D131" s="113">
        <v>0</v>
      </c>
      <c r="E131" s="113">
        <v>8.3599999999999996E-6</v>
      </c>
      <c r="F131" s="113">
        <v>0</v>
      </c>
      <c r="G131" s="113">
        <v>0</v>
      </c>
      <c r="H131" s="113">
        <v>0</v>
      </c>
      <c r="I131" s="113">
        <v>969.14684446000001</v>
      </c>
      <c r="J131" s="113">
        <v>2.3651933700000001</v>
      </c>
      <c r="K131" s="113">
        <v>966.78165108999997</v>
      </c>
      <c r="L131" s="113">
        <v>1992.76895863</v>
      </c>
      <c r="M131" s="113">
        <v>1991.9443117200001</v>
      </c>
      <c r="N131" s="113">
        <v>0.82464691000000001</v>
      </c>
      <c r="O131" s="113">
        <v>0</v>
      </c>
      <c r="P131" s="113">
        <v>2.592202E-2</v>
      </c>
      <c r="Q131" s="113"/>
      <c r="R131" s="113"/>
      <c r="S131" s="113"/>
    </row>
    <row r="132" spans="1:19" hidden="1" outlineLevel="1">
      <c r="A132" s="8">
        <v>44228</v>
      </c>
      <c r="B132" s="113">
        <v>2988.2509086099999</v>
      </c>
      <c r="C132" s="113">
        <v>9.63287E-3</v>
      </c>
      <c r="D132" s="113">
        <v>0</v>
      </c>
      <c r="E132" s="113">
        <v>9.63287E-3</v>
      </c>
      <c r="F132" s="113">
        <v>0</v>
      </c>
      <c r="G132" s="113">
        <v>0</v>
      </c>
      <c r="H132" s="113">
        <v>0</v>
      </c>
      <c r="I132" s="113">
        <v>1012.77017486</v>
      </c>
      <c r="J132" s="113">
        <v>2.8632247</v>
      </c>
      <c r="K132" s="113">
        <v>1009.90695016</v>
      </c>
      <c r="L132" s="113">
        <v>1975.47110088</v>
      </c>
      <c r="M132" s="113">
        <v>1974.8497374000001</v>
      </c>
      <c r="N132" s="113">
        <v>0.62136347999999997</v>
      </c>
      <c r="O132" s="113">
        <v>0</v>
      </c>
      <c r="P132" s="113">
        <v>2.5003620000000001E-2</v>
      </c>
      <c r="Q132" s="113"/>
      <c r="R132" s="113"/>
      <c r="S132" s="113"/>
    </row>
    <row r="133" spans="1:19" hidden="1" outlineLevel="1">
      <c r="A133" s="8">
        <v>44256</v>
      </c>
      <c r="B133" s="113">
        <v>3059.90050053</v>
      </c>
      <c r="C133" s="113">
        <v>3.7555999999999999E-4</v>
      </c>
      <c r="D133" s="113">
        <v>0</v>
      </c>
      <c r="E133" s="113">
        <v>3.7555999999999999E-4</v>
      </c>
      <c r="F133" s="113">
        <v>0</v>
      </c>
      <c r="G133" s="113">
        <v>0</v>
      </c>
      <c r="H133" s="113">
        <v>0</v>
      </c>
      <c r="I133" s="113">
        <v>1041.54819045</v>
      </c>
      <c r="J133" s="113">
        <v>2.8146011299999998</v>
      </c>
      <c r="K133" s="113">
        <v>1038.73358932</v>
      </c>
      <c r="L133" s="113">
        <v>2018.35193452</v>
      </c>
      <c r="M133" s="113">
        <v>2017.7891733700001</v>
      </c>
      <c r="N133" s="113">
        <v>0.56276115000000004</v>
      </c>
      <c r="O133" s="113">
        <v>0</v>
      </c>
      <c r="P133" s="113">
        <v>2.345413E-2</v>
      </c>
      <c r="Q133" s="113"/>
      <c r="R133" s="113"/>
      <c r="S133" s="113"/>
    </row>
    <row r="134" spans="1:19" hidden="1" outlineLevel="1">
      <c r="A134" s="8">
        <v>44287</v>
      </c>
      <c r="B134" s="113">
        <v>3155.7022373700001</v>
      </c>
      <c r="C134" s="113">
        <v>4.9440110000000002E-2</v>
      </c>
      <c r="D134" s="113">
        <v>0</v>
      </c>
      <c r="E134" s="113">
        <v>4.9440110000000002E-2</v>
      </c>
      <c r="F134" s="113">
        <v>0</v>
      </c>
      <c r="G134" s="113">
        <v>0</v>
      </c>
      <c r="H134" s="113">
        <v>0</v>
      </c>
      <c r="I134" s="113">
        <v>1091.99714741</v>
      </c>
      <c r="J134" s="113">
        <v>3.2536056800000002</v>
      </c>
      <c r="K134" s="113">
        <v>1088.7435417300001</v>
      </c>
      <c r="L134" s="113">
        <v>2063.6556498499999</v>
      </c>
      <c r="M134" s="113">
        <v>2063.1476940900002</v>
      </c>
      <c r="N134" s="113">
        <v>0.50795575999999998</v>
      </c>
      <c r="O134" s="113">
        <v>0</v>
      </c>
      <c r="P134" s="113">
        <v>1.5372500000000001E-2</v>
      </c>
      <c r="Q134" s="113"/>
      <c r="R134" s="113"/>
      <c r="S134" s="113"/>
    </row>
    <row r="135" spans="1:19" hidden="1" outlineLevel="1">
      <c r="A135" s="8">
        <v>44317</v>
      </c>
      <c r="B135" s="113">
        <v>3255.4368805899999</v>
      </c>
      <c r="C135" s="113">
        <v>3.7523999999999999E-4</v>
      </c>
      <c r="D135" s="113">
        <v>0</v>
      </c>
      <c r="E135" s="113">
        <v>3.7523999999999999E-4</v>
      </c>
      <c r="F135" s="113">
        <v>0</v>
      </c>
      <c r="G135" s="113">
        <v>0</v>
      </c>
      <c r="H135" s="113">
        <v>0</v>
      </c>
      <c r="I135" s="113">
        <v>1157.1151778599999</v>
      </c>
      <c r="J135" s="113">
        <v>6.8145131900000004</v>
      </c>
      <c r="K135" s="113">
        <v>1150.3006646700001</v>
      </c>
      <c r="L135" s="113">
        <v>2098.3213274899999</v>
      </c>
      <c r="M135" s="113">
        <v>2097.8559664999998</v>
      </c>
      <c r="N135" s="113">
        <v>0.46536098999999997</v>
      </c>
      <c r="O135" s="113">
        <v>0</v>
      </c>
      <c r="P135" s="113">
        <v>1.4055130000000001E-2</v>
      </c>
      <c r="Q135" s="113"/>
      <c r="R135" s="113"/>
      <c r="S135" s="113"/>
    </row>
    <row r="136" spans="1:19" hidden="1" outlineLevel="1">
      <c r="A136" s="8">
        <v>44348</v>
      </c>
      <c r="B136" s="113">
        <v>3297.0815072300002</v>
      </c>
      <c r="C136" s="113">
        <v>1.9040000000000001E-5</v>
      </c>
      <c r="D136" s="113">
        <v>0</v>
      </c>
      <c r="E136" s="113">
        <v>1.9040000000000001E-5</v>
      </c>
      <c r="F136" s="113">
        <v>0</v>
      </c>
      <c r="G136" s="113">
        <v>0</v>
      </c>
      <c r="H136" s="113">
        <v>0</v>
      </c>
      <c r="I136" s="113">
        <v>1185.33705573</v>
      </c>
      <c r="J136" s="113">
        <v>5.4114488700000001</v>
      </c>
      <c r="K136" s="113">
        <v>1179.92560686</v>
      </c>
      <c r="L136" s="113">
        <v>2111.7444324600001</v>
      </c>
      <c r="M136" s="113">
        <v>2111.3230979999998</v>
      </c>
      <c r="N136" s="113">
        <v>0.42133446000000002</v>
      </c>
      <c r="O136" s="113">
        <v>0</v>
      </c>
      <c r="P136" s="113">
        <v>1.505099E-2</v>
      </c>
      <c r="Q136" s="113"/>
      <c r="R136" s="113"/>
      <c r="S136" s="113"/>
    </row>
    <row r="137" spans="1:19" hidden="1" outlineLevel="1">
      <c r="A137" s="8">
        <v>44378</v>
      </c>
      <c r="B137" s="113">
        <v>3374.3910867200002</v>
      </c>
      <c r="C137" s="113">
        <v>0</v>
      </c>
      <c r="D137" s="113">
        <v>0</v>
      </c>
      <c r="E137" s="113">
        <v>0</v>
      </c>
      <c r="F137" s="113">
        <v>0</v>
      </c>
      <c r="G137" s="113">
        <v>0</v>
      </c>
      <c r="H137" s="113">
        <v>0</v>
      </c>
      <c r="I137" s="113">
        <v>1209.40007911</v>
      </c>
      <c r="J137" s="113">
        <v>4.8147050800000004</v>
      </c>
      <c r="K137" s="113">
        <v>1204.5853740299999</v>
      </c>
      <c r="L137" s="113">
        <v>2164.99100761</v>
      </c>
      <c r="M137" s="113">
        <v>2164.6139274699999</v>
      </c>
      <c r="N137" s="113">
        <v>0.37708014000000001</v>
      </c>
      <c r="O137" s="113">
        <v>0</v>
      </c>
      <c r="P137" s="113">
        <v>1.63207E-2</v>
      </c>
      <c r="Q137" s="113"/>
      <c r="R137" s="113"/>
      <c r="S137" s="113"/>
    </row>
    <row r="138" spans="1:19" hidden="1" outlineLevel="1">
      <c r="A138" s="8">
        <v>44409</v>
      </c>
      <c r="B138" s="113">
        <v>3556.84663146</v>
      </c>
      <c r="C138" s="113">
        <v>0</v>
      </c>
      <c r="D138" s="113">
        <v>0</v>
      </c>
      <c r="E138" s="113">
        <v>0</v>
      </c>
      <c r="F138" s="113">
        <v>0</v>
      </c>
      <c r="G138" s="113">
        <v>0</v>
      </c>
      <c r="H138" s="113">
        <v>0</v>
      </c>
      <c r="I138" s="113">
        <v>1315.15125197</v>
      </c>
      <c r="J138" s="113">
        <v>4.29069536</v>
      </c>
      <c r="K138" s="113">
        <v>1310.86055661</v>
      </c>
      <c r="L138" s="113">
        <v>2241.6953794900001</v>
      </c>
      <c r="M138" s="113">
        <v>2241.3422406999998</v>
      </c>
      <c r="N138" s="113">
        <v>0.35313878999999998</v>
      </c>
      <c r="O138" s="113">
        <v>0</v>
      </c>
      <c r="P138" s="113">
        <v>1.5305829999999999E-2</v>
      </c>
      <c r="Q138" s="113"/>
      <c r="R138" s="113"/>
      <c r="S138" s="113"/>
    </row>
    <row r="139" spans="1:19" hidden="1" outlineLevel="1">
      <c r="A139" s="8">
        <v>44440</v>
      </c>
      <c r="B139" s="113">
        <v>3602.3661752500002</v>
      </c>
      <c r="C139" s="113">
        <v>0</v>
      </c>
      <c r="D139" s="113">
        <v>0</v>
      </c>
      <c r="E139" s="113">
        <v>0</v>
      </c>
      <c r="F139" s="113">
        <v>0</v>
      </c>
      <c r="G139" s="113">
        <v>0</v>
      </c>
      <c r="H139" s="113">
        <v>0</v>
      </c>
      <c r="I139" s="113">
        <v>1341.6504030999999</v>
      </c>
      <c r="J139" s="113">
        <v>5.05528098</v>
      </c>
      <c r="K139" s="113">
        <v>1336.59512212</v>
      </c>
      <c r="L139" s="113">
        <v>2260.7157721499998</v>
      </c>
      <c r="M139" s="113">
        <v>2260.4002948000002</v>
      </c>
      <c r="N139" s="113">
        <v>0.31547734999999999</v>
      </c>
      <c r="O139" s="113">
        <v>0</v>
      </c>
      <c r="P139" s="113">
        <v>1.9634370000000002E-2</v>
      </c>
      <c r="Q139" s="113"/>
      <c r="R139" s="113"/>
      <c r="S139" s="113"/>
    </row>
    <row r="140" spans="1:19" hidden="1" outlineLevel="1">
      <c r="A140" s="8">
        <v>44470</v>
      </c>
      <c r="B140" s="113">
        <v>3617.9510592000001</v>
      </c>
      <c r="C140" s="113">
        <v>0</v>
      </c>
      <c r="D140" s="113">
        <v>0</v>
      </c>
      <c r="E140" s="113">
        <v>0</v>
      </c>
      <c r="F140" s="113">
        <v>0</v>
      </c>
      <c r="G140" s="113">
        <v>0</v>
      </c>
      <c r="H140" s="113">
        <v>0</v>
      </c>
      <c r="I140" s="113">
        <v>1339.2503343599999</v>
      </c>
      <c r="J140" s="113">
        <v>3.60198822</v>
      </c>
      <c r="K140" s="113">
        <v>1335.6483461400001</v>
      </c>
      <c r="L140" s="113">
        <v>2278.70072484</v>
      </c>
      <c r="M140" s="113">
        <v>2278.4097624800002</v>
      </c>
      <c r="N140" s="113">
        <v>0.29096235999999998</v>
      </c>
      <c r="O140" s="113">
        <v>0</v>
      </c>
      <c r="P140" s="113">
        <v>1.3283939999999999E-2</v>
      </c>
      <c r="Q140" s="113"/>
      <c r="R140" s="113"/>
      <c r="S140" s="113"/>
    </row>
    <row r="141" spans="1:19" hidden="1" outlineLevel="1">
      <c r="A141" s="8">
        <v>44501</v>
      </c>
      <c r="B141" s="113">
        <v>3737.6265171</v>
      </c>
      <c r="C141" s="113">
        <v>0</v>
      </c>
      <c r="D141" s="113">
        <v>0</v>
      </c>
      <c r="E141" s="113">
        <v>0</v>
      </c>
      <c r="F141" s="113">
        <v>0</v>
      </c>
      <c r="G141" s="113">
        <v>0</v>
      </c>
      <c r="H141" s="113">
        <v>0</v>
      </c>
      <c r="I141" s="113">
        <v>1396.6709231699999</v>
      </c>
      <c r="J141" s="113">
        <v>3.2893626299999998</v>
      </c>
      <c r="K141" s="113">
        <v>1393.38156054</v>
      </c>
      <c r="L141" s="113">
        <v>2340.9555939299998</v>
      </c>
      <c r="M141" s="113">
        <v>2340.6900452899999</v>
      </c>
      <c r="N141" s="113">
        <v>0.26554864</v>
      </c>
      <c r="O141" s="113">
        <v>0</v>
      </c>
      <c r="P141" s="113">
        <v>1.11547E-2</v>
      </c>
      <c r="Q141" s="113"/>
      <c r="R141" s="113"/>
      <c r="S141" s="113"/>
    </row>
    <row r="142" spans="1:19" hidden="1" outlineLevel="1">
      <c r="A142" s="8">
        <v>44531</v>
      </c>
      <c r="B142" s="113">
        <v>3842.4111468400001</v>
      </c>
      <c r="C142" s="113">
        <v>0</v>
      </c>
      <c r="D142" s="113">
        <v>0</v>
      </c>
      <c r="E142" s="113">
        <v>0</v>
      </c>
      <c r="F142" s="113">
        <v>0</v>
      </c>
      <c r="G142" s="113">
        <v>0</v>
      </c>
      <c r="H142" s="113">
        <v>0</v>
      </c>
      <c r="I142" s="113">
        <v>1473.90116545</v>
      </c>
      <c r="J142" s="113">
        <v>4.1719431699999996</v>
      </c>
      <c r="K142" s="113">
        <v>1469.7292222799999</v>
      </c>
      <c r="L142" s="113">
        <v>2368.5099813900001</v>
      </c>
      <c r="M142" s="113">
        <v>2368.2697280100001</v>
      </c>
      <c r="N142" s="113">
        <v>0.24025337999999999</v>
      </c>
      <c r="O142" s="113">
        <v>0</v>
      </c>
      <c r="P142" s="113">
        <v>1.088605E-2</v>
      </c>
      <c r="Q142" s="113"/>
      <c r="R142" s="113"/>
      <c r="S142" s="113"/>
    </row>
    <row r="143" spans="1:19" hidden="1" outlineLevel="1">
      <c r="A143" s="8">
        <v>44562</v>
      </c>
      <c r="B143" s="113">
        <v>3952.4930238299999</v>
      </c>
      <c r="C143" s="113">
        <v>0</v>
      </c>
      <c r="D143" s="113">
        <v>0</v>
      </c>
      <c r="E143" s="113">
        <v>0</v>
      </c>
      <c r="F143" s="113">
        <v>0</v>
      </c>
      <c r="G143" s="113">
        <v>0</v>
      </c>
      <c r="H143" s="113">
        <v>0</v>
      </c>
      <c r="I143" s="113">
        <v>1507.7194625100001</v>
      </c>
      <c r="J143" s="113">
        <v>7.6660769100000001</v>
      </c>
      <c r="K143" s="113">
        <v>1500.0533856</v>
      </c>
      <c r="L143" s="113">
        <v>2444.7735613200002</v>
      </c>
      <c r="M143" s="113">
        <v>2444.5593039400001</v>
      </c>
      <c r="N143" s="113">
        <v>0.21425738</v>
      </c>
      <c r="O143" s="113">
        <v>0</v>
      </c>
      <c r="P143" s="113">
        <v>4.8749380000000002E-2</v>
      </c>
      <c r="Q143" s="113"/>
      <c r="R143" s="113"/>
      <c r="S143" s="113"/>
    </row>
    <row r="144" spans="1:19" hidden="1" outlineLevel="1">
      <c r="A144" s="8">
        <v>44593</v>
      </c>
      <c r="B144" s="113">
        <v>4014.6954423400002</v>
      </c>
      <c r="C144" s="113">
        <v>0</v>
      </c>
      <c r="D144" s="113">
        <v>0</v>
      </c>
      <c r="E144" s="113">
        <v>0</v>
      </c>
      <c r="F144" s="113">
        <v>0</v>
      </c>
      <c r="G144" s="113">
        <v>0</v>
      </c>
      <c r="H144" s="113">
        <v>0</v>
      </c>
      <c r="I144" s="113">
        <v>1485.09122968</v>
      </c>
      <c r="J144" s="113">
        <v>9.9703871799999995</v>
      </c>
      <c r="K144" s="113">
        <v>1475.1208425</v>
      </c>
      <c r="L144" s="113">
        <v>2529.60421266</v>
      </c>
      <c r="M144" s="113">
        <v>2529.4223454100002</v>
      </c>
      <c r="N144" s="113">
        <v>0.18186725000000001</v>
      </c>
      <c r="O144" s="113">
        <v>0</v>
      </c>
      <c r="P144" s="113">
        <v>1.241771E-2</v>
      </c>
      <c r="Q144" s="113"/>
      <c r="R144" s="113"/>
      <c r="S144" s="113"/>
    </row>
    <row r="145" spans="1:19" hidden="1" outlineLevel="1">
      <c r="A145" s="8">
        <v>44621</v>
      </c>
      <c r="B145" s="113">
        <v>3959.9873654100002</v>
      </c>
      <c r="C145" s="113">
        <v>0</v>
      </c>
      <c r="D145" s="113">
        <v>0</v>
      </c>
      <c r="E145" s="113">
        <v>0</v>
      </c>
      <c r="F145" s="113">
        <v>0</v>
      </c>
      <c r="G145" s="113">
        <v>0</v>
      </c>
      <c r="H145" s="113">
        <v>0</v>
      </c>
      <c r="I145" s="113">
        <v>1486.5310613300001</v>
      </c>
      <c r="J145" s="113">
        <v>8.9549705500000005</v>
      </c>
      <c r="K145" s="113">
        <v>1477.57609078</v>
      </c>
      <c r="L145" s="113">
        <v>2473.4563040799999</v>
      </c>
      <c r="M145" s="113">
        <v>2473.3018843300001</v>
      </c>
      <c r="N145" s="113">
        <v>0.15441974999999999</v>
      </c>
      <c r="O145" s="113">
        <v>0</v>
      </c>
      <c r="P145" s="113">
        <v>1.8071159999999999E-2</v>
      </c>
      <c r="Q145" s="113"/>
      <c r="R145" s="113"/>
      <c r="S145" s="113"/>
    </row>
    <row r="146" spans="1:19" hidden="1" outlineLevel="1">
      <c r="A146" s="8">
        <v>44652</v>
      </c>
      <c r="B146" s="113">
        <v>4060.0094270099999</v>
      </c>
      <c r="C146" s="113">
        <v>0</v>
      </c>
      <c r="D146" s="113">
        <v>0</v>
      </c>
      <c r="E146" s="113">
        <v>0</v>
      </c>
      <c r="F146" s="113">
        <v>0</v>
      </c>
      <c r="G146" s="113">
        <v>0</v>
      </c>
      <c r="H146" s="113">
        <v>0</v>
      </c>
      <c r="I146" s="113">
        <v>1611.4966085599999</v>
      </c>
      <c r="J146" s="113">
        <v>9.0581517399999996</v>
      </c>
      <c r="K146" s="113">
        <v>1602.4384568200001</v>
      </c>
      <c r="L146" s="113">
        <v>2448.5128184499999</v>
      </c>
      <c r="M146" s="113">
        <v>2448.4143359899999</v>
      </c>
      <c r="N146" s="113">
        <v>9.8482459999999994E-2</v>
      </c>
      <c r="O146" s="113">
        <v>0</v>
      </c>
      <c r="P146" s="113">
        <v>2.1016779999999999E-2</v>
      </c>
      <c r="Q146" s="113"/>
      <c r="R146" s="113"/>
      <c r="S146" s="113"/>
    </row>
    <row r="147" spans="1:19" hidden="1" outlineLevel="1">
      <c r="A147" s="8">
        <v>44682</v>
      </c>
      <c r="B147" s="113">
        <v>4279.3339724799998</v>
      </c>
      <c r="C147" s="113">
        <v>0</v>
      </c>
      <c r="D147" s="113">
        <v>0</v>
      </c>
      <c r="E147" s="113">
        <v>0</v>
      </c>
      <c r="F147" s="113">
        <v>0</v>
      </c>
      <c r="G147" s="113">
        <v>0</v>
      </c>
      <c r="H147" s="113">
        <v>0</v>
      </c>
      <c r="I147" s="113">
        <v>1834.4497395200001</v>
      </c>
      <c r="J147" s="113">
        <v>7.3646156200000004</v>
      </c>
      <c r="K147" s="113">
        <v>1827.0851239000001</v>
      </c>
      <c r="L147" s="113">
        <v>2444.8842329600002</v>
      </c>
      <c r="M147" s="113">
        <v>2444.8080052</v>
      </c>
      <c r="N147" s="113">
        <v>7.6227760000000006E-2</v>
      </c>
      <c r="O147" s="113">
        <v>0</v>
      </c>
      <c r="P147" s="113">
        <v>2.1994130000000001E-2</v>
      </c>
      <c r="Q147" s="113"/>
      <c r="R147" s="113"/>
      <c r="S147" s="113"/>
    </row>
    <row r="148" spans="1:19" hidden="1" outlineLevel="1">
      <c r="A148" s="8">
        <v>44713</v>
      </c>
      <c r="B148" s="113">
        <v>4287.86462278</v>
      </c>
      <c r="C148" s="113">
        <v>0</v>
      </c>
      <c r="D148" s="113">
        <v>0</v>
      </c>
      <c r="E148" s="113">
        <v>0</v>
      </c>
      <c r="F148" s="113">
        <v>0</v>
      </c>
      <c r="G148" s="113">
        <v>0</v>
      </c>
      <c r="H148" s="113">
        <v>0</v>
      </c>
      <c r="I148" s="113">
        <v>1876.2781479800001</v>
      </c>
      <c r="J148" s="113">
        <v>7.3903871499999996</v>
      </c>
      <c r="K148" s="113">
        <v>1868.8877608299999</v>
      </c>
      <c r="L148" s="113">
        <v>2411.5864747999999</v>
      </c>
      <c r="M148" s="113">
        <v>2411.52408431</v>
      </c>
      <c r="N148" s="113">
        <v>6.239049E-2</v>
      </c>
      <c r="O148" s="113">
        <v>0</v>
      </c>
      <c r="P148" s="113">
        <v>2.2768300000000002E-2</v>
      </c>
      <c r="Q148" s="113"/>
      <c r="R148" s="113"/>
      <c r="S148" s="113"/>
    </row>
    <row r="149" spans="1:19" hidden="1" outlineLevel="1">
      <c r="A149" s="8">
        <v>44743</v>
      </c>
      <c r="B149" s="113">
        <v>4273.0122613200001</v>
      </c>
      <c r="C149" s="113">
        <v>0</v>
      </c>
      <c r="D149" s="113">
        <v>0</v>
      </c>
      <c r="E149" s="113">
        <v>0</v>
      </c>
      <c r="F149" s="113">
        <v>0</v>
      </c>
      <c r="G149" s="113">
        <v>0</v>
      </c>
      <c r="H149" s="113">
        <v>0</v>
      </c>
      <c r="I149" s="113">
        <v>1823.41522037</v>
      </c>
      <c r="J149" s="113">
        <v>7.4122766200000001</v>
      </c>
      <c r="K149" s="113">
        <v>1816.00294375</v>
      </c>
      <c r="L149" s="113">
        <v>2449.5970409500001</v>
      </c>
      <c r="M149" s="113">
        <v>2449.5486192600001</v>
      </c>
      <c r="N149" s="113">
        <v>4.8421690000000003E-2</v>
      </c>
      <c r="O149" s="113">
        <v>0</v>
      </c>
      <c r="P149" s="113">
        <v>2.8393040000000001E-2</v>
      </c>
      <c r="Q149" s="113"/>
      <c r="R149" s="113"/>
      <c r="S149" s="113"/>
    </row>
    <row r="150" spans="1:19" hidden="1" outlineLevel="1">
      <c r="A150" s="8">
        <v>44774</v>
      </c>
      <c r="B150" s="113">
        <v>4225.0908483499998</v>
      </c>
      <c r="C150" s="113">
        <v>0</v>
      </c>
      <c r="D150" s="113">
        <v>0</v>
      </c>
      <c r="E150" s="113">
        <v>0</v>
      </c>
      <c r="F150" s="113">
        <v>0</v>
      </c>
      <c r="G150" s="113">
        <v>0</v>
      </c>
      <c r="H150" s="113">
        <v>0</v>
      </c>
      <c r="I150" s="113">
        <v>1797.4992054899999</v>
      </c>
      <c r="J150" s="113">
        <v>6.5254105100000004</v>
      </c>
      <c r="K150" s="113">
        <v>1790.9737949800001</v>
      </c>
      <c r="L150" s="113">
        <v>2427.5916428599999</v>
      </c>
      <c r="M150" s="113">
        <v>2427.5468843600001</v>
      </c>
      <c r="N150" s="113">
        <v>4.47585E-2</v>
      </c>
      <c r="O150" s="113">
        <v>0</v>
      </c>
      <c r="P150" s="113">
        <v>2.6265650000000001E-2</v>
      </c>
      <c r="Q150" s="113"/>
      <c r="R150" s="113"/>
      <c r="S150" s="113"/>
    </row>
    <row r="151" spans="1:19" hidden="1" outlineLevel="1">
      <c r="A151" s="8">
        <v>44805</v>
      </c>
      <c r="B151" s="113">
        <v>4225.9238023600001</v>
      </c>
      <c r="C151" s="113">
        <v>0</v>
      </c>
      <c r="D151" s="113">
        <v>0</v>
      </c>
      <c r="E151" s="113">
        <v>0</v>
      </c>
      <c r="F151" s="113">
        <v>0</v>
      </c>
      <c r="G151" s="113">
        <v>0</v>
      </c>
      <c r="H151" s="113">
        <v>0</v>
      </c>
      <c r="I151" s="113">
        <v>1813.12104774</v>
      </c>
      <c r="J151" s="113">
        <v>6.5948930900000002</v>
      </c>
      <c r="K151" s="113">
        <v>1806.5261546500001</v>
      </c>
      <c r="L151" s="113">
        <v>2412.8027546200001</v>
      </c>
      <c r="M151" s="113">
        <v>2412.7617105200002</v>
      </c>
      <c r="N151" s="113">
        <v>4.10441E-2</v>
      </c>
      <c r="O151" s="113">
        <v>0</v>
      </c>
      <c r="P151" s="113">
        <v>2.253844E-2</v>
      </c>
      <c r="Q151" s="113"/>
      <c r="R151" s="113"/>
      <c r="S151" s="113"/>
    </row>
    <row r="152" spans="1:19" hidden="1" outlineLevel="1">
      <c r="A152" s="8">
        <v>44835</v>
      </c>
      <c r="B152" s="113">
        <v>4172.5508771799996</v>
      </c>
      <c r="C152" s="113">
        <v>0</v>
      </c>
      <c r="D152" s="113">
        <v>0</v>
      </c>
      <c r="E152" s="113">
        <v>0</v>
      </c>
      <c r="F152" s="113">
        <v>0</v>
      </c>
      <c r="G152" s="113">
        <v>0</v>
      </c>
      <c r="H152" s="113">
        <v>0</v>
      </c>
      <c r="I152" s="113">
        <v>1785.1093611399999</v>
      </c>
      <c r="J152" s="113">
        <v>6.56967882</v>
      </c>
      <c r="K152" s="113">
        <v>1778.5396823200001</v>
      </c>
      <c r="L152" s="113">
        <v>2387.4415160399999</v>
      </c>
      <c r="M152" s="113">
        <v>2387.4042060299998</v>
      </c>
      <c r="N152" s="113">
        <v>3.7310009999999998E-2</v>
      </c>
      <c r="O152" s="113">
        <v>0</v>
      </c>
      <c r="P152" s="113">
        <v>1.7562769999999998E-2</v>
      </c>
      <c r="Q152" s="113"/>
      <c r="R152" s="113"/>
      <c r="S152" s="113"/>
    </row>
    <row r="153" spans="1:19" hidden="1" outlineLevel="1">
      <c r="A153" s="8">
        <v>44866</v>
      </c>
      <c r="B153" s="113">
        <v>4159.5819543300004</v>
      </c>
      <c r="C153" s="113">
        <v>0</v>
      </c>
      <c r="D153" s="113">
        <v>0</v>
      </c>
      <c r="E153" s="113">
        <v>0</v>
      </c>
      <c r="F153" s="113">
        <v>0</v>
      </c>
      <c r="G153" s="113">
        <v>0</v>
      </c>
      <c r="H153" s="113">
        <v>0</v>
      </c>
      <c r="I153" s="113">
        <v>1764.2531242299999</v>
      </c>
      <c r="J153" s="113">
        <v>6.5157381299999999</v>
      </c>
      <c r="K153" s="113">
        <v>1757.7373861000001</v>
      </c>
      <c r="L153" s="113">
        <v>2395.3288300999998</v>
      </c>
      <c r="M153" s="113">
        <v>2395.29537785</v>
      </c>
      <c r="N153" s="113">
        <v>3.3452250000000003E-2</v>
      </c>
      <c r="O153" s="113">
        <v>0</v>
      </c>
      <c r="P153" s="113">
        <v>2.2166249999999998E-2</v>
      </c>
      <c r="Q153" s="113"/>
      <c r="R153" s="113"/>
      <c r="S153" s="113"/>
    </row>
    <row r="154" spans="1:19" hidden="1" outlineLevel="1">
      <c r="A154" s="8">
        <v>44896</v>
      </c>
      <c r="B154" s="113">
        <v>3936.5514080100002</v>
      </c>
      <c r="C154" s="113">
        <v>0</v>
      </c>
      <c r="D154" s="113">
        <v>0</v>
      </c>
      <c r="E154" s="113">
        <v>0</v>
      </c>
      <c r="F154" s="113">
        <v>0</v>
      </c>
      <c r="G154" s="113">
        <v>0</v>
      </c>
      <c r="H154" s="113">
        <v>0</v>
      </c>
      <c r="I154" s="113">
        <v>1816.4726698100001</v>
      </c>
      <c r="J154" s="113">
        <v>6.1266157999999997</v>
      </c>
      <c r="K154" s="113">
        <v>1810.34605401</v>
      </c>
      <c r="L154" s="113">
        <v>2120.0787381999999</v>
      </c>
      <c r="M154" s="113">
        <v>2120.0491534799999</v>
      </c>
      <c r="N154" s="113">
        <v>2.9584719999999998E-2</v>
      </c>
      <c r="O154" s="113">
        <v>0</v>
      </c>
      <c r="P154" s="113">
        <v>2.259767E-2</v>
      </c>
      <c r="Q154" s="113"/>
      <c r="R154" s="113"/>
      <c r="S154" s="113"/>
    </row>
    <row r="155" spans="1:19" hidden="1" outlineLevel="1">
      <c r="A155" s="8">
        <v>44927</v>
      </c>
      <c r="B155" s="113">
        <v>3991.8576730099999</v>
      </c>
      <c r="C155" s="113">
        <v>0</v>
      </c>
      <c r="D155" s="113">
        <v>0</v>
      </c>
      <c r="E155" s="113">
        <v>0</v>
      </c>
      <c r="F155" s="113">
        <v>0</v>
      </c>
      <c r="G155" s="113">
        <v>0</v>
      </c>
      <c r="H155" s="113">
        <v>0</v>
      </c>
      <c r="I155" s="113">
        <v>1839.3095274299999</v>
      </c>
      <c r="J155" s="113">
        <v>6.1737841800000002</v>
      </c>
      <c r="K155" s="113">
        <v>1833.1357432499999</v>
      </c>
      <c r="L155" s="113">
        <v>2152.54814558</v>
      </c>
      <c r="M155" s="113">
        <v>2152.5225279599999</v>
      </c>
      <c r="N155" s="113">
        <v>2.5617620000000001E-2</v>
      </c>
      <c r="O155" s="113">
        <v>0</v>
      </c>
      <c r="P155" s="113">
        <v>2.3397479999999998E-2</v>
      </c>
      <c r="Q155" s="113"/>
      <c r="R155" s="113"/>
      <c r="S155" s="113"/>
    </row>
    <row r="156" spans="1:19" hidden="1" outlineLevel="1">
      <c r="A156" s="8">
        <v>44958</v>
      </c>
      <c r="B156" s="113">
        <v>4000.49199967</v>
      </c>
      <c r="C156" s="113">
        <v>0</v>
      </c>
      <c r="D156" s="113">
        <v>0</v>
      </c>
      <c r="E156" s="113">
        <v>0</v>
      </c>
      <c r="F156" s="113">
        <v>0</v>
      </c>
      <c r="G156" s="113">
        <v>0</v>
      </c>
      <c r="H156" s="113">
        <v>0</v>
      </c>
      <c r="I156" s="113">
        <v>1830.3734422299999</v>
      </c>
      <c r="J156" s="113">
        <v>6.2219206600000003</v>
      </c>
      <c r="K156" s="113">
        <v>1824.1515215700001</v>
      </c>
      <c r="L156" s="113">
        <v>2170.1185574400001</v>
      </c>
      <c r="M156" s="113">
        <v>2170.0969936900001</v>
      </c>
      <c r="N156" s="113">
        <v>2.156375E-2</v>
      </c>
      <c r="O156" s="113">
        <v>0</v>
      </c>
      <c r="P156" s="113">
        <v>3.5831420000000003E-2</v>
      </c>
      <c r="Q156" s="113"/>
      <c r="R156" s="113"/>
      <c r="S156" s="113"/>
    </row>
    <row r="157" spans="1:19" hidden="1" outlineLevel="1">
      <c r="A157" s="8">
        <v>44986</v>
      </c>
      <c r="B157" s="113">
        <v>4042.6292230499998</v>
      </c>
      <c r="C157" s="113">
        <v>0</v>
      </c>
      <c r="D157" s="113">
        <v>0</v>
      </c>
      <c r="E157" s="113">
        <v>0</v>
      </c>
      <c r="F157" s="113">
        <v>0</v>
      </c>
      <c r="G157" s="113">
        <v>0</v>
      </c>
      <c r="H157" s="113">
        <v>0</v>
      </c>
      <c r="I157" s="113">
        <v>1830.76247631</v>
      </c>
      <c r="J157" s="113">
        <v>6.0940434300000001</v>
      </c>
      <c r="K157" s="113">
        <v>1824.66843288</v>
      </c>
      <c r="L157" s="113">
        <v>2211.8667467400001</v>
      </c>
      <c r="M157" s="113">
        <v>2211.8492363300002</v>
      </c>
      <c r="N157" s="113">
        <v>1.7510410000000001E-2</v>
      </c>
      <c r="O157" s="113">
        <v>0</v>
      </c>
      <c r="P157" s="113">
        <v>3.1295089999999998E-2</v>
      </c>
      <c r="Q157" s="113"/>
      <c r="R157" s="113"/>
      <c r="S157" s="113"/>
    </row>
    <row r="158" spans="1:19" hidden="1" outlineLevel="1">
      <c r="A158" s="8">
        <v>45017</v>
      </c>
      <c r="B158" s="113">
        <v>4152.7849880200001</v>
      </c>
      <c r="C158" s="113">
        <v>0</v>
      </c>
      <c r="D158" s="113">
        <v>0</v>
      </c>
      <c r="E158" s="113">
        <v>0</v>
      </c>
      <c r="F158" s="113">
        <v>0</v>
      </c>
      <c r="G158" s="113">
        <v>0</v>
      </c>
      <c r="H158" s="113">
        <v>0</v>
      </c>
      <c r="I158" s="113">
        <v>1927.68769393</v>
      </c>
      <c r="J158" s="113">
        <v>5.3206757500000004</v>
      </c>
      <c r="K158" s="113">
        <v>1922.3670181800001</v>
      </c>
      <c r="L158" s="113">
        <v>2225.0972940900001</v>
      </c>
      <c r="M158" s="113">
        <v>2225.08397926</v>
      </c>
      <c r="N158" s="113">
        <v>1.331483E-2</v>
      </c>
      <c r="O158" s="113">
        <v>0</v>
      </c>
      <c r="P158" s="113">
        <v>3.3282300000000001E-2</v>
      </c>
      <c r="Q158" s="113"/>
      <c r="R158" s="113"/>
      <c r="S158" s="113"/>
    </row>
    <row r="159" spans="1:19" hidden="1" outlineLevel="1">
      <c r="A159" s="8">
        <v>45047</v>
      </c>
      <c r="B159" s="113">
        <v>4231.4834112600001</v>
      </c>
      <c r="C159" s="113">
        <v>0</v>
      </c>
      <c r="D159" s="113">
        <v>0</v>
      </c>
      <c r="E159" s="113">
        <v>0</v>
      </c>
      <c r="F159" s="113">
        <v>0</v>
      </c>
      <c r="G159" s="113">
        <v>0</v>
      </c>
      <c r="H159" s="113">
        <v>0</v>
      </c>
      <c r="I159" s="113">
        <v>1964.02536151</v>
      </c>
      <c r="J159" s="113">
        <v>5.2291708999999997</v>
      </c>
      <c r="K159" s="113">
        <v>1958.7961906099999</v>
      </c>
      <c r="L159" s="113">
        <v>2267.4580497500001</v>
      </c>
      <c r="M159" s="113">
        <v>2267.4489562899998</v>
      </c>
      <c r="N159" s="113">
        <v>9.0934599999999994E-3</v>
      </c>
      <c r="O159" s="113">
        <v>0</v>
      </c>
      <c r="P159" s="113">
        <v>3.3640799999999998E-2</v>
      </c>
      <c r="Q159" s="113"/>
      <c r="R159" s="113"/>
      <c r="S159" s="113"/>
    </row>
    <row r="160" spans="1:19" hidden="1" outlineLevel="1">
      <c r="A160" s="8">
        <v>45078</v>
      </c>
      <c r="B160" s="113">
        <v>4352.0035665100004</v>
      </c>
      <c r="C160" s="113">
        <v>0</v>
      </c>
      <c r="D160" s="113">
        <v>0</v>
      </c>
      <c r="E160" s="113">
        <v>0</v>
      </c>
      <c r="F160" s="113">
        <v>0</v>
      </c>
      <c r="G160" s="113">
        <v>0</v>
      </c>
      <c r="H160" s="113">
        <v>0</v>
      </c>
      <c r="I160" s="113">
        <v>2045.6052136400001</v>
      </c>
      <c r="J160" s="113">
        <v>5.0181043399999998</v>
      </c>
      <c r="K160" s="113">
        <v>2040.5871093000001</v>
      </c>
      <c r="L160" s="113">
        <v>2306.3983528700001</v>
      </c>
      <c r="M160" s="113">
        <v>2306.3979399</v>
      </c>
      <c r="N160" s="113">
        <v>4.1297000000000003E-4</v>
      </c>
      <c r="O160" s="113">
        <v>0</v>
      </c>
      <c r="P160" s="113">
        <v>3.0081030000000002E-2</v>
      </c>
      <c r="Q160" s="113"/>
      <c r="R160" s="113"/>
      <c r="S160" s="113"/>
    </row>
    <row r="161" spans="1:19" hidden="1" outlineLevel="1">
      <c r="A161" s="8">
        <v>45108</v>
      </c>
      <c r="B161" s="113">
        <v>4431.6204638700001</v>
      </c>
      <c r="C161" s="113">
        <v>0</v>
      </c>
      <c r="D161" s="113">
        <v>0</v>
      </c>
      <c r="E161" s="113">
        <v>0</v>
      </c>
      <c r="F161" s="113">
        <v>0</v>
      </c>
      <c r="G161" s="113">
        <v>0</v>
      </c>
      <c r="H161" s="113">
        <v>0</v>
      </c>
      <c r="I161" s="113">
        <v>2062.2202592399999</v>
      </c>
      <c r="J161" s="113">
        <v>4.9732795000000003</v>
      </c>
      <c r="K161" s="113">
        <v>2057.2469797399999</v>
      </c>
      <c r="L161" s="113">
        <v>2369.4002046300002</v>
      </c>
      <c r="M161" s="113">
        <v>2369.3997915800001</v>
      </c>
      <c r="N161" s="113">
        <v>4.1304999999999998E-4</v>
      </c>
      <c r="O161" s="113">
        <v>0</v>
      </c>
      <c r="P161" s="113">
        <v>3.029801E-2</v>
      </c>
      <c r="Q161" s="113"/>
      <c r="R161" s="113"/>
      <c r="S161" s="113"/>
    </row>
    <row r="162" spans="1:19" hidden="1" outlineLevel="1">
      <c r="A162" s="8">
        <v>45139</v>
      </c>
      <c r="B162" s="113">
        <v>4540.8700092400004</v>
      </c>
      <c r="C162" s="113">
        <v>0</v>
      </c>
      <c r="D162" s="113">
        <v>0</v>
      </c>
      <c r="E162" s="113">
        <v>0</v>
      </c>
      <c r="F162" s="113">
        <v>0</v>
      </c>
      <c r="G162" s="113">
        <v>0</v>
      </c>
      <c r="H162" s="113">
        <v>0</v>
      </c>
      <c r="I162" s="113">
        <v>2086.33525345</v>
      </c>
      <c r="J162" s="113">
        <v>4.7466021300000003</v>
      </c>
      <c r="K162" s="113">
        <v>2081.5886513199998</v>
      </c>
      <c r="L162" s="113">
        <v>2454.53475579</v>
      </c>
      <c r="M162" s="113">
        <v>2454.53434268</v>
      </c>
      <c r="N162" s="113">
        <v>4.1311000000000001E-4</v>
      </c>
      <c r="O162" s="113">
        <v>0</v>
      </c>
      <c r="P162" s="113">
        <v>2.9457339999999999E-2</v>
      </c>
      <c r="Q162" s="113"/>
      <c r="R162" s="113"/>
      <c r="S162" s="113"/>
    </row>
    <row r="163" spans="1:19" hidden="1" outlineLevel="1">
      <c r="A163" s="8">
        <v>45170</v>
      </c>
      <c r="B163" s="113">
        <v>4643.4195914800002</v>
      </c>
      <c r="C163" s="113">
        <v>0</v>
      </c>
      <c r="D163" s="113">
        <v>0</v>
      </c>
      <c r="E163" s="113">
        <v>0</v>
      </c>
      <c r="F163" s="113">
        <v>0</v>
      </c>
      <c r="G163" s="113">
        <v>0</v>
      </c>
      <c r="H163" s="113">
        <v>0</v>
      </c>
      <c r="I163" s="113">
        <v>2124.6135111200001</v>
      </c>
      <c r="J163" s="113">
        <v>4.9229074400000004</v>
      </c>
      <c r="K163" s="113">
        <v>2119.6906036800001</v>
      </c>
      <c r="L163" s="113">
        <v>2518.8060803600001</v>
      </c>
      <c r="M163" s="113">
        <v>2518.80566903</v>
      </c>
      <c r="N163" s="113">
        <v>4.1133000000000001E-4</v>
      </c>
      <c r="O163" s="113">
        <v>0</v>
      </c>
      <c r="P163" s="113">
        <v>2.9221629999999998E-2</v>
      </c>
      <c r="Q163" s="113"/>
      <c r="R163" s="113"/>
      <c r="S163" s="113"/>
    </row>
    <row r="164" spans="1:19" hidden="1" outlineLevel="1">
      <c r="A164" s="8">
        <v>45200</v>
      </c>
      <c r="B164" s="113">
        <v>4591.1901711700002</v>
      </c>
      <c r="C164" s="113">
        <v>0</v>
      </c>
      <c r="D164" s="113">
        <v>0</v>
      </c>
      <c r="E164" s="113">
        <v>0</v>
      </c>
      <c r="F164" s="113">
        <v>0</v>
      </c>
      <c r="G164" s="113">
        <v>0</v>
      </c>
      <c r="H164" s="113">
        <v>0</v>
      </c>
      <c r="I164" s="113">
        <v>2019.19041221</v>
      </c>
      <c r="J164" s="113">
        <v>4.52827322</v>
      </c>
      <c r="K164" s="113">
        <v>2014.6621389899999</v>
      </c>
      <c r="L164" s="113">
        <v>2571.9997589599998</v>
      </c>
      <c r="M164" s="113">
        <v>2571.99900394</v>
      </c>
      <c r="N164" s="113">
        <v>7.5502000000000002E-4</v>
      </c>
      <c r="O164" s="113">
        <v>0</v>
      </c>
      <c r="P164" s="113">
        <v>2.4784799999999999E-2</v>
      </c>
      <c r="Q164" s="113"/>
      <c r="R164" s="113"/>
      <c r="S164" s="113"/>
    </row>
    <row r="165" spans="1:19" hidden="1" outlineLevel="1">
      <c r="A165" s="8">
        <v>45231</v>
      </c>
      <c r="B165" s="113">
        <v>4720.3696106699999</v>
      </c>
      <c r="C165" s="113">
        <v>0</v>
      </c>
      <c r="D165" s="113">
        <v>0</v>
      </c>
      <c r="E165" s="113">
        <v>0</v>
      </c>
      <c r="F165" s="113">
        <v>0</v>
      </c>
      <c r="G165" s="113">
        <v>0</v>
      </c>
      <c r="H165" s="113">
        <v>0</v>
      </c>
      <c r="I165" s="113">
        <v>2058.0687662199998</v>
      </c>
      <c r="J165" s="113">
        <v>5.8401676</v>
      </c>
      <c r="K165" s="113">
        <v>2052.22859862</v>
      </c>
      <c r="L165" s="113">
        <v>2662.3008444500001</v>
      </c>
      <c r="M165" s="113">
        <v>2662.30043312</v>
      </c>
      <c r="N165" s="113">
        <v>4.1133000000000001E-4</v>
      </c>
      <c r="O165" s="113">
        <v>0</v>
      </c>
      <c r="P165" s="113">
        <v>2.3043589999999999E-2</v>
      </c>
      <c r="Q165" s="113"/>
      <c r="R165" s="113"/>
      <c r="S165" s="113"/>
    </row>
    <row r="166" spans="1:19" hidden="1" outlineLevel="1">
      <c r="A166" s="8">
        <v>45261</v>
      </c>
      <c r="B166" s="113">
        <v>4829.3253867699996</v>
      </c>
      <c r="C166" s="113">
        <v>0</v>
      </c>
      <c r="D166" s="113">
        <v>0</v>
      </c>
      <c r="E166" s="113">
        <v>0</v>
      </c>
      <c r="F166" s="113">
        <v>0</v>
      </c>
      <c r="G166" s="113">
        <v>0</v>
      </c>
      <c r="H166" s="113">
        <v>0</v>
      </c>
      <c r="I166" s="113">
        <v>2173.3295961899998</v>
      </c>
      <c r="J166" s="113">
        <v>5.7346276899999999</v>
      </c>
      <c r="K166" s="113">
        <v>2167.5949685</v>
      </c>
      <c r="L166" s="113">
        <v>2655.9957905800002</v>
      </c>
      <c r="M166" s="113">
        <v>2655.99537925</v>
      </c>
      <c r="N166" s="113">
        <v>4.1133000000000001E-4</v>
      </c>
      <c r="O166" s="113">
        <v>0</v>
      </c>
      <c r="P166" s="113">
        <v>2.2624109999999999E-2</v>
      </c>
      <c r="Q166" s="113"/>
      <c r="R166" s="113"/>
      <c r="S166" s="113"/>
    </row>
    <row r="167" spans="1:19" hidden="1" outlineLevel="1">
      <c r="A167" s="8">
        <v>45292</v>
      </c>
      <c r="B167" s="113">
        <v>4841.2699371600002</v>
      </c>
      <c r="C167" s="113">
        <v>0</v>
      </c>
      <c r="D167" s="113">
        <v>0</v>
      </c>
      <c r="E167" s="113">
        <v>0</v>
      </c>
      <c r="F167" s="113">
        <v>0</v>
      </c>
      <c r="G167" s="113">
        <v>0</v>
      </c>
      <c r="H167" s="113">
        <v>0</v>
      </c>
      <c r="I167" s="113">
        <v>2132.7927835800001</v>
      </c>
      <c r="J167" s="113">
        <v>5.6184708099999998</v>
      </c>
      <c r="K167" s="113">
        <v>2127.1743127700001</v>
      </c>
      <c r="L167" s="113">
        <v>2708.47715358</v>
      </c>
      <c r="M167" s="113">
        <v>2708.4767422499999</v>
      </c>
      <c r="N167" s="113">
        <v>4.1133000000000001E-4</v>
      </c>
      <c r="O167" s="113">
        <v>0</v>
      </c>
      <c r="P167" s="113">
        <v>2.2637529999999999E-2</v>
      </c>
      <c r="Q167" s="113"/>
      <c r="R167" s="113"/>
      <c r="S167" s="113"/>
    </row>
    <row r="168" spans="1:19" hidden="1" outlineLevel="1">
      <c r="A168" s="8">
        <v>45323</v>
      </c>
      <c r="B168" s="113">
        <v>4913.48708197</v>
      </c>
      <c r="C168" s="113">
        <v>0</v>
      </c>
      <c r="D168" s="113">
        <v>0</v>
      </c>
      <c r="E168" s="113">
        <v>0</v>
      </c>
      <c r="F168" s="113">
        <v>0</v>
      </c>
      <c r="G168" s="113">
        <v>0</v>
      </c>
      <c r="H168" s="113">
        <v>0</v>
      </c>
      <c r="I168" s="113">
        <v>2156.9967116299999</v>
      </c>
      <c r="J168" s="113">
        <v>5.4752566500000004</v>
      </c>
      <c r="K168" s="113">
        <v>2151.5214549799998</v>
      </c>
      <c r="L168" s="113">
        <v>2756.49037034</v>
      </c>
      <c r="M168" s="113">
        <v>2756.4899590099999</v>
      </c>
      <c r="N168" s="113">
        <v>4.1133000000000001E-4</v>
      </c>
      <c r="O168" s="113">
        <v>0</v>
      </c>
      <c r="P168" s="113">
        <v>2.2936950000000001E-2</v>
      </c>
      <c r="Q168" s="113"/>
      <c r="R168" s="113"/>
      <c r="S168" s="113"/>
    </row>
    <row r="169" spans="1:19" hidden="1" outlineLevel="1">
      <c r="A169" s="8">
        <v>45352</v>
      </c>
      <c r="B169" s="113">
        <v>5041.1401761400002</v>
      </c>
      <c r="C169" s="113">
        <v>0</v>
      </c>
      <c r="D169" s="113">
        <v>0</v>
      </c>
      <c r="E169" s="113">
        <v>0</v>
      </c>
      <c r="F169" s="113">
        <v>0</v>
      </c>
      <c r="G169" s="113">
        <v>0</v>
      </c>
      <c r="H169" s="113">
        <v>0</v>
      </c>
      <c r="I169" s="113">
        <v>2183.7152696399999</v>
      </c>
      <c r="J169" s="113">
        <v>5.3374064600000004</v>
      </c>
      <c r="K169" s="113">
        <v>2178.3778631800001</v>
      </c>
      <c r="L169" s="113">
        <v>2857.4249064999999</v>
      </c>
      <c r="M169" s="113">
        <v>2857.4244924300001</v>
      </c>
      <c r="N169" s="113">
        <v>4.1407E-4</v>
      </c>
      <c r="O169" s="113">
        <v>0</v>
      </c>
      <c r="P169" s="113">
        <v>2.1804710000000001E-2</v>
      </c>
      <c r="Q169" s="113"/>
      <c r="R169" s="113"/>
      <c r="S169" s="113"/>
    </row>
    <row r="170" spans="1:19" hidden="1" outlineLevel="1">
      <c r="A170" s="8">
        <v>45383</v>
      </c>
      <c r="B170" s="113">
        <v>5162.0022218399999</v>
      </c>
      <c r="C170" s="113">
        <v>0</v>
      </c>
      <c r="D170" s="113">
        <v>0</v>
      </c>
      <c r="E170" s="113">
        <v>0</v>
      </c>
      <c r="F170" s="113">
        <v>0</v>
      </c>
      <c r="G170" s="113">
        <v>0</v>
      </c>
      <c r="H170" s="113">
        <v>0</v>
      </c>
      <c r="I170" s="113">
        <v>2230.39024604</v>
      </c>
      <c r="J170" s="113">
        <v>5.1883388300000002</v>
      </c>
      <c r="K170" s="113">
        <v>2225.2019072100002</v>
      </c>
      <c r="L170" s="113">
        <v>2931.6119758</v>
      </c>
      <c r="M170" s="113">
        <v>2931.6115644699998</v>
      </c>
      <c r="N170" s="113">
        <v>4.1133000000000001E-4</v>
      </c>
      <c r="O170" s="113">
        <v>0</v>
      </c>
      <c r="P170" s="113">
        <v>2.1540670000000001E-2</v>
      </c>
      <c r="Q170" s="113"/>
      <c r="R170" s="113"/>
      <c r="S170" s="113"/>
    </row>
    <row r="171" spans="1:19" hidden="1" outlineLevel="1">
      <c r="A171" s="8">
        <v>45413</v>
      </c>
      <c r="B171" s="113">
        <v>5298.7753819199997</v>
      </c>
      <c r="C171" s="113">
        <v>0</v>
      </c>
      <c r="D171" s="113">
        <v>0</v>
      </c>
      <c r="E171" s="113">
        <v>0</v>
      </c>
      <c r="F171" s="113">
        <v>0</v>
      </c>
      <c r="G171" s="113">
        <v>0</v>
      </c>
      <c r="H171" s="113">
        <v>0</v>
      </c>
      <c r="I171" s="113">
        <v>2288.3789855300001</v>
      </c>
      <c r="J171" s="113">
        <v>8.1205806000000003</v>
      </c>
      <c r="K171" s="113">
        <v>2280.2584049299999</v>
      </c>
      <c r="L171" s="113">
        <v>3010.3963963900001</v>
      </c>
      <c r="M171" s="113">
        <v>3010.3959850599999</v>
      </c>
      <c r="N171" s="113">
        <v>4.1133000000000001E-4</v>
      </c>
      <c r="O171" s="113">
        <v>0</v>
      </c>
      <c r="P171" s="113">
        <v>2.1740160000000001E-2</v>
      </c>
      <c r="Q171" s="113"/>
      <c r="R171" s="113"/>
      <c r="S171" s="113"/>
    </row>
    <row r="172" spans="1:19" hidden="1" outlineLevel="1">
      <c r="A172" s="8">
        <v>45444</v>
      </c>
      <c r="B172" s="113">
        <v>5576.0395642599997</v>
      </c>
      <c r="C172" s="113">
        <v>0</v>
      </c>
      <c r="D172" s="113">
        <v>0</v>
      </c>
      <c r="E172" s="113">
        <v>0</v>
      </c>
      <c r="F172" s="113">
        <v>0</v>
      </c>
      <c r="G172" s="113">
        <v>0</v>
      </c>
      <c r="H172" s="113">
        <v>0</v>
      </c>
      <c r="I172" s="113">
        <v>2501.0962758999999</v>
      </c>
      <c r="J172" s="113">
        <v>7.9781250000000004</v>
      </c>
      <c r="K172" s="113">
        <v>2493.1181508999998</v>
      </c>
      <c r="L172" s="113">
        <v>3074.9432883600002</v>
      </c>
      <c r="M172" s="113">
        <v>3074.9428770300001</v>
      </c>
      <c r="N172" s="113">
        <v>4.1133000000000001E-4</v>
      </c>
      <c r="O172" s="113">
        <v>0</v>
      </c>
      <c r="P172" s="113">
        <v>2.163822E-2</v>
      </c>
      <c r="Q172" s="113"/>
      <c r="R172" s="113"/>
      <c r="S172" s="113"/>
    </row>
    <row r="173" spans="1:19" hidden="1" outlineLevel="1">
      <c r="A173" s="8">
        <v>45474</v>
      </c>
      <c r="B173" s="113">
        <v>5603.98527741</v>
      </c>
      <c r="C173" s="113">
        <v>0</v>
      </c>
      <c r="D173" s="113">
        <v>0</v>
      </c>
      <c r="E173" s="113">
        <v>0</v>
      </c>
      <c r="F173" s="113">
        <v>0</v>
      </c>
      <c r="G173" s="113">
        <v>0</v>
      </c>
      <c r="H173" s="113">
        <v>0</v>
      </c>
      <c r="I173" s="113">
        <v>2455.6264912000001</v>
      </c>
      <c r="J173" s="113">
        <v>7.8089833200000003</v>
      </c>
      <c r="K173" s="113">
        <v>2447.81750788</v>
      </c>
      <c r="L173" s="113">
        <v>3148.3587862099998</v>
      </c>
      <c r="M173" s="113">
        <v>3148.3581207500001</v>
      </c>
      <c r="N173" s="113">
        <v>6.6545999999999999E-4</v>
      </c>
      <c r="O173" s="113">
        <v>0</v>
      </c>
      <c r="P173" s="113">
        <v>2.14209E-2</v>
      </c>
      <c r="Q173" s="113"/>
      <c r="R173" s="113"/>
      <c r="S173" s="113"/>
    </row>
    <row r="174" spans="1:19" hidden="1" outlineLevel="1">
      <c r="A174" s="8">
        <v>45505</v>
      </c>
      <c r="B174" s="113">
        <v>5716.7172567199996</v>
      </c>
      <c r="C174" s="113">
        <v>0</v>
      </c>
      <c r="D174" s="113">
        <v>0</v>
      </c>
      <c r="E174" s="113">
        <v>0</v>
      </c>
      <c r="F174" s="113">
        <v>0</v>
      </c>
      <c r="G174" s="113">
        <v>0</v>
      </c>
      <c r="H174" s="113">
        <v>0</v>
      </c>
      <c r="I174" s="113">
        <v>2481.9225433400002</v>
      </c>
      <c r="J174" s="113">
        <v>9.3708976699999997</v>
      </c>
      <c r="K174" s="113">
        <v>2472.5516456700002</v>
      </c>
      <c r="L174" s="113">
        <v>3234.7947133799998</v>
      </c>
      <c r="M174" s="113">
        <v>3234.79392813</v>
      </c>
      <c r="N174" s="113">
        <v>7.8525000000000003E-4</v>
      </c>
      <c r="O174" s="113">
        <v>0</v>
      </c>
      <c r="P174" s="113">
        <v>4.1961659999999998E-2</v>
      </c>
      <c r="Q174" s="113"/>
      <c r="R174" s="113"/>
      <c r="S174" s="113"/>
    </row>
    <row r="175" spans="1:19" hidden="1" outlineLevel="1">
      <c r="A175" s="8">
        <v>45536</v>
      </c>
      <c r="B175" s="113">
        <v>5895.5608412600004</v>
      </c>
      <c r="C175" s="113">
        <v>0</v>
      </c>
      <c r="D175" s="113">
        <v>0</v>
      </c>
      <c r="E175" s="113">
        <v>0</v>
      </c>
      <c r="F175" s="113">
        <v>0</v>
      </c>
      <c r="G175" s="113">
        <v>0</v>
      </c>
      <c r="H175" s="113">
        <v>0</v>
      </c>
      <c r="I175" s="113">
        <v>2595.7515396399999</v>
      </c>
      <c r="J175" s="113">
        <v>9.1962219300000001</v>
      </c>
      <c r="K175" s="113">
        <v>2586.5553177100001</v>
      </c>
      <c r="L175" s="113">
        <v>3299.80930162</v>
      </c>
      <c r="M175" s="113">
        <v>3299.8085351599998</v>
      </c>
      <c r="N175" s="113">
        <v>7.6645999999999995E-4</v>
      </c>
      <c r="O175" s="113">
        <v>0</v>
      </c>
      <c r="P175" s="113">
        <v>3.9568239999999998E-2</v>
      </c>
      <c r="Q175" s="113"/>
      <c r="R175" s="113"/>
      <c r="S175" s="113"/>
    </row>
    <row r="176" spans="1:19" hidden="1" outlineLevel="1">
      <c r="A176" s="8">
        <v>45566</v>
      </c>
      <c r="B176" s="113">
        <v>5791.7570202699999</v>
      </c>
      <c r="C176" s="113">
        <v>0</v>
      </c>
      <c r="D176" s="113">
        <v>0</v>
      </c>
      <c r="E176" s="113">
        <v>0</v>
      </c>
      <c r="F176" s="113">
        <v>0</v>
      </c>
      <c r="G176" s="113">
        <v>0</v>
      </c>
      <c r="H176" s="113">
        <v>0</v>
      </c>
      <c r="I176" s="113">
        <v>2493.3507522499999</v>
      </c>
      <c r="J176" s="113">
        <v>9.0273994599999998</v>
      </c>
      <c r="K176" s="113">
        <v>2484.3233527900002</v>
      </c>
      <c r="L176" s="113">
        <v>3298.40626802</v>
      </c>
      <c r="M176" s="113">
        <v>3298.4055659700002</v>
      </c>
      <c r="N176" s="113">
        <v>7.0204999999999996E-4</v>
      </c>
      <c r="O176" s="113">
        <v>0</v>
      </c>
      <c r="P176" s="113">
        <v>1.0646610000000001E-2</v>
      </c>
      <c r="Q176" s="113"/>
      <c r="R176" s="113"/>
      <c r="S176" s="113"/>
    </row>
    <row r="177" spans="1:19">
      <c r="A177" s="8">
        <v>45597</v>
      </c>
      <c r="B177" s="113">
        <v>5944.50096923</v>
      </c>
      <c r="C177" s="113">
        <v>0</v>
      </c>
      <c r="D177" s="113">
        <v>0</v>
      </c>
      <c r="E177" s="113">
        <v>0</v>
      </c>
      <c r="F177" s="113">
        <v>0</v>
      </c>
      <c r="G177" s="113">
        <v>0</v>
      </c>
      <c r="H177" s="113">
        <v>0</v>
      </c>
      <c r="I177" s="113">
        <v>2544.64393522</v>
      </c>
      <c r="J177" s="113">
        <v>11.68122338</v>
      </c>
      <c r="K177" s="113">
        <v>2532.9627118399999</v>
      </c>
      <c r="L177" s="113">
        <v>3399.85703401</v>
      </c>
      <c r="M177" s="113">
        <v>3399.8563207000002</v>
      </c>
      <c r="N177" s="113">
        <v>7.1330999999999999E-4</v>
      </c>
      <c r="O177" s="113">
        <v>0</v>
      </c>
      <c r="P177" s="113">
        <v>1.002102E-2</v>
      </c>
      <c r="Q177" s="113"/>
      <c r="R177" s="113"/>
      <c r="S177" s="113"/>
    </row>
    <row r="178" spans="1:19">
      <c r="A178" s="8">
        <v>45627</v>
      </c>
      <c r="B178" s="113">
        <v>6029.42243383</v>
      </c>
      <c r="C178" s="113">
        <v>0</v>
      </c>
      <c r="D178" s="113">
        <v>0</v>
      </c>
      <c r="E178" s="113">
        <v>0</v>
      </c>
      <c r="F178" s="113">
        <v>0</v>
      </c>
      <c r="G178" s="113">
        <v>0</v>
      </c>
      <c r="H178" s="113">
        <v>0</v>
      </c>
      <c r="I178" s="113">
        <v>2610.6659473</v>
      </c>
      <c r="J178" s="113">
        <v>11.5128983</v>
      </c>
      <c r="K178" s="113">
        <v>2599.153049</v>
      </c>
      <c r="L178" s="113">
        <v>3418.7564865300001</v>
      </c>
      <c r="M178" s="113">
        <v>3418.7560751999999</v>
      </c>
      <c r="N178" s="113">
        <v>4.1133000000000001E-4</v>
      </c>
      <c r="O178" s="113">
        <v>0</v>
      </c>
      <c r="P178" s="113">
        <v>9.9135100000000004E-3</v>
      </c>
      <c r="Q178" s="113"/>
      <c r="R178" s="113"/>
      <c r="S178" s="113"/>
    </row>
    <row r="179" spans="1:19">
      <c r="A179" s="8">
        <v>45658</v>
      </c>
      <c r="B179" s="113">
        <v>6134.8548354699997</v>
      </c>
      <c r="C179" s="113">
        <v>0</v>
      </c>
      <c r="D179" s="113">
        <v>0</v>
      </c>
      <c r="E179" s="113">
        <v>0</v>
      </c>
      <c r="F179" s="113">
        <v>0</v>
      </c>
      <c r="G179" s="113">
        <v>0</v>
      </c>
      <c r="H179" s="113">
        <v>0</v>
      </c>
      <c r="I179" s="113">
        <v>2618.3631058000001</v>
      </c>
      <c r="J179" s="113">
        <v>11.278417989999999</v>
      </c>
      <c r="K179" s="113">
        <v>2607.0846878100001</v>
      </c>
      <c r="L179" s="113">
        <v>3516.49172967</v>
      </c>
      <c r="M179" s="113">
        <v>3516.4913183399999</v>
      </c>
      <c r="N179" s="113">
        <v>4.1133000000000001E-4</v>
      </c>
      <c r="O179" s="113">
        <v>0</v>
      </c>
      <c r="P179" s="113">
        <v>9.9275300000000004E-3</v>
      </c>
      <c r="Q179" s="113"/>
      <c r="R179" s="113"/>
      <c r="S179" s="113"/>
    </row>
    <row r="180" spans="1:19">
      <c r="A180" s="8">
        <v>45689</v>
      </c>
      <c r="B180" s="113">
        <v>6219.4027006400001</v>
      </c>
      <c r="C180" s="113">
        <v>0</v>
      </c>
      <c r="D180" s="113">
        <v>0</v>
      </c>
      <c r="E180" s="113">
        <v>0</v>
      </c>
      <c r="F180" s="113">
        <v>0</v>
      </c>
      <c r="G180" s="113">
        <v>0</v>
      </c>
      <c r="H180" s="113">
        <v>0</v>
      </c>
      <c r="I180" s="113">
        <v>2644.4106580799998</v>
      </c>
      <c r="J180" s="113">
        <v>10.95199468</v>
      </c>
      <c r="K180" s="113">
        <v>2633.4586634000002</v>
      </c>
      <c r="L180" s="113">
        <v>3574.9920425599998</v>
      </c>
      <c r="M180" s="113">
        <v>3574.9916312300002</v>
      </c>
      <c r="N180" s="113">
        <v>4.1133000000000001E-4</v>
      </c>
      <c r="O180" s="113">
        <v>0</v>
      </c>
      <c r="P180" s="113">
        <v>7.8362299999999996E-3</v>
      </c>
      <c r="Q180" s="113"/>
      <c r="R180" s="113"/>
      <c r="S180" s="113"/>
    </row>
    <row r="181" spans="1:19">
      <c r="A181" s="8">
        <v>45717</v>
      </c>
      <c r="B181" s="113">
        <v>6378.9810785500003</v>
      </c>
      <c r="C181" s="113">
        <v>0</v>
      </c>
      <c r="D181" s="113">
        <v>0</v>
      </c>
      <c r="E181" s="113">
        <v>0</v>
      </c>
      <c r="F181" s="113">
        <v>0</v>
      </c>
      <c r="G181" s="113">
        <v>0</v>
      </c>
      <c r="H181" s="113">
        <v>0</v>
      </c>
      <c r="I181" s="113">
        <v>2711.8909012700001</v>
      </c>
      <c r="J181" s="113">
        <v>22.23696185</v>
      </c>
      <c r="K181" s="113">
        <v>2689.6539394199999</v>
      </c>
      <c r="L181" s="113">
        <v>3667.0901772799998</v>
      </c>
      <c r="M181" s="113">
        <v>3667.0897659500001</v>
      </c>
      <c r="N181" s="113">
        <v>4.1133000000000001E-4</v>
      </c>
      <c r="O181" s="113">
        <v>0</v>
      </c>
      <c r="P181" s="113">
        <v>3.59823E-3</v>
      </c>
      <c r="Q181" s="113"/>
      <c r="R181" s="113"/>
      <c r="S181" s="113"/>
    </row>
    <row r="182" spans="1:19">
      <c r="A182" s="8">
        <v>45748</v>
      </c>
      <c r="B182" s="113">
        <v>6412.7365520399999</v>
      </c>
      <c r="C182" s="113">
        <v>0</v>
      </c>
      <c r="D182" s="113">
        <v>0</v>
      </c>
      <c r="E182" s="113">
        <v>0</v>
      </c>
      <c r="F182" s="113">
        <v>0</v>
      </c>
      <c r="G182" s="113">
        <v>0</v>
      </c>
      <c r="H182" s="113">
        <v>0</v>
      </c>
      <c r="I182" s="113">
        <v>2685.32259389</v>
      </c>
      <c r="J182" s="113">
        <v>29.176863359999999</v>
      </c>
      <c r="K182" s="113">
        <v>2656.14573053</v>
      </c>
      <c r="L182" s="113">
        <v>3727.4139581499999</v>
      </c>
      <c r="M182" s="113">
        <v>3727.4135468200002</v>
      </c>
      <c r="N182" s="113">
        <v>4.1133000000000001E-4</v>
      </c>
      <c r="O182" s="113">
        <v>0</v>
      </c>
      <c r="P182" s="113">
        <v>3.5611200000000001E-3</v>
      </c>
      <c r="Q182" s="113"/>
      <c r="R182" s="113"/>
      <c r="S182" s="113"/>
    </row>
    <row r="183" spans="1:19">
      <c r="A183" s="8">
        <v>45778</v>
      </c>
      <c r="B183" s="113">
        <v>6623.6297873499998</v>
      </c>
      <c r="C183" s="113">
        <v>0</v>
      </c>
      <c r="D183" s="113">
        <v>0</v>
      </c>
      <c r="E183" s="113">
        <v>0</v>
      </c>
      <c r="F183" s="113">
        <v>0</v>
      </c>
      <c r="G183" s="113">
        <v>0</v>
      </c>
      <c r="H183" s="113">
        <v>0</v>
      </c>
      <c r="I183" s="113">
        <v>2795.2702025799999</v>
      </c>
      <c r="J183" s="113">
        <v>29.368477370000001</v>
      </c>
      <c r="K183" s="113">
        <v>2765.9017252100002</v>
      </c>
      <c r="L183" s="113">
        <v>3828.3595847699999</v>
      </c>
      <c r="M183" s="113">
        <v>3828.3591547000001</v>
      </c>
      <c r="N183" s="113">
        <v>4.3007000000000001E-4</v>
      </c>
      <c r="O183" s="113">
        <v>0</v>
      </c>
      <c r="P183" s="113">
        <v>3.6005E-3</v>
      </c>
      <c r="Q183" s="113"/>
      <c r="R183" s="113"/>
      <c r="S183" s="113"/>
    </row>
    <row r="184" spans="1:19">
      <c r="A184" s="8">
        <v>45809</v>
      </c>
      <c r="B184" s="113">
        <v>6844.0203025199999</v>
      </c>
      <c r="C184" s="113">
        <v>0</v>
      </c>
      <c r="D184" s="113">
        <v>0</v>
      </c>
      <c r="E184" s="113">
        <v>0</v>
      </c>
      <c r="F184" s="113">
        <v>0</v>
      </c>
      <c r="G184" s="113">
        <v>0</v>
      </c>
      <c r="H184" s="113">
        <v>0</v>
      </c>
      <c r="I184" s="113">
        <v>2965.9629917000002</v>
      </c>
      <c r="J184" s="113">
        <v>33.948176189999998</v>
      </c>
      <c r="K184" s="113">
        <v>2932.0148155100001</v>
      </c>
      <c r="L184" s="113">
        <v>3878.0573108200001</v>
      </c>
      <c r="M184" s="113">
        <v>3878.05689949</v>
      </c>
      <c r="N184" s="113">
        <v>4.1133000000000001E-4</v>
      </c>
      <c r="O184" s="113">
        <v>0</v>
      </c>
      <c r="P184" s="113">
        <v>3.7670099999999999E-3</v>
      </c>
      <c r="Q184" s="113"/>
      <c r="R184" s="113"/>
      <c r="S184" s="113"/>
    </row>
    <row r="185" spans="1:19">
      <c r="A185" s="8">
        <v>45839</v>
      </c>
      <c r="B185" s="113">
        <v>6940.7265816600002</v>
      </c>
      <c r="C185" s="113">
        <v>0</v>
      </c>
      <c r="D185" s="113">
        <v>0</v>
      </c>
      <c r="E185" s="113">
        <v>0</v>
      </c>
      <c r="F185" s="113">
        <v>0</v>
      </c>
      <c r="G185" s="113">
        <v>0</v>
      </c>
      <c r="H185" s="113">
        <v>0</v>
      </c>
      <c r="I185" s="113">
        <v>3018.8507760500001</v>
      </c>
      <c r="J185" s="113">
        <v>43.547157919999997</v>
      </c>
      <c r="K185" s="113">
        <v>2975.3036181299999</v>
      </c>
      <c r="L185" s="113">
        <v>3921.87580561</v>
      </c>
      <c r="M185" s="113">
        <v>3921.8753942799999</v>
      </c>
      <c r="N185" s="113">
        <v>4.1133000000000001E-4</v>
      </c>
      <c r="O185" s="113">
        <v>0</v>
      </c>
      <c r="P185" s="113">
        <v>2.1135199999999998E-3</v>
      </c>
      <c r="Q185" s="113"/>
      <c r="R185" s="113"/>
      <c r="S185" s="113"/>
    </row>
    <row r="186" spans="1:19">
      <c r="A186" s="8">
        <v>45870</v>
      </c>
      <c r="B186" s="113">
        <v>7053.6251881300004</v>
      </c>
      <c r="C186" s="113">
        <v>0</v>
      </c>
      <c r="D186" s="113">
        <v>0</v>
      </c>
      <c r="E186" s="113">
        <v>0</v>
      </c>
      <c r="F186" s="113">
        <v>0</v>
      </c>
      <c r="G186" s="113">
        <v>0</v>
      </c>
      <c r="H186" s="113">
        <v>0</v>
      </c>
      <c r="I186" s="113">
        <v>3046.9725218499998</v>
      </c>
      <c r="J186" s="113">
        <v>44.413267349999998</v>
      </c>
      <c r="K186" s="113">
        <v>3002.5592545</v>
      </c>
      <c r="L186" s="113">
        <v>4006.6526662800002</v>
      </c>
      <c r="M186" s="113">
        <v>4006.6516245500002</v>
      </c>
      <c r="N186" s="113">
        <v>1.04173E-3</v>
      </c>
      <c r="O186" s="113">
        <v>0</v>
      </c>
      <c r="P186" s="113">
        <v>1.9379499999999999E-3</v>
      </c>
      <c r="Q186" s="113"/>
      <c r="R186" s="113"/>
      <c r="S186" s="113"/>
    </row>
    <row r="187" spans="1:19">
      <c r="A187" s="8">
        <v>45901</v>
      </c>
      <c r="B187" s="113">
        <v>7187.0990760300001</v>
      </c>
      <c r="C187" s="113">
        <v>0</v>
      </c>
      <c r="D187" s="113">
        <v>0</v>
      </c>
      <c r="E187" s="113">
        <v>0</v>
      </c>
      <c r="F187" s="113">
        <v>0</v>
      </c>
      <c r="G187" s="113">
        <v>0</v>
      </c>
      <c r="H187" s="113">
        <v>0</v>
      </c>
      <c r="I187" s="113">
        <v>3113.3943224</v>
      </c>
      <c r="J187" s="113">
        <v>43.698992269999998</v>
      </c>
      <c r="K187" s="113">
        <v>3069.69533013</v>
      </c>
      <c r="L187" s="113">
        <v>4073.7047536300001</v>
      </c>
      <c r="M187" s="113">
        <v>4073.7043423</v>
      </c>
      <c r="N187" s="113">
        <v>4.1133000000000001E-4</v>
      </c>
      <c r="O187" s="113">
        <v>0</v>
      </c>
      <c r="P187" s="113">
        <v>2.0228300000000002E-3</v>
      </c>
      <c r="Q187" s="113"/>
      <c r="R187" s="113"/>
      <c r="S187" s="113"/>
    </row>
    <row r="188" spans="1:19">
      <c r="A188" s="8">
        <v>45931</v>
      </c>
      <c r="B188" s="113">
        <v>7156.0648914100002</v>
      </c>
      <c r="C188" s="113">
        <v>0</v>
      </c>
      <c r="D188" s="113">
        <v>0</v>
      </c>
      <c r="E188" s="113">
        <v>0</v>
      </c>
      <c r="F188" s="113">
        <v>0</v>
      </c>
      <c r="G188" s="113">
        <v>0</v>
      </c>
      <c r="H188" s="113">
        <v>0</v>
      </c>
      <c r="I188" s="113">
        <v>3042.8518878</v>
      </c>
      <c r="J188" s="113">
        <v>43.002106759999997</v>
      </c>
      <c r="K188" s="113">
        <v>2999.8497810399999</v>
      </c>
      <c r="L188" s="113">
        <v>4113.2130036099998</v>
      </c>
      <c r="M188" s="113">
        <v>4113.2124698999996</v>
      </c>
      <c r="N188" s="113">
        <v>5.3370999999999996E-4</v>
      </c>
      <c r="O188" s="113">
        <v>0</v>
      </c>
      <c r="P188" s="113">
        <v>2.3350100000000002E-3</v>
      </c>
      <c r="Q188" s="113"/>
      <c r="R188" s="113"/>
      <c r="S188" s="113"/>
    </row>
    <row r="189" spans="1:19">
      <c r="A189" s="8">
        <v>45962</v>
      </c>
      <c r="B189" s="113">
        <v>7304.2632636500002</v>
      </c>
      <c r="C189" s="113">
        <v>0</v>
      </c>
      <c r="D189" s="113">
        <v>0</v>
      </c>
      <c r="E189" s="113">
        <v>0</v>
      </c>
      <c r="F189" s="113">
        <v>0</v>
      </c>
      <c r="G189" s="113">
        <v>0</v>
      </c>
      <c r="H189" s="113">
        <v>0</v>
      </c>
      <c r="I189" s="113">
        <v>3085.8079828099999</v>
      </c>
      <c r="J189" s="113">
        <v>42.0908941</v>
      </c>
      <c r="K189" s="113">
        <v>3043.7170887100001</v>
      </c>
      <c r="L189" s="113">
        <v>4218.4552808400003</v>
      </c>
      <c r="M189" s="113">
        <v>4218.4547436000003</v>
      </c>
      <c r="N189" s="113">
        <v>5.3724000000000003E-4</v>
      </c>
      <c r="O189" s="113">
        <v>0</v>
      </c>
      <c r="P189" s="113">
        <v>2.13291E-3</v>
      </c>
      <c r="Q189" s="113"/>
      <c r="R189" s="113"/>
      <c r="S189" s="11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128</v>
      </c>
      <c r="B1" s="10"/>
      <c r="C1" s="10"/>
    </row>
    <row r="2" spans="1:17" ht="5.25" customHeight="1"/>
    <row r="3" spans="1:17" ht="28.5" customHeight="1">
      <c r="A3" s="190" t="s">
        <v>74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</row>
    <row r="4" spans="1:17" ht="12.75" customHeight="1">
      <c r="A4" s="12" t="s">
        <v>127</v>
      </c>
    </row>
    <row r="5" spans="1:17" ht="12.75" customHeight="1">
      <c r="A5" s="13" t="s">
        <v>225</v>
      </c>
    </row>
    <row r="6" spans="1:17" s="20" customFormat="1" ht="12.75" customHeight="1">
      <c r="A6" s="192" t="s">
        <v>0</v>
      </c>
      <c r="B6" s="181" t="s">
        <v>60</v>
      </c>
      <c r="C6" s="195" t="s">
        <v>7</v>
      </c>
      <c r="D6" s="195"/>
      <c r="E6" s="195"/>
      <c r="F6" s="195" t="s">
        <v>2</v>
      </c>
      <c r="G6" s="195"/>
      <c r="H6" s="195"/>
      <c r="I6" s="195"/>
      <c r="J6" s="195"/>
      <c r="K6" s="195"/>
      <c r="L6" s="195"/>
      <c r="M6" s="195"/>
    </row>
    <row r="7" spans="1:17" s="20" customFormat="1" ht="16.5" customHeight="1">
      <c r="A7" s="193"/>
      <c r="B7" s="181"/>
      <c r="C7" s="195"/>
      <c r="D7" s="195"/>
      <c r="E7" s="195"/>
      <c r="F7" s="195" t="s">
        <v>17</v>
      </c>
      <c r="G7" s="196"/>
      <c r="H7" s="196"/>
      <c r="I7" s="196"/>
      <c r="J7" s="195" t="s">
        <v>9</v>
      </c>
      <c r="K7" s="196"/>
      <c r="L7" s="196"/>
      <c r="M7" s="196"/>
    </row>
    <row r="8" spans="1:17" s="20" customFormat="1" ht="82.5" customHeight="1">
      <c r="A8" s="194"/>
      <c r="B8" s="181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22"/>
      <c r="B9" s="121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2094.8162391599999</v>
      </c>
      <c r="C11" s="43">
        <f>G11+K11</f>
        <v>429.44437854</v>
      </c>
      <c r="D11" s="43">
        <f t="shared" ref="D11:E11" si="0">H11+L11</f>
        <v>1521.5394513599999</v>
      </c>
      <c r="E11" s="43">
        <f t="shared" si="0"/>
        <v>143.83240926000002</v>
      </c>
      <c r="F11" s="43">
        <v>1094.5281210999999</v>
      </c>
      <c r="G11" s="43">
        <v>329.85921827999999</v>
      </c>
      <c r="H11" s="43">
        <v>705.53245584000001</v>
      </c>
      <c r="I11" s="43">
        <v>59.136446980000002</v>
      </c>
      <c r="J11" s="43">
        <v>1000.28811806</v>
      </c>
      <c r="K11" s="43">
        <v>99.585160259999995</v>
      </c>
      <c r="L11" s="43">
        <v>816.00699552000003</v>
      </c>
      <c r="M11" s="43">
        <v>84.695962280000003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2089.0394108099999</v>
      </c>
      <c r="C12" s="43">
        <f t="shared" ref="C12:C67" si="1">G12+K12</f>
        <v>432.49615069999999</v>
      </c>
      <c r="D12" s="43">
        <f t="shared" ref="D12:D67" si="2">H12+L12</f>
        <v>1517.26875389</v>
      </c>
      <c r="E12" s="43">
        <f t="shared" ref="E12:E67" si="3">I12+M12</f>
        <v>139.27450622000001</v>
      </c>
      <c r="F12" s="43">
        <v>1090.3920488799999</v>
      </c>
      <c r="G12" s="43">
        <v>329.40949092</v>
      </c>
      <c r="H12" s="43">
        <v>703.57853323999996</v>
      </c>
      <c r="I12" s="43">
        <v>57.404024720000002</v>
      </c>
      <c r="J12" s="43">
        <v>998.64736192999999</v>
      </c>
      <c r="K12" s="43">
        <v>103.08665978000001</v>
      </c>
      <c r="L12" s="43">
        <v>813.69022065000001</v>
      </c>
      <c r="M12" s="43">
        <v>81.870481499999997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2106.2046548899998</v>
      </c>
      <c r="C13" s="43">
        <f t="shared" si="1"/>
        <v>461.15819792000002</v>
      </c>
      <c r="D13" s="43">
        <f t="shared" si="2"/>
        <v>1506.2957839000001</v>
      </c>
      <c r="E13" s="43">
        <f t="shared" si="3"/>
        <v>138.75067307</v>
      </c>
      <c r="F13" s="43">
        <v>1100.38440057</v>
      </c>
      <c r="G13" s="43">
        <v>352.77486524</v>
      </c>
      <c r="H13" s="43">
        <v>690.66526657999998</v>
      </c>
      <c r="I13" s="43">
        <v>56.944268749999999</v>
      </c>
      <c r="J13" s="43">
        <v>1005.82025432</v>
      </c>
      <c r="K13" s="43">
        <v>108.38333268</v>
      </c>
      <c r="L13" s="43">
        <v>815.63051731999997</v>
      </c>
      <c r="M13" s="43">
        <v>81.806404319999999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2145.66429303</v>
      </c>
      <c r="C14" s="43">
        <f t="shared" si="1"/>
        <v>489.74921140999999</v>
      </c>
      <c r="D14" s="43">
        <f t="shared" si="2"/>
        <v>1516.44454174</v>
      </c>
      <c r="E14" s="43">
        <f t="shared" si="3"/>
        <v>139.47053987999999</v>
      </c>
      <c r="F14" s="43">
        <v>1132.82217324</v>
      </c>
      <c r="G14" s="43">
        <v>375.77508806999998</v>
      </c>
      <c r="H14" s="43">
        <v>699.74868436999998</v>
      </c>
      <c r="I14" s="43">
        <v>57.298400800000003</v>
      </c>
      <c r="J14" s="43">
        <v>1012.84211979</v>
      </c>
      <c r="K14" s="43">
        <v>113.97412334000001</v>
      </c>
      <c r="L14" s="43">
        <v>816.69585737</v>
      </c>
      <c r="M14" s="43">
        <v>82.172139079999994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2154.0083481800002</v>
      </c>
      <c r="C15" s="43">
        <f t="shared" si="1"/>
        <v>483.53951085999995</v>
      </c>
      <c r="D15" s="43">
        <f t="shared" si="2"/>
        <v>1524.5632680399999</v>
      </c>
      <c r="E15" s="43">
        <f t="shared" si="3"/>
        <v>145.90556928000001</v>
      </c>
      <c r="F15" s="43">
        <v>1140.6072600699999</v>
      </c>
      <c r="G15" s="43">
        <v>369.49939325999998</v>
      </c>
      <c r="H15" s="43">
        <v>706.74617304000003</v>
      </c>
      <c r="I15" s="43">
        <v>64.361693770000002</v>
      </c>
      <c r="J15" s="43">
        <v>1013.40108811</v>
      </c>
      <c r="K15" s="43">
        <v>114.0401176</v>
      </c>
      <c r="L15" s="43">
        <v>817.81709499999999</v>
      </c>
      <c r="M15" s="43">
        <v>81.543875510000007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2166.4825382399999</v>
      </c>
      <c r="C16" s="43">
        <f t="shared" si="1"/>
        <v>483.58916564000003</v>
      </c>
      <c r="D16" s="43">
        <f t="shared" si="2"/>
        <v>1536.57082653</v>
      </c>
      <c r="E16" s="43">
        <f t="shared" si="3"/>
        <v>146.32254606999999</v>
      </c>
      <c r="F16" s="43">
        <v>1152.40207986</v>
      </c>
      <c r="G16" s="43">
        <v>369.21795858000002</v>
      </c>
      <c r="H16" s="43">
        <v>718.0110909</v>
      </c>
      <c r="I16" s="43">
        <v>65.17303038</v>
      </c>
      <c r="J16" s="43">
        <v>1014.08045838</v>
      </c>
      <c r="K16" s="43">
        <v>114.37120706</v>
      </c>
      <c r="L16" s="43">
        <v>818.55973562999998</v>
      </c>
      <c r="M16" s="43">
        <v>81.149515690000001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2171.7503269899998</v>
      </c>
      <c r="C17" s="43">
        <f t="shared" si="1"/>
        <v>491.40917562999999</v>
      </c>
      <c r="D17" s="43">
        <f t="shared" si="2"/>
        <v>1535.9283561100001</v>
      </c>
      <c r="E17" s="43">
        <f t="shared" si="3"/>
        <v>144.41279524999999</v>
      </c>
      <c r="F17" s="43">
        <v>1169.0814813100001</v>
      </c>
      <c r="G17" s="43">
        <v>383.70472570999999</v>
      </c>
      <c r="H17" s="43">
        <v>720.12885919999997</v>
      </c>
      <c r="I17" s="43">
        <v>65.247896400000002</v>
      </c>
      <c r="J17" s="43">
        <v>1002.66884568</v>
      </c>
      <c r="K17" s="43">
        <v>107.70444992</v>
      </c>
      <c r="L17" s="43">
        <v>815.79949691000002</v>
      </c>
      <c r="M17" s="43">
        <v>79.16489885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2199.0452581499999</v>
      </c>
      <c r="C18" s="43">
        <f t="shared" si="1"/>
        <v>481.14741658999998</v>
      </c>
      <c r="D18" s="43">
        <f t="shared" si="2"/>
        <v>1569.83056609</v>
      </c>
      <c r="E18" s="43">
        <f t="shared" si="3"/>
        <v>148.06727547</v>
      </c>
      <c r="F18" s="43">
        <v>1178.07445396</v>
      </c>
      <c r="G18" s="43">
        <v>353.14902354999998</v>
      </c>
      <c r="H18" s="43">
        <v>755.66433757000004</v>
      </c>
      <c r="I18" s="43">
        <v>69.261092840000003</v>
      </c>
      <c r="J18" s="43">
        <v>1020.97080419</v>
      </c>
      <c r="K18" s="43">
        <v>127.99839304</v>
      </c>
      <c r="L18" s="43">
        <v>814.16622852</v>
      </c>
      <c r="M18" s="43">
        <v>78.806182629999995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2198.9175093899999</v>
      </c>
      <c r="C19" s="43">
        <f t="shared" si="1"/>
        <v>500.80492730000003</v>
      </c>
      <c r="D19" s="43">
        <f t="shared" si="2"/>
        <v>1571.01831812</v>
      </c>
      <c r="E19" s="43">
        <f t="shared" si="3"/>
        <v>127.09426396999999</v>
      </c>
      <c r="F19" s="43">
        <v>1178.26393235</v>
      </c>
      <c r="G19" s="43">
        <v>371.03859786999999</v>
      </c>
      <c r="H19" s="43">
        <v>758.44588508000004</v>
      </c>
      <c r="I19" s="43">
        <v>48.779449399999997</v>
      </c>
      <c r="J19" s="43">
        <v>1020.65357704</v>
      </c>
      <c r="K19" s="43">
        <v>129.76632943000001</v>
      </c>
      <c r="L19" s="43">
        <v>812.57243303999996</v>
      </c>
      <c r="M19" s="43">
        <v>78.314814569999996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2207.7037330899998</v>
      </c>
      <c r="C20" s="43">
        <f t="shared" si="1"/>
        <v>455.87748055999998</v>
      </c>
      <c r="D20" s="43">
        <f t="shared" si="2"/>
        <v>1619.85634338</v>
      </c>
      <c r="E20" s="43">
        <f t="shared" si="3"/>
        <v>131.96990915000001</v>
      </c>
      <c r="F20" s="43">
        <v>1193.44419322</v>
      </c>
      <c r="G20" s="43">
        <v>333.17492804</v>
      </c>
      <c r="H20" s="43">
        <v>806.94196968000006</v>
      </c>
      <c r="I20" s="43">
        <v>53.327295499999998</v>
      </c>
      <c r="J20" s="43">
        <v>1014.25953987</v>
      </c>
      <c r="K20" s="43">
        <v>122.70255252</v>
      </c>
      <c r="L20" s="43">
        <v>812.91437370000006</v>
      </c>
      <c r="M20" s="43">
        <v>78.642613650000001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2256.58272971</v>
      </c>
      <c r="C21" s="43">
        <f t="shared" si="1"/>
        <v>460.17211015000004</v>
      </c>
      <c r="D21" s="43">
        <f t="shared" si="2"/>
        <v>1627.5687171899999</v>
      </c>
      <c r="E21" s="43">
        <f t="shared" si="3"/>
        <v>168.84190237000001</v>
      </c>
      <c r="F21" s="43">
        <v>1283.85884951</v>
      </c>
      <c r="G21" s="43">
        <v>344.07796172000002</v>
      </c>
      <c r="H21" s="43">
        <v>849.18882179000002</v>
      </c>
      <c r="I21" s="43">
        <v>90.592066000000003</v>
      </c>
      <c r="J21" s="43">
        <v>972.72388020000005</v>
      </c>
      <c r="K21" s="43">
        <v>116.09414843</v>
      </c>
      <c r="L21" s="43">
        <v>778.37989540000001</v>
      </c>
      <c r="M21" s="43">
        <v>78.249836369999997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2236.5106369499999</v>
      </c>
      <c r="C22" s="43">
        <f t="shared" si="1"/>
        <v>452.14238516</v>
      </c>
      <c r="D22" s="43">
        <f t="shared" si="2"/>
        <v>1614.7690745800001</v>
      </c>
      <c r="E22" s="43">
        <f t="shared" si="3"/>
        <v>169.59917720999999</v>
      </c>
      <c r="F22" s="43">
        <v>1271.58844165</v>
      </c>
      <c r="G22" s="43">
        <v>335.819998</v>
      </c>
      <c r="H22" s="43">
        <v>844.09596137000005</v>
      </c>
      <c r="I22" s="43">
        <v>91.672482279999997</v>
      </c>
      <c r="J22" s="43">
        <v>964.9221953</v>
      </c>
      <c r="K22" s="43">
        <v>116.32238716000001</v>
      </c>
      <c r="L22" s="43">
        <v>770.67311321</v>
      </c>
      <c r="M22" s="43">
        <v>77.926694929999996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2191.5456677299999</v>
      </c>
      <c r="C23" s="43">
        <f t="shared" si="1"/>
        <v>427.35473044999998</v>
      </c>
      <c r="D23" s="43">
        <f t="shared" si="2"/>
        <v>1596.7001093399999</v>
      </c>
      <c r="E23" s="43">
        <f t="shared" si="3"/>
        <v>167.49082794</v>
      </c>
      <c r="F23" s="43">
        <v>1229.2144957400001</v>
      </c>
      <c r="G23" s="43">
        <v>312.38617400999999</v>
      </c>
      <c r="H23" s="43">
        <v>826.85105744999998</v>
      </c>
      <c r="I23" s="43">
        <v>89.97726428</v>
      </c>
      <c r="J23" s="43">
        <v>962.33117199000003</v>
      </c>
      <c r="K23" s="43">
        <v>114.96855644</v>
      </c>
      <c r="L23" s="43">
        <v>769.84905189000006</v>
      </c>
      <c r="M23" s="43">
        <v>77.513563660000003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2186.0855421400001</v>
      </c>
      <c r="C24" s="43">
        <f t="shared" si="1"/>
        <v>417.83129154</v>
      </c>
      <c r="D24" s="43">
        <f t="shared" si="2"/>
        <v>1601.18341743</v>
      </c>
      <c r="E24" s="43">
        <f t="shared" si="3"/>
        <v>167.07083317000001</v>
      </c>
      <c r="F24" s="43">
        <v>1223.4265754400001</v>
      </c>
      <c r="G24" s="43">
        <v>301.92604747000001</v>
      </c>
      <c r="H24" s="43">
        <v>831.53696336999997</v>
      </c>
      <c r="I24" s="43">
        <v>89.963564599999998</v>
      </c>
      <c r="J24" s="43">
        <v>962.65896669999995</v>
      </c>
      <c r="K24" s="43">
        <v>115.90524406999999</v>
      </c>
      <c r="L24" s="43">
        <v>769.64645406</v>
      </c>
      <c r="M24" s="43">
        <v>77.107268570000002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2178.0639698099999</v>
      </c>
      <c r="C25" s="43">
        <f t="shared" si="1"/>
        <v>410.67037293999999</v>
      </c>
      <c r="D25" s="43">
        <f t="shared" si="2"/>
        <v>1603.1156750800001</v>
      </c>
      <c r="E25" s="43">
        <f t="shared" si="3"/>
        <v>164.27792178999999</v>
      </c>
      <c r="F25" s="43">
        <v>1212.6559754899999</v>
      </c>
      <c r="G25" s="43">
        <v>291.05255634000002</v>
      </c>
      <c r="H25" s="43">
        <v>834.27168125000003</v>
      </c>
      <c r="I25" s="43">
        <v>87.331737899999993</v>
      </c>
      <c r="J25" s="43">
        <v>965.40799431999994</v>
      </c>
      <c r="K25" s="43">
        <v>119.6178166</v>
      </c>
      <c r="L25" s="43">
        <v>768.84399383000004</v>
      </c>
      <c r="M25" s="43">
        <v>76.94618389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2177.3229868799999</v>
      </c>
      <c r="C26" s="43">
        <f t="shared" si="1"/>
        <v>409.35824492</v>
      </c>
      <c r="D26" s="43">
        <f t="shared" si="2"/>
        <v>1602.9969981200002</v>
      </c>
      <c r="E26" s="43">
        <f t="shared" si="3"/>
        <v>164.96774384000003</v>
      </c>
      <c r="F26" s="43">
        <v>1209.29619542</v>
      </c>
      <c r="G26" s="43">
        <v>289.86332590000001</v>
      </c>
      <c r="H26" s="43">
        <v>831.41505514000005</v>
      </c>
      <c r="I26" s="43">
        <v>88.017814380000004</v>
      </c>
      <c r="J26" s="43">
        <v>968.02679146000003</v>
      </c>
      <c r="K26" s="43">
        <v>119.49491902</v>
      </c>
      <c r="L26" s="43">
        <v>771.58194298000001</v>
      </c>
      <c r="M26" s="43">
        <v>76.949929460000007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2179.56183809</v>
      </c>
      <c r="C27" s="43">
        <f t="shared" si="1"/>
        <v>396.83787629</v>
      </c>
      <c r="D27" s="43">
        <f t="shared" si="2"/>
        <v>1626.75072482</v>
      </c>
      <c r="E27" s="43">
        <f t="shared" si="3"/>
        <v>155.97323698</v>
      </c>
      <c r="F27" s="43">
        <v>1212.96813417</v>
      </c>
      <c r="G27" s="43">
        <v>279.96135473999999</v>
      </c>
      <c r="H27" s="43">
        <v>853.58820462000006</v>
      </c>
      <c r="I27" s="43">
        <v>79.418574809999996</v>
      </c>
      <c r="J27" s="43">
        <v>966.59370392000005</v>
      </c>
      <c r="K27" s="43">
        <v>116.87652155000001</v>
      </c>
      <c r="L27" s="43">
        <v>773.16252020000002</v>
      </c>
      <c r="M27" s="43">
        <v>76.55466217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1433.1656114699999</v>
      </c>
      <c r="C28" s="43">
        <f t="shared" si="1"/>
        <v>374.73347090000004</v>
      </c>
      <c r="D28" s="43">
        <f t="shared" si="2"/>
        <v>938.79150609999999</v>
      </c>
      <c r="E28" s="43">
        <f t="shared" si="3"/>
        <v>119.64063447000001</v>
      </c>
      <c r="F28" s="43">
        <v>1194.9359758099999</v>
      </c>
      <c r="G28" s="43">
        <v>291.87936651000001</v>
      </c>
      <c r="H28" s="43">
        <v>800.46225462999996</v>
      </c>
      <c r="I28" s="43">
        <v>102.59435467</v>
      </c>
      <c r="J28" s="43">
        <v>238.22963566000001</v>
      </c>
      <c r="K28" s="43">
        <v>82.854104390000003</v>
      </c>
      <c r="L28" s="43">
        <v>138.32925147</v>
      </c>
      <c r="M28" s="43">
        <v>17.046279800000001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1426.7198006000001</v>
      </c>
      <c r="C29" s="43">
        <f t="shared" si="1"/>
        <v>358.5498528</v>
      </c>
      <c r="D29" s="43">
        <f t="shared" si="2"/>
        <v>948.14490147999993</v>
      </c>
      <c r="E29" s="43">
        <f t="shared" si="3"/>
        <v>120.02504632</v>
      </c>
      <c r="F29" s="43">
        <v>1191.6332025300001</v>
      </c>
      <c r="G29" s="43">
        <v>278.31579943999998</v>
      </c>
      <c r="H29" s="43">
        <v>810.19685662999996</v>
      </c>
      <c r="I29" s="43">
        <v>103.12054646</v>
      </c>
      <c r="J29" s="43">
        <v>235.08659807000001</v>
      </c>
      <c r="K29" s="43">
        <v>80.234053360000004</v>
      </c>
      <c r="L29" s="43">
        <v>137.94804485</v>
      </c>
      <c r="M29" s="43">
        <v>16.904499860000001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1444.65510885</v>
      </c>
      <c r="C30" s="43">
        <f t="shared" si="1"/>
        <v>378.7817187</v>
      </c>
      <c r="D30" s="43">
        <f t="shared" si="2"/>
        <v>906.21628399999997</v>
      </c>
      <c r="E30" s="43">
        <f t="shared" si="3"/>
        <v>159.65710615</v>
      </c>
      <c r="F30" s="43">
        <v>1250.76769988</v>
      </c>
      <c r="G30" s="43">
        <v>299.68106906999998</v>
      </c>
      <c r="H30" s="43">
        <v>808.48326734</v>
      </c>
      <c r="I30" s="43">
        <v>142.60336347000001</v>
      </c>
      <c r="J30" s="43">
        <v>193.88740897</v>
      </c>
      <c r="K30" s="43">
        <v>79.100649630000007</v>
      </c>
      <c r="L30" s="43">
        <v>97.733016660000004</v>
      </c>
      <c r="M30" s="43">
        <v>17.053742679999999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1428.0469805</v>
      </c>
      <c r="C31" s="43">
        <f t="shared" si="1"/>
        <v>338.94742745000002</v>
      </c>
      <c r="D31" s="43">
        <f t="shared" si="2"/>
        <v>923.28126093000003</v>
      </c>
      <c r="E31" s="43">
        <f t="shared" si="3"/>
        <v>165.81829212000002</v>
      </c>
      <c r="F31" s="43">
        <v>1237.56859917</v>
      </c>
      <c r="G31" s="43">
        <v>330.83292388000001</v>
      </c>
      <c r="H31" s="43">
        <v>763.00076429000001</v>
      </c>
      <c r="I31" s="43">
        <v>143.73491100000001</v>
      </c>
      <c r="J31" s="43">
        <v>190.47838132999999</v>
      </c>
      <c r="K31" s="43">
        <v>8.1145035700000001</v>
      </c>
      <c r="L31" s="43">
        <v>160.28049664</v>
      </c>
      <c r="M31" s="43">
        <v>22.083381119999999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1431.53561302</v>
      </c>
      <c r="C32" s="43">
        <f t="shared" si="1"/>
        <v>348.85460556000004</v>
      </c>
      <c r="D32" s="43">
        <f t="shared" si="2"/>
        <v>916.90796571999999</v>
      </c>
      <c r="E32" s="43">
        <f t="shared" si="3"/>
        <v>165.77304174</v>
      </c>
      <c r="F32" s="43">
        <v>1253.3344336600001</v>
      </c>
      <c r="G32" s="43">
        <v>340.89867235000003</v>
      </c>
      <c r="H32" s="43">
        <v>768.76356482000006</v>
      </c>
      <c r="I32" s="43">
        <v>143.67219649</v>
      </c>
      <c r="J32" s="43">
        <v>178.20117936</v>
      </c>
      <c r="K32" s="43">
        <v>7.9559332100000004</v>
      </c>
      <c r="L32" s="43">
        <v>148.14440089999999</v>
      </c>
      <c r="M32" s="43">
        <v>22.100845249999999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1433.63439952</v>
      </c>
      <c r="C33" s="43">
        <f t="shared" si="1"/>
        <v>332.99151310000002</v>
      </c>
      <c r="D33" s="43">
        <f t="shared" si="2"/>
        <v>940.87225602000001</v>
      </c>
      <c r="E33" s="43">
        <f t="shared" si="3"/>
        <v>159.77063039999999</v>
      </c>
      <c r="F33" s="43">
        <v>1255.40460985</v>
      </c>
      <c r="G33" s="43">
        <v>324.07494256000001</v>
      </c>
      <c r="H33" s="43">
        <v>787.47621537999999</v>
      </c>
      <c r="I33" s="43">
        <v>143.85345190999999</v>
      </c>
      <c r="J33" s="43">
        <v>178.22978967</v>
      </c>
      <c r="K33" s="43">
        <v>8.9165705400000004</v>
      </c>
      <c r="L33" s="43">
        <v>153.39604064</v>
      </c>
      <c r="M33" s="43">
        <v>15.91717849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1434.3829026200001</v>
      </c>
      <c r="C34" s="43">
        <f t="shared" si="1"/>
        <v>289.12748716999999</v>
      </c>
      <c r="D34" s="43">
        <f t="shared" si="2"/>
        <v>983.93642232000002</v>
      </c>
      <c r="E34" s="43">
        <f t="shared" si="3"/>
        <v>161.31899313</v>
      </c>
      <c r="F34" s="43">
        <v>1252.8926797199999</v>
      </c>
      <c r="G34" s="43">
        <v>276.54887988000002</v>
      </c>
      <c r="H34" s="43">
        <v>830.21174143999997</v>
      </c>
      <c r="I34" s="43">
        <v>146.13205840000001</v>
      </c>
      <c r="J34" s="43">
        <v>181.49022289999999</v>
      </c>
      <c r="K34" s="43">
        <v>12.578607290000001</v>
      </c>
      <c r="L34" s="43">
        <v>153.72468087999999</v>
      </c>
      <c r="M34" s="43">
        <v>15.186934730000001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1434.31428428</v>
      </c>
      <c r="C35" s="43">
        <f t="shared" si="1"/>
        <v>364.05910108</v>
      </c>
      <c r="D35" s="43">
        <f t="shared" si="2"/>
        <v>914.64747984999997</v>
      </c>
      <c r="E35" s="43">
        <f t="shared" si="3"/>
        <v>155.60770335000001</v>
      </c>
      <c r="F35" s="43">
        <v>1251.92560609</v>
      </c>
      <c r="G35" s="43">
        <v>277.64599103</v>
      </c>
      <c r="H35" s="43">
        <v>828.92139313999996</v>
      </c>
      <c r="I35" s="43">
        <v>145.35822192000001</v>
      </c>
      <c r="J35" s="43">
        <v>182.38867819000001</v>
      </c>
      <c r="K35" s="43">
        <v>86.41311005</v>
      </c>
      <c r="L35" s="43">
        <v>85.726086710000004</v>
      </c>
      <c r="M35" s="43">
        <v>10.249481429999999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1433.6504472199999</v>
      </c>
      <c r="C36" s="43">
        <f t="shared" si="1"/>
        <v>367.14906928000005</v>
      </c>
      <c r="D36" s="43">
        <f t="shared" si="2"/>
        <v>913.26201513000001</v>
      </c>
      <c r="E36" s="43">
        <f t="shared" si="3"/>
        <v>153.23936281000002</v>
      </c>
      <c r="F36" s="43">
        <v>1250.3110048000001</v>
      </c>
      <c r="G36" s="43">
        <v>278.38404558000002</v>
      </c>
      <c r="H36" s="43">
        <v>830.01133564999998</v>
      </c>
      <c r="I36" s="43">
        <v>141.91562357000001</v>
      </c>
      <c r="J36" s="43">
        <v>183.33944242000001</v>
      </c>
      <c r="K36" s="43">
        <v>88.7650237</v>
      </c>
      <c r="L36" s="43">
        <v>83.250679480000002</v>
      </c>
      <c r="M36" s="43">
        <v>11.32373924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1449.2587501099999</v>
      </c>
      <c r="C37" s="43">
        <f t="shared" si="1"/>
        <v>370.39043275000006</v>
      </c>
      <c r="D37" s="43">
        <f t="shared" si="2"/>
        <v>925.04361631999996</v>
      </c>
      <c r="E37" s="43">
        <f t="shared" si="3"/>
        <v>153.82470104000001</v>
      </c>
      <c r="F37" s="43">
        <v>1262.06977753</v>
      </c>
      <c r="G37" s="43">
        <v>277.59982373000003</v>
      </c>
      <c r="H37" s="43">
        <v>841.72732972999995</v>
      </c>
      <c r="I37" s="43">
        <v>142.74262407000001</v>
      </c>
      <c r="J37" s="43">
        <v>187.18897258000001</v>
      </c>
      <c r="K37" s="43">
        <v>92.790609020000005</v>
      </c>
      <c r="L37" s="43">
        <v>83.316286590000004</v>
      </c>
      <c r="M37" s="43">
        <v>11.082076969999999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1450.44224743</v>
      </c>
      <c r="C38" s="43">
        <f t="shared" si="1"/>
        <v>378.53777315000002</v>
      </c>
      <c r="D38" s="43">
        <f t="shared" si="2"/>
        <v>919.10605512000006</v>
      </c>
      <c r="E38" s="43">
        <f t="shared" si="3"/>
        <v>152.79841915999998</v>
      </c>
      <c r="F38" s="43">
        <v>1254.1686252300001</v>
      </c>
      <c r="G38" s="43">
        <v>275.54561508</v>
      </c>
      <c r="H38" s="43">
        <v>834.61430823000001</v>
      </c>
      <c r="I38" s="43">
        <v>144.00870191999999</v>
      </c>
      <c r="J38" s="43">
        <v>196.27362220000001</v>
      </c>
      <c r="K38" s="43">
        <v>102.99215807</v>
      </c>
      <c r="L38" s="43">
        <v>84.491746890000002</v>
      </c>
      <c r="M38" s="43">
        <v>8.7897172399999999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1443.62809965</v>
      </c>
      <c r="C39" s="43">
        <f t="shared" si="1"/>
        <v>365.20138422000002</v>
      </c>
      <c r="D39" s="43">
        <f t="shared" si="2"/>
        <v>924.92040451000003</v>
      </c>
      <c r="E39" s="43">
        <f t="shared" si="3"/>
        <v>153.50631092</v>
      </c>
      <c r="F39" s="43">
        <v>1245.4264796499999</v>
      </c>
      <c r="G39" s="43">
        <v>260.73534556999999</v>
      </c>
      <c r="H39" s="43">
        <v>839.77660858000002</v>
      </c>
      <c r="I39" s="43">
        <v>144.9145255</v>
      </c>
      <c r="J39" s="43">
        <v>198.20161999999999</v>
      </c>
      <c r="K39" s="43">
        <v>104.46603865</v>
      </c>
      <c r="L39" s="43">
        <v>85.143795929999996</v>
      </c>
      <c r="M39" s="43">
        <v>8.5917854200000008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1447.0398599</v>
      </c>
      <c r="C40" s="43">
        <f t="shared" si="1"/>
        <v>369.96725634000001</v>
      </c>
      <c r="D40" s="43">
        <f t="shared" si="2"/>
        <v>922.95986151</v>
      </c>
      <c r="E40" s="43">
        <f t="shared" si="3"/>
        <v>154.11274204999998</v>
      </c>
      <c r="F40" s="43">
        <v>1247.6689747800001</v>
      </c>
      <c r="G40" s="43">
        <v>264.35159615999999</v>
      </c>
      <c r="H40" s="43">
        <v>837.67244678999998</v>
      </c>
      <c r="I40" s="43">
        <v>145.64493182999999</v>
      </c>
      <c r="J40" s="43">
        <v>199.37088512</v>
      </c>
      <c r="K40" s="43">
        <v>105.61566018000001</v>
      </c>
      <c r="L40" s="43">
        <v>85.287414720000001</v>
      </c>
      <c r="M40" s="43">
        <v>8.4678102200000005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1451.0468798899999</v>
      </c>
      <c r="C41" s="43">
        <f t="shared" si="1"/>
        <v>376.09710819999998</v>
      </c>
      <c r="D41" s="43">
        <f t="shared" si="2"/>
        <v>922.48918776000005</v>
      </c>
      <c r="E41" s="43">
        <f t="shared" si="3"/>
        <v>152.46058392999998</v>
      </c>
      <c r="F41" s="43">
        <v>1217.0516222000001</v>
      </c>
      <c r="G41" s="43">
        <v>270.71894409999999</v>
      </c>
      <c r="H41" s="43">
        <v>801.00141225000004</v>
      </c>
      <c r="I41" s="43">
        <v>145.33126584999999</v>
      </c>
      <c r="J41" s="43">
        <v>233.99525768999999</v>
      </c>
      <c r="K41" s="43">
        <v>105.37816410000001</v>
      </c>
      <c r="L41" s="43">
        <v>121.48777551000001</v>
      </c>
      <c r="M41" s="43">
        <v>7.12931808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1475.1981972399999</v>
      </c>
      <c r="C42" s="43">
        <f t="shared" si="1"/>
        <v>413.66463657000003</v>
      </c>
      <c r="D42" s="43">
        <f t="shared" si="2"/>
        <v>908.88311809000004</v>
      </c>
      <c r="E42" s="43">
        <f t="shared" si="3"/>
        <v>152.65044258</v>
      </c>
      <c r="F42" s="43">
        <v>1231.82586012</v>
      </c>
      <c r="G42" s="43">
        <v>302.30052273000001</v>
      </c>
      <c r="H42" s="43">
        <v>783.89252393000004</v>
      </c>
      <c r="I42" s="43">
        <v>145.63281345999999</v>
      </c>
      <c r="J42" s="43">
        <v>243.37233712</v>
      </c>
      <c r="K42" s="43">
        <v>111.36411384</v>
      </c>
      <c r="L42" s="43">
        <v>124.99059416</v>
      </c>
      <c r="M42" s="43">
        <v>7.0176291199999996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1509.8802219500001</v>
      </c>
      <c r="C43" s="43">
        <f t="shared" si="1"/>
        <v>446.58578677000003</v>
      </c>
      <c r="D43" s="43">
        <f t="shared" si="2"/>
        <v>900.55251410999995</v>
      </c>
      <c r="E43" s="43">
        <f t="shared" si="3"/>
        <v>162.74192107000002</v>
      </c>
      <c r="F43" s="43">
        <v>1358.3085237400001</v>
      </c>
      <c r="G43" s="43">
        <v>406.43273244</v>
      </c>
      <c r="H43" s="43">
        <v>794.24543666</v>
      </c>
      <c r="I43" s="43">
        <v>157.63035464000001</v>
      </c>
      <c r="J43" s="43">
        <v>151.57169820999999</v>
      </c>
      <c r="K43" s="43">
        <v>40.153054330000003</v>
      </c>
      <c r="L43" s="43">
        <v>106.30707744999999</v>
      </c>
      <c r="M43" s="43">
        <v>5.1115664299999999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1399.11079417</v>
      </c>
      <c r="C44" s="43">
        <f t="shared" si="1"/>
        <v>368.36375061999996</v>
      </c>
      <c r="D44" s="43">
        <f t="shared" si="2"/>
        <v>907.91467855999997</v>
      </c>
      <c r="E44" s="43">
        <f t="shared" si="3"/>
        <v>122.83236499</v>
      </c>
      <c r="F44" s="43">
        <v>1245.7506782400001</v>
      </c>
      <c r="G44" s="43">
        <v>326.40090278999998</v>
      </c>
      <c r="H44" s="43">
        <v>801.58147405</v>
      </c>
      <c r="I44" s="43">
        <v>117.7683014</v>
      </c>
      <c r="J44" s="43">
        <v>153.36011593000001</v>
      </c>
      <c r="K44" s="43">
        <v>41.962847830000001</v>
      </c>
      <c r="L44" s="43">
        <v>106.33320451</v>
      </c>
      <c r="M44" s="43">
        <v>5.0640635899999999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1412.23468641</v>
      </c>
      <c r="C45" s="43">
        <f t="shared" si="1"/>
        <v>373.24373764000001</v>
      </c>
      <c r="D45" s="43">
        <f t="shared" si="2"/>
        <v>915.67863499000009</v>
      </c>
      <c r="E45" s="43">
        <f t="shared" si="3"/>
        <v>123.31231378</v>
      </c>
      <c r="F45" s="43">
        <v>1253.2965174999999</v>
      </c>
      <c r="G45" s="43">
        <v>329.30055141000003</v>
      </c>
      <c r="H45" s="43">
        <v>805.57922755000004</v>
      </c>
      <c r="I45" s="43">
        <v>118.41673854</v>
      </c>
      <c r="J45" s="43">
        <v>158.93816891</v>
      </c>
      <c r="K45" s="43">
        <v>43.943186230000002</v>
      </c>
      <c r="L45" s="43">
        <v>110.09940743999999</v>
      </c>
      <c r="M45" s="43">
        <v>4.8955752400000003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1417.1981386</v>
      </c>
      <c r="C46" s="43">
        <f t="shared" si="1"/>
        <v>367.10146519</v>
      </c>
      <c r="D46" s="43">
        <f t="shared" si="2"/>
        <v>914.22060097999997</v>
      </c>
      <c r="E46" s="43">
        <f t="shared" si="3"/>
        <v>135.87607242999999</v>
      </c>
      <c r="F46" s="43">
        <v>1261.3075937000001</v>
      </c>
      <c r="G46" s="43">
        <v>324.21493686000002</v>
      </c>
      <c r="H46" s="43">
        <v>805.93615612999997</v>
      </c>
      <c r="I46" s="43">
        <v>131.15650070999999</v>
      </c>
      <c r="J46" s="43">
        <v>155.89054490000001</v>
      </c>
      <c r="K46" s="43">
        <v>42.886528329999997</v>
      </c>
      <c r="L46" s="43">
        <v>108.28444485</v>
      </c>
      <c r="M46" s="43">
        <v>4.7195717200000002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1389.3079276000001</v>
      </c>
      <c r="C47" s="43">
        <f t="shared" si="1"/>
        <v>368.82325125</v>
      </c>
      <c r="D47" s="43">
        <f t="shared" si="2"/>
        <v>882.39282466999998</v>
      </c>
      <c r="E47" s="43">
        <f t="shared" si="3"/>
        <v>138.09185167999999</v>
      </c>
      <c r="F47" s="43">
        <v>1237.44335847</v>
      </c>
      <c r="G47" s="43">
        <v>327.34511686000002</v>
      </c>
      <c r="H47" s="43">
        <v>773.34981329000004</v>
      </c>
      <c r="I47" s="43">
        <v>136.74842831999999</v>
      </c>
      <c r="J47" s="43">
        <v>151.86456913000001</v>
      </c>
      <c r="K47" s="43">
        <v>41.478134390000001</v>
      </c>
      <c r="L47" s="43">
        <v>109.04301138</v>
      </c>
      <c r="M47" s="43">
        <v>1.3434233600000001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1304.99352456</v>
      </c>
      <c r="C48" s="43">
        <f t="shared" si="1"/>
        <v>371.55336543999999</v>
      </c>
      <c r="D48" s="43">
        <f t="shared" si="2"/>
        <v>839.88331812000001</v>
      </c>
      <c r="E48" s="43">
        <f t="shared" si="3"/>
        <v>93.556841000000006</v>
      </c>
      <c r="F48" s="43">
        <v>1116.6417471899999</v>
      </c>
      <c r="G48" s="43">
        <v>320.17206948</v>
      </c>
      <c r="H48" s="43">
        <v>704.58894255999996</v>
      </c>
      <c r="I48" s="43">
        <v>91.880735150000007</v>
      </c>
      <c r="J48" s="43">
        <v>188.35177737000001</v>
      </c>
      <c r="K48" s="43">
        <v>51.381295960000003</v>
      </c>
      <c r="L48" s="43">
        <v>135.29437555999999</v>
      </c>
      <c r="M48" s="43">
        <v>1.6761058499999999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1318.04173567</v>
      </c>
      <c r="C49" s="43">
        <f t="shared" si="1"/>
        <v>369.39137631</v>
      </c>
      <c r="D49" s="43">
        <f t="shared" si="2"/>
        <v>852.16747156999998</v>
      </c>
      <c r="E49" s="43">
        <f t="shared" si="3"/>
        <v>96.482887789999992</v>
      </c>
      <c r="F49" s="43">
        <v>1107.42689238</v>
      </c>
      <c r="G49" s="43">
        <v>308.48152470999997</v>
      </c>
      <c r="H49" s="43">
        <v>712.09816257</v>
      </c>
      <c r="I49" s="43">
        <v>86.847205099999996</v>
      </c>
      <c r="J49" s="43">
        <v>210.61484329000001</v>
      </c>
      <c r="K49" s="43">
        <v>60.909851600000003</v>
      </c>
      <c r="L49" s="43">
        <v>140.069309</v>
      </c>
      <c r="M49" s="43">
        <v>9.6356826899999994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1320.33855769</v>
      </c>
      <c r="C50" s="43">
        <f t="shared" si="1"/>
        <v>360.85632721000002</v>
      </c>
      <c r="D50" s="43">
        <f t="shared" si="2"/>
        <v>862.00495404000003</v>
      </c>
      <c r="E50" s="43">
        <f t="shared" si="3"/>
        <v>97.477276439999997</v>
      </c>
      <c r="F50" s="43">
        <v>1090.4931874599999</v>
      </c>
      <c r="G50" s="43">
        <v>298.20063376000002</v>
      </c>
      <c r="H50" s="43">
        <v>704.88751721000006</v>
      </c>
      <c r="I50" s="43">
        <v>87.405036490000001</v>
      </c>
      <c r="J50" s="43">
        <v>229.84537022999999</v>
      </c>
      <c r="K50" s="43">
        <v>62.655693450000001</v>
      </c>
      <c r="L50" s="43">
        <v>157.11743683</v>
      </c>
      <c r="M50" s="43">
        <v>10.07223995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1446.5919853299999</v>
      </c>
      <c r="C51" s="43">
        <f t="shared" si="1"/>
        <v>490.52186545000001</v>
      </c>
      <c r="D51" s="43">
        <f t="shared" si="2"/>
        <v>857.90062183000009</v>
      </c>
      <c r="E51" s="43">
        <f t="shared" si="3"/>
        <v>98.169498050000001</v>
      </c>
      <c r="F51" s="43">
        <v>1213.7778829599999</v>
      </c>
      <c r="G51" s="43">
        <v>426.87477240999999</v>
      </c>
      <c r="H51" s="43">
        <v>699.07063229000005</v>
      </c>
      <c r="I51" s="43">
        <v>87.832478260000002</v>
      </c>
      <c r="J51" s="43">
        <v>232.81410237</v>
      </c>
      <c r="K51" s="43">
        <v>63.647093040000001</v>
      </c>
      <c r="L51" s="43">
        <v>158.82998954000001</v>
      </c>
      <c r="M51" s="43">
        <v>10.337019789999999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1435.03113562</v>
      </c>
      <c r="C52" s="43">
        <f t="shared" si="1"/>
        <v>522.42183942999998</v>
      </c>
      <c r="D52" s="43">
        <f t="shared" si="2"/>
        <v>828.22134743999993</v>
      </c>
      <c r="E52" s="43">
        <f t="shared" si="3"/>
        <v>84.387948750000007</v>
      </c>
      <c r="F52" s="43">
        <v>1226.3987108199999</v>
      </c>
      <c r="G52" s="43">
        <v>455.17750676999998</v>
      </c>
      <c r="H52" s="43">
        <v>697.21041305999995</v>
      </c>
      <c r="I52" s="43">
        <v>74.010790990000004</v>
      </c>
      <c r="J52" s="43">
        <v>208.6324248</v>
      </c>
      <c r="K52" s="43">
        <v>67.244332659999998</v>
      </c>
      <c r="L52" s="43">
        <v>131.01093438000001</v>
      </c>
      <c r="M52" s="43">
        <v>10.377157759999999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1481.1860112700001</v>
      </c>
      <c r="C53" s="43">
        <f t="shared" si="1"/>
        <v>573.46867715000008</v>
      </c>
      <c r="D53" s="43">
        <f t="shared" si="2"/>
        <v>828.96879528999989</v>
      </c>
      <c r="E53" s="43">
        <f t="shared" si="3"/>
        <v>78.748538830000001</v>
      </c>
      <c r="F53" s="43">
        <v>1272.07344633</v>
      </c>
      <c r="G53" s="43">
        <v>505.49810394000002</v>
      </c>
      <c r="H53" s="43">
        <v>696.93455932999996</v>
      </c>
      <c r="I53" s="43">
        <v>69.640783060000004</v>
      </c>
      <c r="J53" s="43">
        <v>209.11256494</v>
      </c>
      <c r="K53" s="43">
        <v>67.970573209999998</v>
      </c>
      <c r="L53" s="43">
        <v>132.03423595999999</v>
      </c>
      <c r="M53" s="43">
        <v>9.1077557700000007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1567.23218112</v>
      </c>
      <c r="C54" s="43">
        <f t="shared" si="1"/>
        <v>642.42971736000004</v>
      </c>
      <c r="D54" s="43">
        <f t="shared" si="2"/>
        <v>844.23470064000003</v>
      </c>
      <c r="E54" s="43">
        <f t="shared" si="3"/>
        <v>80.567763120000009</v>
      </c>
      <c r="F54" s="43">
        <v>1342.5305429</v>
      </c>
      <c r="G54" s="43">
        <v>573.64658218</v>
      </c>
      <c r="H54" s="43">
        <v>698.59018517000004</v>
      </c>
      <c r="I54" s="43">
        <v>70.293775550000007</v>
      </c>
      <c r="J54" s="43">
        <v>224.70163822000001</v>
      </c>
      <c r="K54" s="43">
        <v>68.783135180000002</v>
      </c>
      <c r="L54" s="43">
        <v>145.64451546999999</v>
      </c>
      <c r="M54" s="43">
        <v>10.273987569999999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1543.26488614</v>
      </c>
      <c r="C55" s="43">
        <f t="shared" si="1"/>
        <v>629.49445790999994</v>
      </c>
      <c r="D55" s="43">
        <f t="shared" si="2"/>
        <v>833.30784137000001</v>
      </c>
      <c r="E55" s="43">
        <f t="shared" si="3"/>
        <v>80.462586860000002</v>
      </c>
      <c r="F55" s="43">
        <v>1213.31430254</v>
      </c>
      <c r="G55" s="43">
        <v>445.91776672999998</v>
      </c>
      <c r="H55" s="43">
        <v>696.66650059000006</v>
      </c>
      <c r="I55" s="43">
        <v>70.730035220000005</v>
      </c>
      <c r="J55" s="43">
        <v>329.95058360000002</v>
      </c>
      <c r="K55" s="43">
        <v>183.57669118000001</v>
      </c>
      <c r="L55" s="43">
        <v>136.64134078000001</v>
      </c>
      <c r="M55" s="43">
        <v>9.7325516400000005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1573.19566635</v>
      </c>
      <c r="C56" s="43">
        <f t="shared" si="1"/>
        <v>658.01100637000002</v>
      </c>
      <c r="D56" s="43">
        <f t="shared" si="2"/>
        <v>834.62690186999998</v>
      </c>
      <c r="E56" s="43">
        <f t="shared" si="3"/>
        <v>80.557758110000009</v>
      </c>
      <c r="F56" s="43">
        <v>1239.52148895</v>
      </c>
      <c r="G56" s="43">
        <v>467.19886743000001</v>
      </c>
      <c r="H56" s="43">
        <v>701.04658380000001</v>
      </c>
      <c r="I56" s="43">
        <v>71.276037720000005</v>
      </c>
      <c r="J56" s="43">
        <v>333.67417740000002</v>
      </c>
      <c r="K56" s="43">
        <v>190.81213894000001</v>
      </c>
      <c r="L56" s="43">
        <v>133.58031807</v>
      </c>
      <c r="M56" s="43">
        <v>9.2817203900000003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1627.8714243300001</v>
      </c>
      <c r="C57" s="43">
        <f t="shared" si="1"/>
        <v>683.68342253000003</v>
      </c>
      <c r="D57" s="43">
        <f t="shared" si="2"/>
        <v>861.87101615000006</v>
      </c>
      <c r="E57" s="43">
        <f t="shared" si="3"/>
        <v>82.316985650000007</v>
      </c>
      <c r="F57" s="43">
        <v>1250.15972274</v>
      </c>
      <c r="G57" s="43">
        <v>468.50309118000001</v>
      </c>
      <c r="H57" s="43">
        <v>710.05650126</v>
      </c>
      <c r="I57" s="43">
        <v>71.600130300000004</v>
      </c>
      <c r="J57" s="43">
        <v>377.71170159000002</v>
      </c>
      <c r="K57" s="43">
        <v>215.18033134999999</v>
      </c>
      <c r="L57" s="43">
        <v>151.81451489</v>
      </c>
      <c r="M57" s="43">
        <v>10.716855349999999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1574.71154161</v>
      </c>
      <c r="C58" s="43">
        <f t="shared" si="1"/>
        <v>634.12869203000002</v>
      </c>
      <c r="D58" s="43">
        <f t="shared" si="2"/>
        <v>858.20980152000004</v>
      </c>
      <c r="E58" s="43">
        <f t="shared" si="3"/>
        <v>82.373048060000002</v>
      </c>
      <c r="F58" s="43">
        <v>1192.9561783300001</v>
      </c>
      <c r="G58" s="43">
        <v>460.76410950000002</v>
      </c>
      <c r="H58" s="43">
        <v>661.07304190000002</v>
      </c>
      <c r="I58" s="43">
        <v>71.119026930000004</v>
      </c>
      <c r="J58" s="43">
        <v>381.75536327999998</v>
      </c>
      <c r="K58" s="43">
        <v>173.36458253000001</v>
      </c>
      <c r="L58" s="43">
        <v>197.13675961999999</v>
      </c>
      <c r="M58" s="43">
        <v>11.25402113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1581.3839852200001</v>
      </c>
      <c r="C59" s="43">
        <f t="shared" si="1"/>
        <v>645.64377420000005</v>
      </c>
      <c r="D59" s="43">
        <f t="shared" si="2"/>
        <v>852.41679417</v>
      </c>
      <c r="E59" s="43">
        <f t="shared" si="3"/>
        <v>83.323416850000001</v>
      </c>
      <c r="F59" s="43">
        <v>1206.58852888</v>
      </c>
      <c r="G59" s="43">
        <v>472.50270878999999</v>
      </c>
      <c r="H59" s="43">
        <v>662.24365295999996</v>
      </c>
      <c r="I59" s="43">
        <v>71.842167130000007</v>
      </c>
      <c r="J59" s="43">
        <v>374.79545633999999</v>
      </c>
      <c r="K59" s="43">
        <v>173.14106541000001</v>
      </c>
      <c r="L59" s="43">
        <v>190.17314121000001</v>
      </c>
      <c r="M59" s="43">
        <v>11.481249719999999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1848.7074793199999</v>
      </c>
      <c r="C60" s="43">
        <f t="shared" si="1"/>
        <v>763.65924409000002</v>
      </c>
      <c r="D60" s="43">
        <f t="shared" si="2"/>
        <v>993.08731312999998</v>
      </c>
      <c r="E60" s="43">
        <f t="shared" si="3"/>
        <v>91.960922099999991</v>
      </c>
      <c r="F60" s="43">
        <v>1206.82666657</v>
      </c>
      <c r="G60" s="43">
        <v>468.33104564000001</v>
      </c>
      <c r="H60" s="43">
        <v>666.38837579999995</v>
      </c>
      <c r="I60" s="43">
        <v>72.107245129999995</v>
      </c>
      <c r="J60" s="43">
        <v>641.88081275000002</v>
      </c>
      <c r="K60" s="43">
        <v>295.32819845</v>
      </c>
      <c r="L60" s="43">
        <v>326.69893732999998</v>
      </c>
      <c r="M60" s="43">
        <v>19.853676969999999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1640.3945343299999</v>
      </c>
      <c r="C61" s="43">
        <f t="shared" si="1"/>
        <v>617.68270968000002</v>
      </c>
      <c r="D61" s="43">
        <f t="shared" si="2"/>
        <v>936.03453239000009</v>
      </c>
      <c r="E61" s="43">
        <f t="shared" si="3"/>
        <v>86.677292260000002</v>
      </c>
      <c r="F61" s="43">
        <v>1201.52711211</v>
      </c>
      <c r="G61" s="43">
        <v>458.23408796000001</v>
      </c>
      <c r="H61" s="43">
        <v>673.28959952000002</v>
      </c>
      <c r="I61" s="43">
        <v>70.003424629999998</v>
      </c>
      <c r="J61" s="43">
        <v>438.86742221999998</v>
      </c>
      <c r="K61" s="43">
        <v>159.44862172000001</v>
      </c>
      <c r="L61" s="43">
        <v>262.74493287000001</v>
      </c>
      <c r="M61" s="43">
        <v>16.67386763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1592.2765910799999</v>
      </c>
      <c r="C62" s="43">
        <f t="shared" si="1"/>
        <v>599.70670819999998</v>
      </c>
      <c r="D62" s="43">
        <f t="shared" si="2"/>
        <v>905.99490751000008</v>
      </c>
      <c r="E62" s="43">
        <f t="shared" si="3"/>
        <v>86.574975370000004</v>
      </c>
      <c r="F62" s="43">
        <v>1202.87912994</v>
      </c>
      <c r="G62" s="43">
        <v>459.55301918999999</v>
      </c>
      <c r="H62" s="43">
        <v>671.77193147000003</v>
      </c>
      <c r="I62" s="43">
        <v>71.55417928</v>
      </c>
      <c r="J62" s="43">
        <v>389.39746114000002</v>
      </c>
      <c r="K62" s="43">
        <v>140.15368900999999</v>
      </c>
      <c r="L62" s="43">
        <v>234.22297603999999</v>
      </c>
      <c r="M62" s="43">
        <v>15.020796089999999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1562.9374700599999</v>
      </c>
      <c r="C63" s="43">
        <f t="shared" si="1"/>
        <v>576.82176943000002</v>
      </c>
      <c r="D63" s="43">
        <f t="shared" si="2"/>
        <v>898.99769143000003</v>
      </c>
      <c r="E63" s="43">
        <f t="shared" si="3"/>
        <v>87.118009200000003</v>
      </c>
      <c r="F63" s="43">
        <v>1189.88770914</v>
      </c>
      <c r="G63" s="43">
        <v>450.26260903999997</v>
      </c>
      <c r="H63" s="43">
        <v>667.54698464000001</v>
      </c>
      <c r="I63" s="43">
        <v>72.078115460000006</v>
      </c>
      <c r="J63" s="43">
        <v>373.04976091999998</v>
      </c>
      <c r="K63" s="43">
        <v>126.55916039</v>
      </c>
      <c r="L63" s="43">
        <v>231.45070679</v>
      </c>
      <c r="M63" s="43">
        <v>15.03989374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1539.1594207799999</v>
      </c>
      <c r="C64" s="43">
        <f t="shared" si="1"/>
        <v>577.80917692000003</v>
      </c>
      <c r="D64" s="43">
        <f t="shared" si="2"/>
        <v>873.88528553000003</v>
      </c>
      <c r="E64" s="43">
        <f t="shared" si="3"/>
        <v>87.464958330000002</v>
      </c>
      <c r="F64" s="43">
        <v>1169.09189545</v>
      </c>
      <c r="G64" s="43">
        <v>449.17922106999998</v>
      </c>
      <c r="H64" s="43">
        <v>647.47788331000004</v>
      </c>
      <c r="I64" s="43">
        <v>72.434791070000003</v>
      </c>
      <c r="J64" s="43">
        <v>370.06752533000002</v>
      </c>
      <c r="K64" s="43">
        <v>128.62995584999999</v>
      </c>
      <c r="L64" s="43">
        <v>226.40740221999999</v>
      </c>
      <c r="M64" s="43">
        <v>15.030167260000001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1527.49797244</v>
      </c>
      <c r="C65" s="43">
        <f t="shared" si="1"/>
        <v>573.50912923999999</v>
      </c>
      <c r="D65" s="43">
        <f t="shared" si="2"/>
        <v>865.95879333999994</v>
      </c>
      <c r="E65" s="43">
        <f t="shared" si="3"/>
        <v>88.030049860000005</v>
      </c>
      <c r="F65" s="43">
        <v>1149.2489147900001</v>
      </c>
      <c r="G65" s="43">
        <v>437.00854552999999</v>
      </c>
      <c r="H65" s="43">
        <v>639.62698583999997</v>
      </c>
      <c r="I65" s="43">
        <v>72.613383420000005</v>
      </c>
      <c r="J65" s="43">
        <v>378.24905765</v>
      </c>
      <c r="K65" s="43">
        <v>136.50058371</v>
      </c>
      <c r="L65" s="43">
        <v>226.3318075</v>
      </c>
      <c r="M65" s="43">
        <v>15.41666644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1560.40826756</v>
      </c>
      <c r="C66" s="43">
        <f t="shared" si="1"/>
        <v>608.69407260000003</v>
      </c>
      <c r="D66" s="43">
        <f t="shared" si="2"/>
        <v>863.39952873000004</v>
      </c>
      <c r="E66" s="43">
        <f t="shared" si="3"/>
        <v>88.31466623</v>
      </c>
      <c r="F66" s="43">
        <v>1165.15251171</v>
      </c>
      <c r="G66" s="43">
        <v>441.43244591000001</v>
      </c>
      <c r="H66" s="43">
        <v>650.54018766000002</v>
      </c>
      <c r="I66" s="43">
        <v>73.17987814</v>
      </c>
      <c r="J66" s="43">
        <v>395.25575585000001</v>
      </c>
      <c r="K66" s="43">
        <v>167.26162669000001</v>
      </c>
      <c r="L66" s="43">
        <v>212.85934107</v>
      </c>
      <c r="M66" s="43">
        <v>15.134788090000001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1573.7452049599999</v>
      </c>
      <c r="C67" s="43">
        <f t="shared" si="1"/>
        <v>621.96050319000005</v>
      </c>
      <c r="D67" s="43">
        <f t="shared" si="2"/>
        <v>862.84507619999999</v>
      </c>
      <c r="E67" s="43">
        <f t="shared" si="3"/>
        <v>88.939625570000004</v>
      </c>
      <c r="F67" s="43">
        <v>1176.8696323500001</v>
      </c>
      <c r="G67" s="43">
        <v>453.03160750000001</v>
      </c>
      <c r="H67" s="43">
        <v>650.29182871</v>
      </c>
      <c r="I67" s="43">
        <v>73.546196140000006</v>
      </c>
      <c r="J67" s="43">
        <v>396.87557261000001</v>
      </c>
      <c r="K67" s="43">
        <v>168.92889568999999</v>
      </c>
      <c r="L67" s="43">
        <v>212.55324748999999</v>
      </c>
      <c r="M67" s="43">
        <v>15.393429429999999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1283.6669149700001</v>
      </c>
      <c r="C68" s="43">
        <f t="shared" ref="C68" si="4">G68+K68</f>
        <v>327.85924596000001</v>
      </c>
      <c r="D68" s="43">
        <f t="shared" ref="D68" si="5">H68+L68</f>
        <v>868.30081461000009</v>
      </c>
      <c r="E68" s="43">
        <f t="shared" ref="E68" si="6">I68+M68</f>
        <v>87.506854399999995</v>
      </c>
      <c r="F68" s="43">
        <v>1016.52861233</v>
      </c>
      <c r="G68" s="43">
        <v>295.69996291000001</v>
      </c>
      <c r="H68" s="43">
        <v>649.12770178000005</v>
      </c>
      <c r="I68" s="43">
        <v>71.700947639999995</v>
      </c>
      <c r="J68" s="43">
        <v>267.13830264000001</v>
      </c>
      <c r="K68" s="43">
        <v>32.159283049999999</v>
      </c>
      <c r="L68" s="43">
        <v>219.17311283000001</v>
      </c>
      <c r="M68" s="43">
        <v>15.805906759999999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1311.3200769699999</v>
      </c>
      <c r="C69" s="43">
        <f t="shared" ref="C69" si="7">G69+K69</f>
        <v>344.96899945000001</v>
      </c>
      <c r="D69" s="43">
        <f t="shared" ref="D69" si="8">H69+L69</f>
        <v>875.28020474000004</v>
      </c>
      <c r="E69" s="43">
        <f t="shared" ref="E69" si="9">I69+M69</f>
        <v>91.070872780000002</v>
      </c>
      <c r="F69" s="43">
        <v>1041.6444896200001</v>
      </c>
      <c r="G69" s="43">
        <v>315.26678487999999</v>
      </c>
      <c r="H69" s="43">
        <v>651.74446272</v>
      </c>
      <c r="I69" s="43">
        <v>74.633242019999997</v>
      </c>
      <c r="J69" s="43">
        <v>269.67558735</v>
      </c>
      <c r="K69" s="43">
        <v>29.702214569999999</v>
      </c>
      <c r="L69" s="43">
        <v>223.53574201999999</v>
      </c>
      <c r="M69" s="43">
        <v>16.437630760000001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802.21920652999995</v>
      </c>
      <c r="C70" s="43">
        <f t="shared" ref="C70" si="10">G70+K70</f>
        <v>327.80944353999996</v>
      </c>
      <c r="D70" s="43">
        <f t="shared" ref="D70" si="11">H70+L70</f>
        <v>440.35410696999998</v>
      </c>
      <c r="E70" s="43">
        <f t="shared" ref="E70" si="12">I70+M70</f>
        <v>34.055656020000001</v>
      </c>
      <c r="F70" s="43">
        <v>546.16906082000003</v>
      </c>
      <c r="G70" s="43">
        <v>302.16905008999998</v>
      </c>
      <c r="H70" s="43">
        <v>226.19306968000001</v>
      </c>
      <c r="I70" s="43">
        <v>17.806941049999999</v>
      </c>
      <c r="J70" s="43">
        <v>256.05014570999998</v>
      </c>
      <c r="K70" s="43">
        <v>25.640393450000001</v>
      </c>
      <c r="L70" s="43">
        <v>214.16103729</v>
      </c>
      <c r="M70" s="43">
        <v>16.248714970000002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812.97494190999998</v>
      </c>
      <c r="C71" s="43">
        <f t="shared" ref="C71" si="13">G71+K71</f>
        <v>341.21567443999999</v>
      </c>
      <c r="D71" s="43">
        <f t="shared" ref="D71" si="14">H71+L71</f>
        <v>436.97541019000005</v>
      </c>
      <c r="E71" s="43">
        <f t="shared" ref="E71" si="15">I71+M71</f>
        <v>34.783857279999999</v>
      </c>
      <c r="F71" s="43">
        <v>549.88266060000001</v>
      </c>
      <c r="G71" s="43">
        <v>313.45896532</v>
      </c>
      <c r="H71" s="43">
        <v>218.60438948000001</v>
      </c>
      <c r="I71" s="43">
        <v>17.819305799999999</v>
      </c>
      <c r="J71" s="43">
        <v>263.09228130999998</v>
      </c>
      <c r="K71" s="43">
        <v>27.75670912</v>
      </c>
      <c r="L71" s="43">
        <v>218.37102071000001</v>
      </c>
      <c r="M71" s="43">
        <v>16.964551480000001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809.82183838000003</v>
      </c>
      <c r="C72" s="43">
        <f t="shared" ref="C72" si="16">G72+K72</f>
        <v>330.02515024999997</v>
      </c>
      <c r="D72" s="43">
        <f t="shared" ref="D72" si="17">H72+L72</f>
        <v>443.71884748000002</v>
      </c>
      <c r="E72" s="43">
        <f t="shared" ref="E72" si="18">I72+M72</f>
        <v>36.077840649999999</v>
      </c>
      <c r="F72" s="43">
        <v>538.29109947999996</v>
      </c>
      <c r="G72" s="43">
        <v>302.83984908999997</v>
      </c>
      <c r="H72" s="43">
        <v>217.64945121</v>
      </c>
      <c r="I72" s="43">
        <v>17.80179918</v>
      </c>
      <c r="J72" s="43">
        <v>271.53073890000002</v>
      </c>
      <c r="K72" s="43">
        <v>27.185301160000002</v>
      </c>
      <c r="L72" s="43">
        <v>226.06939627</v>
      </c>
      <c r="M72" s="43">
        <v>18.276041469999999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698.53025875000003</v>
      </c>
      <c r="C73" s="43">
        <f t="shared" ref="C73" si="19">G73+K73</f>
        <v>314.99660263999999</v>
      </c>
      <c r="D73" s="43">
        <f t="shared" ref="D73" si="20">H73+L73</f>
        <v>338.48403691999999</v>
      </c>
      <c r="E73" s="43">
        <f t="shared" ref="E73" si="21">I73+M73</f>
        <v>45.049619190000001</v>
      </c>
      <c r="F73" s="43">
        <v>537.75155045999998</v>
      </c>
      <c r="G73" s="43">
        <v>284.91247291000002</v>
      </c>
      <c r="H73" s="43">
        <v>225.51667717999999</v>
      </c>
      <c r="I73" s="43">
        <v>27.32240037</v>
      </c>
      <c r="J73" s="43">
        <v>160.77870829</v>
      </c>
      <c r="K73" s="43">
        <v>30.084129730000001</v>
      </c>
      <c r="L73" s="43">
        <v>112.96735974000001</v>
      </c>
      <c r="M73" s="43">
        <v>17.727218820000001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694.41979642000001</v>
      </c>
      <c r="C74" s="43">
        <f t="shared" ref="C74" si="22">G74+K74</f>
        <v>330.73706500000003</v>
      </c>
      <c r="D74" s="43">
        <f t="shared" ref="D74" si="23">H74+L74</f>
        <v>319.26103701</v>
      </c>
      <c r="E74" s="43">
        <f t="shared" ref="E74" si="24">I74+M74</f>
        <v>44.421694410000001</v>
      </c>
      <c r="F74" s="43">
        <v>546.65418069999998</v>
      </c>
      <c r="G74" s="43">
        <v>303.81781866</v>
      </c>
      <c r="H74" s="43">
        <v>215.47856698999999</v>
      </c>
      <c r="I74" s="43">
        <v>27.35779505</v>
      </c>
      <c r="J74" s="43">
        <v>147.76561572</v>
      </c>
      <c r="K74" s="43">
        <v>26.919246340000001</v>
      </c>
      <c r="L74" s="43">
        <v>103.78247002000001</v>
      </c>
      <c r="M74" s="43">
        <v>17.063899360000001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674.61096756999996</v>
      </c>
      <c r="C75" s="43">
        <f t="shared" ref="C75" si="25">G75+K75</f>
        <v>331.11381197000003</v>
      </c>
      <c r="D75" s="43">
        <f t="shared" ref="D75" si="26">H75+L75</f>
        <v>299.44595676999995</v>
      </c>
      <c r="E75" s="43">
        <f t="shared" ref="E75" si="27">I75+M75</f>
        <v>44.051198830000004</v>
      </c>
      <c r="F75" s="43">
        <v>536.15277939999999</v>
      </c>
      <c r="G75" s="43">
        <v>306.81380624000002</v>
      </c>
      <c r="H75" s="43">
        <v>201.89137471999999</v>
      </c>
      <c r="I75" s="43">
        <v>27.44759844</v>
      </c>
      <c r="J75" s="43">
        <v>138.45818817</v>
      </c>
      <c r="K75" s="43">
        <v>24.300005729999999</v>
      </c>
      <c r="L75" s="43">
        <v>97.554582049999993</v>
      </c>
      <c r="M75" s="43">
        <v>16.60360039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672.59346152000001</v>
      </c>
      <c r="C76" s="43">
        <f t="shared" ref="C76" si="28">G76+K76</f>
        <v>331.17268651999996</v>
      </c>
      <c r="D76" s="43">
        <f t="shared" ref="D76" si="29">H76+L76</f>
        <v>297.45356366999999</v>
      </c>
      <c r="E76" s="43">
        <f t="shared" ref="E76" si="30">I76+M76</f>
        <v>43.967211329999998</v>
      </c>
      <c r="F76" s="43">
        <v>536.74882505000005</v>
      </c>
      <c r="G76" s="43">
        <v>305.62131713999997</v>
      </c>
      <c r="H76" s="43">
        <v>203.57016060000001</v>
      </c>
      <c r="I76" s="43">
        <v>27.557347310000001</v>
      </c>
      <c r="J76" s="43">
        <v>135.84463647000001</v>
      </c>
      <c r="K76" s="43">
        <v>25.551369380000001</v>
      </c>
      <c r="L76" s="43">
        <v>93.88340307</v>
      </c>
      <c r="M76" s="43">
        <v>16.409864020000001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655.34046798999998</v>
      </c>
      <c r="C77" s="43">
        <f t="shared" ref="C77" si="31">G77+K77</f>
        <v>378.79557326000003</v>
      </c>
      <c r="D77" s="43">
        <f t="shared" ref="D77" si="32">H77+L77</f>
        <v>232.72633188999998</v>
      </c>
      <c r="E77" s="43">
        <f t="shared" ref="E77" si="33">I77+M77</f>
        <v>43.818562839999998</v>
      </c>
      <c r="F77" s="43">
        <v>524.74631549000003</v>
      </c>
      <c r="G77" s="43">
        <v>354.33689347000001</v>
      </c>
      <c r="H77" s="43">
        <v>142.81893497999999</v>
      </c>
      <c r="I77" s="43">
        <v>27.590487039999999</v>
      </c>
      <c r="J77" s="43">
        <v>130.59415250000001</v>
      </c>
      <c r="K77" s="43">
        <v>24.458679790000001</v>
      </c>
      <c r="L77" s="43">
        <v>89.907396910000003</v>
      </c>
      <c r="M77" s="43">
        <v>16.228075799999999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649.17127100000005</v>
      </c>
      <c r="C78" s="43">
        <f t="shared" ref="C78" si="34">G78+K78</f>
        <v>350.91038495999999</v>
      </c>
      <c r="D78" s="43">
        <f t="shared" ref="D78" si="35">H78+L78</f>
        <v>253.54246803999999</v>
      </c>
      <c r="E78" s="43">
        <f t="shared" ref="E78" si="36">I78+M78</f>
        <v>44.718418</v>
      </c>
      <c r="F78" s="43">
        <v>520.50363289999996</v>
      </c>
      <c r="G78" s="43">
        <v>325.39859409000002</v>
      </c>
      <c r="H78" s="43">
        <v>167.22273150999999</v>
      </c>
      <c r="I78" s="43">
        <v>27.882307300000001</v>
      </c>
      <c r="J78" s="43">
        <v>128.6676381</v>
      </c>
      <c r="K78" s="43">
        <v>25.511790869999999</v>
      </c>
      <c r="L78" s="43">
        <v>86.31973653</v>
      </c>
      <c r="M78" s="43">
        <v>16.836110699999999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661.00103248000005</v>
      </c>
      <c r="C79" s="43">
        <f t="shared" ref="C79" si="37">G79+K79</f>
        <v>366.15663849000003</v>
      </c>
      <c r="D79" s="43">
        <f t="shared" ref="D79" si="38">H79+L79</f>
        <v>263.23494492999998</v>
      </c>
      <c r="E79" s="43">
        <f t="shared" ref="E79" si="39">I79+M79</f>
        <v>31.609449060000003</v>
      </c>
      <c r="F79" s="43">
        <v>533.52484353</v>
      </c>
      <c r="G79" s="43">
        <v>340.87825292000002</v>
      </c>
      <c r="H79" s="43">
        <v>178.08067057</v>
      </c>
      <c r="I79" s="43">
        <v>14.56592004</v>
      </c>
      <c r="J79" s="43">
        <v>127.47618894999999</v>
      </c>
      <c r="K79" s="43">
        <v>25.278385570000001</v>
      </c>
      <c r="L79" s="43">
        <v>85.154274360000002</v>
      </c>
      <c r="M79" s="43">
        <v>17.043529020000001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635.46472629000004</v>
      </c>
      <c r="C80" s="43">
        <f t="shared" ref="C80" si="40">G80+K80</f>
        <v>357.15276475000002</v>
      </c>
      <c r="D80" s="43">
        <f t="shared" ref="D80" si="41">H80+L80</f>
        <v>246.83503235000001</v>
      </c>
      <c r="E80" s="43">
        <f t="shared" ref="E80" si="42">I80+M80</f>
        <v>31.47692919</v>
      </c>
      <c r="F80" s="43">
        <v>515.39459603</v>
      </c>
      <c r="G80" s="43">
        <v>334.69740452000002</v>
      </c>
      <c r="H80" s="43">
        <v>166.02247158</v>
      </c>
      <c r="I80" s="43">
        <v>14.67471993</v>
      </c>
      <c r="J80" s="43">
        <v>120.07013026</v>
      </c>
      <c r="K80" s="43">
        <v>22.45536023</v>
      </c>
      <c r="L80" s="43">
        <v>80.812560770000005</v>
      </c>
      <c r="M80" s="43">
        <v>16.802209260000001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647.59314367000002</v>
      </c>
      <c r="C81" s="43">
        <f t="shared" ref="C81" si="43">G81+K81</f>
        <v>369.83160379999998</v>
      </c>
      <c r="D81" s="43">
        <f t="shared" ref="D81" si="44">H81+L81</f>
        <v>246.19564166999999</v>
      </c>
      <c r="E81" s="43">
        <f t="shared" ref="E81" si="45">I81+M81</f>
        <v>31.565898199999999</v>
      </c>
      <c r="F81" s="43">
        <v>527.67269984999996</v>
      </c>
      <c r="G81" s="43">
        <v>343.90820306000001</v>
      </c>
      <c r="H81" s="43">
        <v>169.00310321000001</v>
      </c>
      <c r="I81" s="43">
        <v>14.76139358</v>
      </c>
      <c r="J81" s="43">
        <v>119.92044382</v>
      </c>
      <c r="K81" s="43">
        <v>25.923400740000002</v>
      </c>
      <c r="L81" s="43">
        <v>77.192538459999994</v>
      </c>
      <c r="M81" s="43">
        <v>16.804504619999999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804.56681519000006</v>
      </c>
      <c r="C82" s="43">
        <f t="shared" ref="C82" si="46">G82+K82</f>
        <v>526.59455819999994</v>
      </c>
      <c r="D82" s="43">
        <f t="shared" ref="D82" si="47">H82+L82</f>
        <v>245.32028796</v>
      </c>
      <c r="E82" s="43">
        <f t="shared" ref="E82" si="48">I82+M82</f>
        <v>32.651969030000004</v>
      </c>
      <c r="F82" s="43">
        <v>533.94567766</v>
      </c>
      <c r="G82" s="43">
        <v>353.55244887999999</v>
      </c>
      <c r="H82" s="43">
        <v>165.52953499</v>
      </c>
      <c r="I82" s="43">
        <v>14.863693789999999</v>
      </c>
      <c r="J82" s="43">
        <v>270.62113753</v>
      </c>
      <c r="K82" s="43">
        <v>173.04210932000001</v>
      </c>
      <c r="L82" s="43">
        <v>79.79075297</v>
      </c>
      <c r="M82" s="43">
        <v>17.788275240000001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780.1498196</v>
      </c>
      <c r="C83" s="43">
        <f t="shared" ref="C83" si="49">G83+K83</f>
        <v>503.52497777000002</v>
      </c>
      <c r="D83" s="43">
        <f t="shared" ref="D83" si="50">H83+L83</f>
        <v>243.82790342999999</v>
      </c>
      <c r="E83" s="43">
        <f t="shared" ref="E83" si="51">I83+M83</f>
        <v>32.796938400000002</v>
      </c>
      <c r="F83" s="43">
        <v>520.19473412000002</v>
      </c>
      <c r="G83" s="43">
        <v>338.38106598000002</v>
      </c>
      <c r="H83" s="43">
        <v>166.79589490000001</v>
      </c>
      <c r="I83" s="43">
        <v>15.01777324</v>
      </c>
      <c r="J83" s="43">
        <v>259.95508547999998</v>
      </c>
      <c r="K83" s="43">
        <v>165.14391179</v>
      </c>
      <c r="L83" s="43">
        <v>77.032008529999999</v>
      </c>
      <c r="M83" s="43">
        <v>17.779165160000002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779.47011413999996</v>
      </c>
      <c r="C84" s="43">
        <f t="shared" ref="C84" si="52">G84+K84</f>
        <v>502.82084853000003</v>
      </c>
      <c r="D84" s="43">
        <f t="shared" ref="D84" si="53">H84+L84</f>
        <v>243.86794055000001</v>
      </c>
      <c r="E84" s="43">
        <f t="shared" ref="E84" si="54">I84+M84</f>
        <v>32.78132506</v>
      </c>
      <c r="F84" s="43">
        <v>526.58751670000004</v>
      </c>
      <c r="G84" s="43">
        <v>341.12767191</v>
      </c>
      <c r="H84" s="43">
        <v>170.30733063</v>
      </c>
      <c r="I84" s="43">
        <v>15.152514160000001</v>
      </c>
      <c r="J84" s="43">
        <v>252.88259744000001</v>
      </c>
      <c r="K84" s="43">
        <v>161.69317662</v>
      </c>
      <c r="L84" s="43">
        <v>73.560609920000005</v>
      </c>
      <c r="M84" s="43">
        <v>17.628810900000001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786.05239226000003</v>
      </c>
      <c r="C85" s="43">
        <f t="shared" ref="C85" si="55">G85+K85</f>
        <v>503.53670595999995</v>
      </c>
      <c r="D85" s="43">
        <f t="shared" ref="D85" si="56">H85+L85</f>
        <v>249.23304747</v>
      </c>
      <c r="E85" s="43">
        <f t="shared" ref="E85" si="57">I85+M85</f>
        <v>33.282638829999996</v>
      </c>
      <c r="F85" s="43">
        <v>532.34743450999997</v>
      </c>
      <c r="G85" s="43">
        <v>340.19467796999999</v>
      </c>
      <c r="H85" s="43">
        <v>176.34820703</v>
      </c>
      <c r="I85" s="43">
        <v>15.804549509999999</v>
      </c>
      <c r="J85" s="43">
        <v>253.70495775000001</v>
      </c>
      <c r="K85" s="43">
        <v>163.34202798999999</v>
      </c>
      <c r="L85" s="43">
        <v>72.884840440000005</v>
      </c>
      <c r="M85" s="43">
        <v>17.478089319999999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772.50670400000001</v>
      </c>
      <c r="C86" s="43">
        <f t="shared" ref="C86" si="58">G86+K86</f>
        <v>480.81678944999999</v>
      </c>
      <c r="D86" s="43">
        <f t="shared" ref="D86" si="59">H86+L86</f>
        <v>258.34709002</v>
      </c>
      <c r="E86" s="43">
        <f t="shared" ref="E86" si="60">I86+M86</f>
        <v>33.342824530000001</v>
      </c>
      <c r="F86" s="43">
        <v>531.94746375</v>
      </c>
      <c r="G86" s="43">
        <v>329.11398789999998</v>
      </c>
      <c r="H86" s="43">
        <v>186.71347441</v>
      </c>
      <c r="I86" s="43">
        <v>16.120001439999999</v>
      </c>
      <c r="J86" s="43">
        <v>240.55924024999999</v>
      </c>
      <c r="K86" s="43">
        <v>151.70280155</v>
      </c>
      <c r="L86" s="43">
        <v>71.633615610000007</v>
      </c>
      <c r="M86" s="43">
        <v>17.222823089999999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766.85771082999997</v>
      </c>
      <c r="C87" s="43">
        <f t="shared" ref="C87" si="61">G87+K87</f>
        <v>481.92621446999999</v>
      </c>
      <c r="D87" s="43">
        <f t="shared" ref="D87" si="62">H87+L87</f>
        <v>251.53379809</v>
      </c>
      <c r="E87" s="43">
        <f t="shared" ref="E87" si="63">I87+M87</f>
        <v>33.397698269999999</v>
      </c>
      <c r="F87" s="43">
        <v>528.93796513999996</v>
      </c>
      <c r="G87" s="43">
        <v>330.93899680999999</v>
      </c>
      <c r="H87" s="43">
        <v>181.75628</v>
      </c>
      <c r="I87" s="43">
        <v>16.24268833</v>
      </c>
      <c r="J87" s="43">
        <v>237.91974569000001</v>
      </c>
      <c r="K87" s="43">
        <v>150.98721766</v>
      </c>
      <c r="L87" s="43">
        <v>69.777518090000001</v>
      </c>
      <c r="M87" s="43">
        <v>17.155009939999999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784.28459950000001</v>
      </c>
      <c r="C88" s="43">
        <f t="shared" ref="C88" si="64">G88+K88</f>
        <v>491.52750537999998</v>
      </c>
      <c r="D88" s="43">
        <f t="shared" ref="D88" si="65">H88+L88</f>
        <v>259.35515885000001</v>
      </c>
      <c r="E88" s="43">
        <f t="shared" ref="E88" si="66">I88+M88</f>
        <v>33.401935270000003</v>
      </c>
      <c r="F88" s="43">
        <v>550.32102383999995</v>
      </c>
      <c r="G88" s="43">
        <v>343.66464585</v>
      </c>
      <c r="H88" s="43">
        <v>190.29782584</v>
      </c>
      <c r="I88" s="43">
        <v>16.358552150000001</v>
      </c>
      <c r="J88" s="43">
        <v>233.96357566</v>
      </c>
      <c r="K88" s="43">
        <v>147.86285953000001</v>
      </c>
      <c r="L88" s="43">
        <v>69.057333009999994</v>
      </c>
      <c r="M88" s="43">
        <v>17.043383120000001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753.91513593000002</v>
      </c>
      <c r="C89" s="43">
        <f t="shared" ref="C89" si="67">G89+K89</f>
        <v>457.60007313000006</v>
      </c>
      <c r="D89" s="43">
        <f t="shared" ref="D89" si="68">H89+L89</f>
        <v>262.86578993000001</v>
      </c>
      <c r="E89" s="43">
        <f t="shared" ref="E89" si="69">I89+M89</f>
        <v>33.449272870000001</v>
      </c>
      <c r="F89" s="43">
        <v>523.64276761999997</v>
      </c>
      <c r="G89" s="43">
        <v>312.81233091000001</v>
      </c>
      <c r="H89" s="43">
        <v>194.35280885</v>
      </c>
      <c r="I89" s="43">
        <v>16.477627859999998</v>
      </c>
      <c r="J89" s="43">
        <v>230.27236830999999</v>
      </c>
      <c r="K89" s="43">
        <v>144.78774222000001</v>
      </c>
      <c r="L89" s="43">
        <v>68.512981080000003</v>
      </c>
      <c r="M89" s="43">
        <v>16.97164501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646.80055828000002</v>
      </c>
      <c r="C90" s="43">
        <f t="shared" ref="C90" si="70">G90+K90</f>
        <v>329.13061986000002</v>
      </c>
      <c r="D90" s="43">
        <f t="shared" ref="D90" si="71">H90+L90</f>
        <v>297.65840291000001</v>
      </c>
      <c r="E90" s="43">
        <f t="shared" ref="E90" si="72">I90+M90</f>
        <v>20.011535510000002</v>
      </c>
      <c r="F90" s="43">
        <v>539.74931456000002</v>
      </c>
      <c r="G90" s="43">
        <v>306.39104146</v>
      </c>
      <c r="H90" s="43">
        <v>230.14448479999999</v>
      </c>
      <c r="I90" s="43">
        <v>3.2137883</v>
      </c>
      <c r="J90" s="43">
        <v>107.05124372</v>
      </c>
      <c r="K90" s="43">
        <v>22.739578399999999</v>
      </c>
      <c r="L90" s="43">
        <v>67.513918110000006</v>
      </c>
      <c r="M90" s="43">
        <v>16.797747210000001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658.50793252000005</v>
      </c>
      <c r="C91" s="43">
        <f t="shared" ref="C91" si="73">G91+K91</f>
        <v>321.00711968000002</v>
      </c>
      <c r="D91" s="43">
        <f t="shared" ref="D91" si="74">H91+L91</f>
        <v>296.56741857999998</v>
      </c>
      <c r="E91" s="43">
        <f t="shared" ref="E91" si="75">I91+M91</f>
        <v>40.93339426</v>
      </c>
      <c r="F91" s="43">
        <v>552.84000247999995</v>
      </c>
      <c r="G91" s="43">
        <v>301.91668768</v>
      </c>
      <c r="H91" s="43">
        <v>227.43702621</v>
      </c>
      <c r="I91" s="43">
        <v>23.486288590000001</v>
      </c>
      <c r="J91" s="43">
        <v>105.66793004</v>
      </c>
      <c r="K91" s="43">
        <v>19.090432</v>
      </c>
      <c r="L91" s="43">
        <v>69.130392369999996</v>
      </c>
      <c r="M91" s="43">
        <v>17.447105669999999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666.00135989</v>
      </c>
      <c r="C92" s="43">
        <f t="shared" ref="C92" si="76">G92+K92</f>
        <v>320.11010486999999</v>
      </c>
      <c r="D92" s="43">
        <f t="shared" ref="D92" si="77">H92+L92</f>
        <v>304.11923608000001</v>
      </c>
      <c r="E92" s="43">
        <f t="shared" ref="E92" si="78">I92+M92</f>
        <v>41.772018939999995</v>
      </c>
      <c r="F92" s="43">
        <v>563.30678005000004</v>
      </c>
      <c r="G92" s="43">
        <v>303.94218359000001</v>
      </c>
      <c r="H92" s="43">
        <v>235.27055873</v>
      </c>
      <c r="I92" s="43">
        <v>24.09403773</v>
      </c>
      <c r="J92" s="43">
        <v>102.69457984</v>
      </c>
      <c r="K92" s="43">
        <v>16.167921280000002</v>
      </c>
      <c r="L92" s="43">
        <v>68.848677350000003</v>
      </c>
      <c r="M92" s="43">
        <v>17.677981209999999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683.40553353999996</v>
      </c>
      <c r="C93" s="43">
        <f t="shared" ref="C93" si="79">G93+K93</f>
        <v>335.94998157999999</v>
      </c>
      <c r="D93" s="43">
        <f t="shared" ref="D93" si="80">H93+L93</f>
        <v>305.77760449000004</v>
      </c>
      <c r="E93" s="43">
        <f t="shared" ref="E93" si="81">I93+M93</f>
        <v>41.677947469999999</v>
      </c>
      <c r="F93" s="43">
        <v>581.20984762000001</v>
      </c>
      <c r="G93" s="43">
        <v>319.78724778999998</v>
      </c>
      <c r="H93" s="43">
        <v>237.59449638000001</v>
      </c>
      <c r="I93" s="43">
        <v>23.82810345</v>
      </c>
      <c r="J93" s="43">
        <v>102.19568592</v>
      </c>
      <c r="K93" s="43">
        <v>16.162733790000001</v>
      </c>
      <c r="L93" s="43">
        <v>68.183108110000006</v>
      </c>
      <c r="M93" s="43">
        <v>17.849844019999999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726.11304034</v>
      </c>
      <c r="C94" s="43">
        <f t="shared" ref="C94" si="82">G94+K94</f>
        <v>389.65582816</v>
      </c>
      <c r="D94" s="43">
        <f t="shared" ref="D94" si="83">H94+L94</f>
        <v>294.85809283000003</v>
      </c>
      <c r="E94" s="43">
        <f t="shared" ref="E94" si="84">I94+M94</f>
        <v>41.599119349999995</v>
      </c>
      <c r="F94" s="43">
        <v>603.25341803000003</v>
      </c>
      <c r="G94" s="43">
        <v>356.76076977999998</v>
      </c>
      <c r="H94" s="43">
        <v>223.48451899</v>
      </c>
      <c r="I94" s="43">
        <v>23.00812926</v>
      </c>
      <c r="J94" s="43">
        <v>122.85962231000001</v>
      </c>
      <c r="K94" s="43">
        <v>32.895058380000002</v>
      </c>
      <c r="L94" s="43">
        <v>71.373573840000006</v>
      </c>
      <c r="M94" s="43">
        <v>18.590990089999998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752.08181439999998</v>
      </c>
      <c r="C95" s="43">
        <f t="shared" ref="C95" si="85">G95+K95</f>
        <v>426.07368921</v>
      </c>
      <c r="D95" s="43">
        <f t="shared" ref="D95" si="86">H95+L95</f>
        <v>285.42483655000001</v>
      </c>
      <c r="E95" s="43">
        <f t="shared" ref="E95" si="87">I95+M95</f>
        <v>40.583288639999999</v>
      </c>
      <c r="F95" s="43">
        <v>626.35287149999999</v>
      </c>
      <c r="G95" s="43">
        <v>393.62214834000002</v>
      </c>
      <c r="H95" s="43">
        <v>211.42948654</v>
      </c>
      <c r="I95" s="43">
        <v>21.301236620000001</v>
      </c>
      <c r="J95" s="43">
        <v>125.72894290000001</v>
      </c>
      <c r="K95" s="43">
        <v>32.451540870000002</v>
      </c>
      <c r="L95" s="43">
        <v>73.995350009999996</v>
      </c>
      <c r="M95" s="43">
        <v>19.282052019999998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758.14535219000004</v>
      </c>
      <c r="C96" s="43">
        <f t="shared" ref="C96" si="88">G96+K96</f>
        <v>422.10133108000002</v>
      </c>
      <c r="D96" s="43">
        <f t="shared" ref="D96" si="89">H96+L96</f>
        <v>294.33027729000003</v>
      </c>
      <c r="E96" s="43">
        <f t="shared" ref="E96" si="90">I96+M96</f>
        <v>41.713743820000005</v>
      </c>
      <c r="F96" s="43">
        <v>635.07177595999997</v>
      </c>
      <c r="G96" s="43">
        <v>388.19125248</v>
      </c>
      <c r="H96" s="43">
        <v>223.8083867</v>
      </c>
      <c r="I96" s="43">
        <v>23.072136780000001</v>
      </c>
      <c r="J96" s="43">
        <v>123.07357623</v>
      </c>
      <c r="K96" s="43">
        <v>33.910078599999999</v>
      </c>
      <c r="L96" s="43">
        <v>70.521890589999998</v>
      </c>
      <c r="M96" s="43">
        <v>18.64160704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803.14289073999998</v>
      </c>
      <c r="C97" s="43">
        <f t="shared" ref="C97" si="91">G97+K97</f>
        <v>452.68195095999999</v>
      </c>
      <c r="D97" s="43">
        <f t="shared" ref="D97" si="92">H97+L97</f>
        <v>308.58028479000001</v>
      </c>
      <c r="E97" s="43">
        <f t="shared" ref="E97" si="93">I97+M97</f>
        <v>41.880654989999996</v>
      </c>
      <c r="F97" s="43">
        <v>677.32020736000004</v>
      </c>
      <c r="G97" s="43">
        <v>413.62758745999997</v>
      </c>
      <c r="H97" s="43">
        <v>240.27663942000001</v>
      </c>
      <c r="I97" s="43">
        <v>23.415980480000002</v>
      </c>
      <c r="J97" s="43">
        <v>125.82268338</v>
      </c>
      <c r="K97" s="43">
        <v>39.054363500000001</v>
      </c>
      <c r="L97" s="43">
        <v>68.303645369999998</v>
      </c>
      <c r="M97" s="43">
        <v>18.464674509999998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798.75984007</v>
      </c>
      <c r="C98" s="43">
        <f t="shared" ref="C98" si="94">G98+K98</f>
        <v>439.97461170999998</v>
      </c>
      <c r="D98" s="43">
        <f t="shared" ref="D98" si="95">H98+L98</f>
        <v>320.70223859999999</v>
      </c>
      <c r="E98" s="43">
        <f t="shared" ref="E98" si="96">I98+M98</f>
        <v>38.082989760000004</v>
      </c>
      <c r="F98" s="43">
        <v>674.30999840000004</v>
      </c>
      <c r="G98" s="43">
        <v>406.44764892000001</v>
      </c>
      <c r="H98" s="43">
        <v>248.13787621</v>
      </c>
      <c r="I98" s="43">
        <v>19.724473270000001</v>
      </c>
      <c r="J98" s="43">
        <v>124.44984167</v>
      </c>
      <c r="K98" s="43">
        <v>33.526962789999999</v>
      </c>
      <c r="L98" s="43">
        <v>72.564362389999999</v>
      </c>
      <c r="M98" s="43">
        <v>18.35851649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792.42322531000002</v>
      </c>
      <c r="C99" s="43">
        <f t="shared" ref="C99" si="97">G99+K99</f>
        <v>424.33380643999999</v>
      </c>
      <c r="D99" s="43">
        <f t="shared" ref="D99" si="98">H99+L99</f>
        <v>332.45178372000004</v>
      </c>
      <c r="E99" s="43">
        <f t="shared" ref="E99" si="99">I99+M99</f>
        <v>35.637635150000001</v>
      </c>
      <c r="F99" s="43">
        <v>665.94977584000003</v>
      </c>
      <c r="G99" s="43">
        <v>387.16050442</v>
      </c>
      <c r="H99" s="43">
        <v>261.54421316000003</v>
      </c>
      <c r="I99" s="43">
        <v>17.24505826</v>
      </c>
      <c r="J99" s="43">
        <v>126.47344947000001</v>
      </c>
      <c r="K99" s="43">
        <v>37.173302020000001</v>
      </c>
      <c r="L99" s="43">
        <v>70.907570559999996</v>
      </c>
      <c r="M99" s="43">
        <v>18.392576890000001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852.32179289999999</v>
      </c>
      <c r="C100" s="43">
        <f t="shared" ref="C100" si="100">G100+K100</f>
        <v>458.16831784999999</v>
      </c>
      <c r="D100" s="43">
        <f t="shared" ref="D100" si="101">H100+L100</f>
        <v>361.70469536999997</v>
      </c>
      <c r="E100" s="43">
        <f t="shared" ref="E100" si="102">I100+M100</f>
        <v>32.448779680000001</v>
      </c>
      <c r="F100" s="43">
        <v>723.83853948000001</v>
      </c>
      <c r="G100" s="43">
        <v>418.34838841999999</v>
      </c>
      <c r="H100" s="43">
        <v>291.59731964999997</v>
      </c>
      <c r="I100" s="43">
        <v>13.892831409999999</v>
      </c>
      <c r="J100" s="43">
        <v>128.48325342000001</v>
      </c>
      <c r="K100" s="43">
        <v>39.819929430000002</v>
      </c>
      <c r="L100" s="43">
        <v>70.107375719999993</v>
      </c>
      <c r="M100" s="43">
        <v>18.555948269999998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854.78035177000004</v>
      </c>
      <c r="C101" s="43">
        <f t="shared" ref="C101" si="103">G101+K101</f>
        <v>440.13467723999997</v>
      </c>
      <c r="D101" s="43">
        <f t="shared" ref="D101" si="104">H101+L101</f>
        <v>381.60264469000003</v>
      </c>
      <c r="E101" s="43">
        <f t="shared" ref="E101" si="105">I101+M101</f>
        <v>33.043029840000003</v>
      </c>
      <c r="F101" s="43">
        <v>725.70232608000003</v>
      </c>
      <c r="G101" s="43">
        <v>400.64183803999998</v>
      </c>
      <c r="H101" s="43">
        <v>311.1187706</v>
      </c>
      <c r="I101" s="43">
        <v>13.94171744</v>
      </c>
      <c r="J101" s="43">
        <v>129.07802569</v>
      </c>
      <c r="K101" s="43">
        <v>39.492839199999999</v>
      </c>
      <c r="L101" s="43">
        <v>70.48387409</v>
      </c>
      <c r="M101" s="43">
        <v>19.101312400000001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885.87187231999997</v>
      </c>
      <c r="C102" s="43">
        <f t="shared" ref="C102" si="106">G102+K102</f>
        <v>448.93445603999999</v>
      </c>
      <c r="D102" s="43">
        <f t="shared" ref="D102" si="107">H102+L102</f>
        <v>402.97348621000003</v>
      </c>
      <c r="E102" s="43">
        <f t="shared" ref="E102" si="108">I102+M102</f>
        <v>33.963930070000004</v>
      </c>
      <c r="F102" s="43">
        <v>746.12727236000001</v>
      </c>
      <c r="G102" s="43">
        <v>401.13329071999999</v>
      </c>
      <c r="H102" s="43">
        <v>331.03829658000001</v>
      </c>
      <c r="I102" s="43">
        <v>13.95568506</v>
      </c>
      <c r="J102" s="43">
        <v>139.74459995999999</v>
      </c>
      <c r="K102" s="43">
        <v>47.801165320000003</v>
      </c>
      <c r="L102" s="43">
        <v>71.935189629999996</v>
      </c>
      <c r="M102" s="43">
        <v>20.00824501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899.17493866999996</v>
      </c>
      <c r="C103" s="43">
        <f t="shared" ref="C103" si="109">G103+K103</f>
        <v>463.66798419999998</v>
      </c>
      <c r="D103" s="43">
        <f t="shared" ref="D103" si="110">H103+L103</f>
        <v>401.30588983999996</v>
      </c>
      <c r="E103" s="43">
        <f t="shared" ref="E103" si="111">I103+M103</f>
        <v>34.201064629999998</v>
      </c>
      <c r="F103" s="43">
        <v>760.45284703000004</v>
      </c>
      <c r="G103" s="43">
        <v>415.14555376999999</v>
      </c>
      <c r="H103" s="43">
        <v>331.30974710999999</v>
      </c>
      <c r="I103" s="43">
        <v>13.99754615</v>
      </c>
      <c r="J103" s="43">
        <v>138.72209164</v>
      </c>
      <c r="K103" s="43">
        <v>48.52243043</v>
      </c>
      <c r="L103" s="43">
        <v>69.996142730000003</v>
      </c>
      <c r="M103" s="43">
        <v>20.20351848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919.82340419000002</v>
      </c>
      <c r="C104" s="43">
        <f t="shared" ref="C104" si="112">G104+K104</f>
        <v>488.14242165999997</v>
      </c>
      <c r="D104" s="43">
        <f t="shared" ref="D104" si="113">H104+L104</f>
        <v>397.35255160999998</v>
      </c>
      <c r="E104" s="43">
        <f t="shared" ref="E104" si="114">I104+M104</f>
        <v>34.328430920000002</v>
      </c>
      <c r="F104" s="43">
        <v>768.93726560000005</v>
      </c>
      <c r="G104" s="43">
        <v>427.8745419</v>
      </c>
      <c r="H104" s="43">
        <v>326.99745102999998</v>
      </c>
      <c r="I104" s="43">
        <v>14.065272670000001</v>
      </c>
      <c r="J104" s="43">
        <v>150.88613859</v>
      </c>
      <c r="K104" s="43">
        <v>60.26787976</v>
      </c>
      <c r="L104" s="43">
        <v>70.355100579999998</v>
      </c>
      <c r="M104" s="43">
        <v>20.26315825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954.01626121000004</v>
      </c>
      <c r="C105" s="43">
        <f t="shared" ref="C105" si="115">G105+K105</f>
        <v>504.45665989999998</v>
      </c>
      <c r="D105" s="43">
        <f t="shared" ref="D105" si="116">H105+L105</f>
        <v>414.87596576999999</v>
      </c>
      <c r="E105" s="43">
        <f t="shared" ref="E105" si="117">I105+M105</f>
        <v>34.683635539999997</v>
      </c>
      <c r="F105" s="43">
        <v>803.23206255000002</v>
      </c>
      <c r="G105" s="43">
        <v>443.19315312999998</v>
      </c>
      <c r="H105" s="43">
        <v>345.96051432000002</v>
      </c>
      <c r="I105" s="43">
        <v>14.0783951</v>
      </c>
      <c r="J105" s="43">
        <v>150.78419865999999</v>
      </c>
      <c r="K105" s="43">
        <v>61.263506769999999</v>
      </c>
      <c r="L105" s="43">
        <v>68.915451450000006</v>
      </c>
      <c r="M105" s="43">
        <v>20.605240439999999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957.95963003999998</v>
      </c>
      <c r="C106" s="43">
        <f t="shared" ref="C106" si="118">G106+K106</f>
        <v>503.35769282000001</v>
      </c>
      <c r="D106" s="43">
        <f t="shared" ref="D106" si="119">H106+L106</f>
        <v>420.18817916999996</v>
      </c>
      <c r="E106" s="43">
        <f t="shared" ref="E106" si="120">I106+M106</f>
        <v>34.413758049999998</v>
      </c>
      <c r="F106" s="43">
        <v>815.52308999000002</v>
      </c>
      <c r="G106" s="43">
        <v>448.59636816</v>
      </c>
      <c r="H106" s="43">
        <v>352.79159356999997</v>
      </c>
      <c r="I106" s="43">
        <v>14.13512826</v>
      </c>
      <c r="J106" s="43">
        <v>142.43654004999999</v>
      </c>
      <c r="K106" s="43">
        <v>54.76132466</v>
      </c>
      <c r="L106" s="43">
        <v>67.396585599999995</v>
      </c>
      <c r="M106" s="43">
        <v>20.27862979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968.52491541999996</v>
      </c>
      <c r="C107" s="43">
        <f t="shared" ref="C107" si="121">G107+K107</f>
        <v>501.93357879000001</v>
      </c>
      <c r="D107" s="43">
        <f t="shared" ref="D107" si="122">H107+L107</f>
        <v>431.94249237000002</v>
      </c>
      <c r="E107" s="43">
        <f t="shared" ref="E107" si="123">I107+M107</f>
        <v>34.648844259999997</v>
      </c>
      <c r="F107" s="43">
        <v>825.96712556</v>
      </c>
      <c r="G107" s="43">
        <v>446.70704518000002</v>
      </c>
      <c r="H107" s="43">
        <v>365.11325140000002</v>
      </c>
      <c r="I107" s="43">
        <v>14.14682898</v>
      </c>
      <c r="J107" s="43">
        <v>142.55778986000001</v>
      </c>
      <c r="K107" s="43">
        <v>55.226533609999997</v>
      </c>
      <c r="L107" s="43">
        <v>66.829240970000001</v>
      </c>
      <c r="M107" s="43">
        <v>20.502015279999998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932.21216834999996</v>
      </c>
      <c r="C108" s="43">
        <f t="shared" ref="C108" si="124">G108+K108</f>
        <v>462.84651782000003</v>
      </c>
      <c r="D108" s="43">
        <f t="shared" ref="D108" si="125">H108+L108</f>
        <v>435.00883735000002</v>
      </c>
      <c r="E108" s="43">
        <f t="shared" ref="E108" si="126">I108+M108</f>
        <v>34.356813180000003</v>
      </c>
      <c r="F108" s="43">
        <v>799.88753923000002</v>
      </c>
      <c r="G108" s="43">
        <v>413.81143787000002</v>
      </c>
      <c r="H108" s="43">
        <v>371.80757654000001</v>
      </c>
      <c r="I108" s="43">
        <v>14.26852482</v>
      </c>
      <c r="J108" s="43">
        <v>132.32462912</v>
      </c>
      <c r="K108" s="43">
        <v>49.035079949999997</v>
      </c>
      <c r="L108" s="43">
        <v>63.201260810000001</v>
      </c>
      <c r="M108" s="43">
        <v>20.08828836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949.00999474000002</v>
      </c>
      <c r="C109" s="43">
        <f t="shared" ref="C109" si="127">G109+K109</f>
        <v>480.90084955999998</v>
      </c>
      <c r="D109" s="43">
        <f t="shared" ref="D109" si="128">H109+L109</f>
        <v>433.23102628000004</v>
      </c>
      <c r="E109" s="43">
        <f t="shared" ref="E109" si="129">I109+M109</f>
        <v>34.878118900000004</v>
      </c>
      <c r="F109" s="43">
        <v>821.66947082000002</v>
      </c>
      <c r="G109" s="43">
        <v>434.69064398</v>
      </c>
      <c r="H109" s="43">
        <v>372.53471266000003</v>
      </c>
      <c r="I109" s="43">
        <v>14.44411418</v>
      </c>
      <c r="J109" s="43">
        <v>127.34052392</v>
      </c>
      <c r="K109" s="43">
        <v>46.21020558</v>
      </c>
      <c r="L109" s="43">
        <v>60.696313619999998</v>
      </c>
      <c r="M109" s="43">
        <v>20.434004720000001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994.91310534000002</v>
      </c>
      <c r="C110" s="43">
        <f t="shared" ref="C110" si="130">G110+K110</f>
        <v>470.24138053999997</v>
      </c>
      <c r="D110" s="43">
        <f t="shared" ref="D110" si="131">H110+L110</f>
        <v>442.72782925999996</v>
      </c>
      <c r="E110" s="43">
        <f t="shared" ref="E110" si="132">I110+M110</f>
        <v>81.94389554</v>
      </c>
      <c r="F110" s="43">
        <v>876.40509968000003</v>
      </c>
      <c r="G110" s="43">
        <v>429.79648997999999</v>
      </c>
      <c r="H110" s="43">
        <v>384.77735891999998</v>
      </c>
      <c r="I110" s="43">
        <v>61.831250779999998</v>
      </c>
      <c r="J110" s="43">
        <v>118.50800565999999</v>
      </c>
      <c r="K110" s="43">
        <v>40.444890559999997</v>
      </c>
      <c r="L110" s="43">
        <v>57.950470340000003</v>
      </c>
      <c r="M110" s="43">
        <v>20.112644759999998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989.87573889999999</v>
      </c>
      <c r="C111" s="43">
        <f t="shared" ref="C111" si="133">G111+K111</f>
        <v>463.13418710999997</v>
      </c>
      <c r="D111" s="43">
        <f t="shared" ref="D111" si="134">H111+L111</f>
        <v>452.53618978999998</v>
      </c>
      <c r="E111" s="43">
        <f t="shared" ref="E111" si="135">I111+M111</f>
        <v>74.205362000000008</v>
      </c>
      <c r="F111" s="43">
        <v>866.79485379000005</v>
      </c>
      <c r="G111" s="43">
        <v>417.51025908999998</v>
      </c>
      <c r="H111" s="43">
        <v>395.54792672999997</v>
      </c>
      <c r="I111" s="43">
        <v>53.736667969999999</v>
      </c>
      <c r="J111" s="43">
        <v>123.08088511</v>
      </c>
      <c r="K111" s="43">
        <v>45.623928020000001</v>
      </c>
      <c r="L111" s="43">
        <v>56.988263060000001</v>
      </c>
      <c r="M111" s="43">
        <v>20.468694030000002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1014.8261347</v>
      </c>
      <c r="C112" s="43">
        <f t="shared" ref="C112" si="136">G112+K112</f>
        <v>461.75316125999996</v>
      </c>
      <c r="D112" s="43">
        <f t="shared" ref="D112" si="137">H112+L112</f>
        <v>482.76960716000002</v>
      </c>
      <c r="E112" s="43">
        <f t="shared" ref="E112" si="138">I112+M112</f>
        <v>70.303366280000006</v>
      </c>
      <c r="F112" s="43">
        <v>891.18211785999995</v>
      </c>
      <c r="G112" s="43">
        <v>438.77745192999998</v>
      </c>
      <c r="H112" s="43">
        <v>401.24911121000002</v>
      </c>
      <c r="I112" s="43">
        <v>51.155554719999998</v>
      </c>
      <c r="J112" s="43">
        <v>123.64401684000001</v>
      </c>
      <c r="K112" s="43">
        <v>22.975709330000001</v>
      </c>
      <c r="L112" s="43">
        <v>81.520495949999997</v>
      </c>
      <c r="M112" s="43">
        <v>19.147811560000001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938.68037909999998</v>
      </c>
      <c r="C113" s="43">
        <f t="shared" ref="C113" si="139">G113+K113</f>
        <v>418.23114353999995</v>
      </c>
      <c r="D113" s="43">
        <f t="shared" ref="D113" si="140">H113+L113</f>
        <v>496.21830912999997</v>
      </c>
      <c r="E113" s="43">
        <f t="shared" ref="E113" si="141">I113+M113</f>
        <v>24.23092643</v>
      </c>
      <c r="F113" s="43">
        <v>820.87147885000002</v>
      </c>
      <c r="G113" s="43">
        <v>397.87246148999998</v>
      </c>
      <c r="H113" s="43">
        <v>417.26958337999997</v>
      </c>
      <c r="I113" s="43">
        <v>5.7294339799999996</v>
      </c>
      <c r="J113" s="43">
        <v>117.80890024999999</v>
      </c>
      <c r="K113" s="43">
        <v>20.358682049999999</v>
      </c>
      <c r="L113" s="43">
        <v>78.948725749999994</v>
      </c>
      <c r="M113" s="43">
        <v>18.501492450000001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943.65431960000001</v>
      </c>
      <c r="C114" s="43">
        <f t="shared" ref="C114" si="142">G114+K114</f>
        <v>397.87460147999997</v>
      </c>
      <c r="D114" s="43">
        <f t="shared" ref="D114" si="143">H114+L114</f>
        <v>521.15155181</v>
      </c>
      <c r="E114" s="43">
        <f t="shared" ref="E114" si="144">I114+M114</f>
        <v>24.628166310000001</v>
      </c>
      <c r="F114" s="43">
        <v>825.08729656000003</v>
      </c>
      <c r="G114" s="43">
        <v>382.72054179999998</v>
      </c>
      <c r="H114" s="43">
        <v>436.49212427999998</v>
      </c>
      <c r="I114" s="43">
        <v>5.8746304800000004</v>
      </c>
      <c r="J114" s="43">
        <v>118.56702304</v>
      </c>
      <c r="K114" s="43">
        <v>15.15405968</v>
      </c>
      <c r="L114" s="43">
        <v>84.659427530000002</v>
      </c>
      <c r="M114" s="43">
        <v>18.753535830000001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933.25307923000003</v>
      </c>
      <c r="C115" s="43">
        <f t="shared" ref="C115" si="145">G115+K115</f>
        <v>384.37116312999996</v>
      </c>
      <c r="D115" s="43">
        <f t="shared" ref="D115" si="146">H115+L115</f>
        <v>524.94537467999999</v>
      </c>
      <c r="E115" s="43">
        <f t="shared" ref="E115" si="147">I115+M115</f>
        <v>23.936541419999998</v>
      </c>
      <c r="F115" s="43">
        <v>813.57773810000003</v>
      </c>
      <c r="G115" s="43">
        <v>369.62028600999997</v>
      </c>
      <c r="H115" s="43">
        <v>437.99905078</v>
      </c>
      <c r="I115" s="43">
        <v>5.9584013100000002</v>
      </c>
      <c r="J115" s="43">
        <v>119.67534113000001</v>
      </c>
      <c r="K115" s="43">
        <v>14.75087712</v>
      </c>
      <c r="L115" s="43">
        <v>86.946323899999996</v>
      </c>
      <c r="M115" s="43">
        <v>17.978140109999998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945.59327156999996</v>
      </c>
      <c r="C116" s="43">
        <f t="shared" ref="C116" si="148">G116+K116</f>
        <v>403.62833042</v>
      </c>
      <c r="D116" s="43">
        <f t="shared" ref="D116" si="149">H116+L116</f>
        <v>517.79274628999997</v>
      </c>
      <c r="E116" s="43">
        <f t="shared" ref="E116" si="150">I116+M116</f>
        <v>24.172194860000001</v>
      </c>
      <c r="F116" s="43">
        <v>819.86324709999997</v>
      </c>
      <c r="G116" s="43">
        <v>391.25159646999998</v>
      </c>
      <c r="H116" s="43">
        <v>423.09887298000001</v>
      </c>
      <c r="I116" s="43">
        <v>5.5127776500000003</v>
      </c>
      <c r="J116" s="43">
        <v>125.73002447</v>
      </c>
      <c r="K116" s="43">
        <v>12.37673395</v>
      </c>
      <c r="L116" s="43">
        <v>94.693873310000001</v>
      </c>
      <c r="M116" s="43">
        <v>18.659417210000001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983.65179923999995</v>
      </c>
      <c r="C117" s="43">
        <f t="shared" ref="C117" si="151">G117+K117</f>
        <v>448.04346452999999</v>
      </c>
      <c r="D117" s="43">
        <f t="shared" ref="D117" si="152">H117+L117</f>
        <v>512.09690716</v>
      </c>
      <c r="E117" s="43">
        <f t="shared" ref="E117" si="153">I117+M117</f>
        <v>23.511427550000001</v>
      </c>
      <c r="F117" s="43">
        <v>860.17284443999995</v>
      </c>
      <c r="G117" s="43">
        <v>435.25471529999999</v>
      </c>
      <c r="H117" s="43">
        <v>419.34958089000003</v>
      </c>
      <c r="I117" s="43">
        <v>5.5685482500000001</v>
      </c>
      <c r="J117" s="43">
        <v>123.4789548</v>
      </c>
      <c r="K117" s="43">
        <v>12.788749230000001</v>
      </c>
      <c r="L117" s="43">
        <v>92.747326270000002</v>
      </c>
      <c r="M117" s="43">
        <v>17.942879300000001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1000.47773254</v>
      </c>
      <c r="C118" s="43">
        <f t="shared" ref="C118" si="154">G118+K118</f>
        <v>466.29877206999998</v>
      </c>
      <c r="D118" s="43">
        <f t="shared" ref="D118" si="155">H118+L118</f>
        <v>513.08315577999997</v>
      </c>
      <c r="E118" s="43">
        <f t="shared" ref="E118" si="156">I118+M118</f>
        <v>21.095804690000001</v>
      </c>
      <c r="F118" s="43">
        <v>878.44938026</v>
      </c>
      <c r="G118" s="43">
        <v>457.22142338999998</v>
      </c>
      <c r="H118" s="43">
        <v>417.81421835999998</v>
      </c>
      <c r="I118" s="43">
        <v>3.4137385099999999</v>
      </c>
      <c r="J118" s="43">
        <v>122.02835227999999</v>
      </c>
      <c r="K118" s="43">
        <v>9.0773486800000001</v>
      </c>
      <c r="L118" s="43">
        <v>95.26893742</v>
      </c>
      <c r="M118" s="43">
        <v>17.68206618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957.64212628999996</v>
      </c>
      <c r="C119" s="43">
        <f t="shared" ref="C119" si="157">G119+K119</f>
        <v>426.29590102999998</v>
      </c>
      <c r="D119" s="43">
        <f t="shared" ref="D119" si="158">H119+L119</f>
        <v>509.47249548999997</v>
      </c>
      <c r="E119" s="43">
        <f t="shared" ref="E119" si="159">I119+M119</f>
        <v>21.873729770000001</v>
      </c>
      <c r="F119" s="43">
        <v>830.27026464000005</v>
      </c>
      <c r="G119" s="43">
        <v>421.54823852999999</v>
      </c>
      <c r="H119" s="43">
        <v>405.45111215999998</v>
      </c>
      <c r="I119" s="43">
        <v>3.2709139500000002</v>
      </c>
      <c r="J119" s="43">
        <v>127.37186165</v>
      </c>
      <c r="K119" s="43">
        <v>4.7476624999999997</v>
      </c>
      <c r="L119" s="43">
        <v>104.02138333000001</v>
      </c>
      <c r="M119" s="43">
        <v>18.60281582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954.17084769999997</v>
      </c>
      <c r="C120" s="43">
        <f t="shared" ref="C120" si="160">G120+K120</f>
        <v>437.27709429999999</v>
      </c>
      <c r="D120" s="43">
        <f t="shared" ref="D120" si="161">H120+L120</f>
        <v>495.39978255</v>
      </c>
      <c r="E120" s="43">
        <f t="shared" ref="E120" si="162">I120+M120</f>
        <v>21.49397085</v>
      </c>
      <c r="F120" s="43">
        <v>830.88030627000001</v>
      </c>
      <c r="G120" s="43">
        <v>433.01633852999998</v>
      </c>
      <c r="H120" s="43">
        <v>394.59233503000002</v>
      </c>
      <c r="I120" s="43">
        <v>3.27163271</v>
      </c>
      <c r="J120" s="43">
        <v>123.29054143</v>
      </c>
      <c r="K120" s="43">
        <v>4.2607557700000003</v>
      </c>
      <c r="L120" s="43">
        <v>100.80744752</v>
      </c>
      <c r="M120" s="43">
        <v>18.222338140000002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982.68532697000001</v>
      </c>
      <c r="C121" s="43">
        <f t="shared" ref="C121" si="163">G121+K121</f>
        <v>445.76592757999998</v>
      </c>
      <c r="D121" s="43">
        <f t="shared" ref="D121" si="164">H121+L121</f>
        <v>513.27494309000008</v>
      </c>
      <c r="E121" s="43">
        <f t="shared" ref="E121" si="165">I121+M121</f>
        <v>23.644456300000002</v>
      </c>
      <c r="F121" s="43">
        <v>841.30909527999995</v>
      </c>
      <c r="G121" s="43">
        <v>441.14918638</v>
      </c>
      <c r="H121" s="43">
        <v>397.33488755000002</v>
      </c>
      <c r="I121" s="43">
        <v>2.8250213500000001</v>
      </c>
      <c r="J121" s="43">
        <v>141.37623169</v>
      </c>
      <c r="K121" s="43">
        <v>4.6167411999999999</v>
      </c>
      <c r="L121" s="43">
        <v>115.94005554</v>
      </c>
      <c r="M121" s="43">
        <v>20.819434950000002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956.31742194000003</v>
      </c>
      <c r="C122" s="43">
        <f t="shared" ref="C122" si="166">G122+K122</f>
        <v>447.00751840999999</v>
      </c>
      <c r="D122" s="43">
        <f t="shared" ref="D122" si="167">H122+L122</f>
        <v>486.86496861000001</v>
      </c>
      <c r="E122" s="43">
        <f t="shared" ref="E122" si="168">I122+M122</f>
        <v>22.444934920000001</v>
      </c>
      <c r="F122" s="43">
        <v>824.94031054000004</v>
      </c>
      <c r="G122" s="43">
        <v>442.63419348999997</v>
      </c>
      <c r="H122" s="43">
        <v>379.87184825000003</v>
      </c>
      <c r="I122" s="43">
        <v>2.4342687999999999</v>
      </c>
      <c r="J122" s="43">
        <v>131.37711139999999</v>
      </c>
      <c r="K122" s="43">
        <v>4.3733249199999999</v>
      </c>
      <c r="L122" s="43">
        <v>106.99312036000001</v>
      </c>
      <c r="M122" s="43">
        <v>20.01066612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954.92347284000004</v>
      </c>
      <c r="C123" s="43">
        <f t="shared" ref="C123" si="169">G123+K123</f>
        <v>442.44629116999999</v>
      </c>
      <c r="D123" s="43">
        <f t="shared" ref="D123" si="170">H123+L123</f>
        <v>490.08855760000006</v>
      </c>
      <c r="E123" s="43">
        <f t="shared" ref="E123" si="171">I123+M123</f>
        <v>22.388624070000002</v>
      </c>
      <c r="F123" s="43">
        <v>823.98565249000001</v>
      </c>
      <c r="G123" s="43">
        <v>438.02981282000002</v>
      </c>
      <c r="H123" s="43">
        <v>383.52928587000002</v>
      </c>
      <c r="I123" s="43">
        <v>2.4265538000000002</v>
      </c>
      <c r="J123" s="43">
        <v>130.93782035000001</v>
      </c>
      <c r="K123" s="43">
        <v>4.4164783500000002</v>
      </c>
      <c r="L123" s="43">
        <v>106.55927173000001</v>
      </c>
      <c r="M123" s="43">
        <v>19.962070270000002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973.54657127999997</v>
      </c>
      <c r="C124" s="43">
        <f t="shared" ref="C124" si="172">G124+K124</f>
        <v>449.69038847999997</v>
      </c>
      <c r="D124" s="43">
        <f t="shared" ref="D124" si="173">H124+L124</f>
        <v>501.63979609</v>
      </c>
      <c r="E124" s="43">
        <f t="shared" ref="E124" si="174">I124+M124</f>
        <v>22.216386709999998</v>
      </c>
      <c r="F124" s="43">
        <v>843.99895529000003</v>
      </c>
      <c r="G124" s="43">
        <v>445.22012635999999</v>
      </c>
      <c r="H124" s="43">
        <v>396.36596381999999</v>
      </c>
      <c r="I124" s="43">
        <v>2.4128651099999998</v>
      </c>
      <c r="J124" s="43">
        <v>129.54761599</v>
      </c>
      <c r="K124" s="43">
        <v>4.4702621200000001</v>
      </c>
      <c r="L124" s="43">
        <v>105.27383227</v>
      </c>
      <c r="M124" s="43">
        <v>19.8035216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967.80837786999996</v>
      </c>
      <c r="C125" s="43">
        <f t="shared" ref="C125" si="175">G125+K125</f>
        <v>446.69088604000001</v>
      </c>
      <c r="D125" s="43">
        <f t="shared" ref="D125" si="176">H125+L125</f>
        <v>498.16799028999998</v>
      </c>
      <c r="E125" s="43">
        <f t="shared" ref="E125" si="177">I125+M125</f>
        <v>22.94950154</v>
      </c>
      <c r="F125" s="43">
        <v>828.84844551000003</v>
      </c>
      <c r="G125" s="43">
        <v>440.99276656000001</v>
      </c>
      <c r="H125" s="43">
        <v>385.45095296</v>
      </c>
      <c r="I125" s="43">
        <v>2.4047259900000002</v>
      </c>
      <c r="J125" s="43">
        <v>138.95993236000001</v>
      </c>
      <c r="K125" s="43">
        <v>5.6981194799999999</v>
      </c>
      <c r="L125" s="43">
        <v>112.71703733</v>
      </c>
      <c r="M125" s="43">
        <v>20.544775550000001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984.61662234000005</v>
      </c>
      <c r="C126" s="43">
        <f t="shared" ref="C126" si="178">G126+K126</f>
        <v>444.78289605000003</v>
      </c>
      <c r="D126" s="43">
        <f t="shared" ref="D126" si="179">H126+L126</f>
        <v>517.05342130000008</v>
      </c>
      <c r="E126" s="43">
        <f t="shared" ref="E126" si="180">I126+M126</f>
        <v>22.780304989999998</v>
      </c>
      <c r="F126" s="43">
        <v>847.59605928999997</v>
      </c>
      <c r="G126" s="43">
        <v>439.48210524000001</v>
      </c>
      <c r="H126" s="43">
        <v>405.71861467000002</v>
      </c>
      <c r="I126" s="43">
        <v>2.3953393799999998</v>
      </c>
      <c r="J126" s="43">
        <v>137.02056304999999</v>
      </c>
      <c r="K126" s="43">
        <v>5.3007908099999996</v>
      </c>
      <c r="L126" s="43">
        <v>111.33480663</v>
      </c>
      <c r="M126" s="43">
        <v>20.384965609999998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905.32570594000003</v>
      </c>
      <c r="C127" s="43">
        <f t="shared" ref="C127" si="181">G127+K127</f>
        <v>420.33107430000001</v>
      </c>
      <c r="D127" s="43">
        <f t="shared" ref="D127" si="182">H127+L127</f>
        <v>461.70196784999996</v>
      </c>
      <c r="E127" s="43">
        <f t="shared" ref="E127" si="183">I127+M127</f>
        <v>23.292663789999999</v>
      </c>
      <c r="F127" s="43">
        <v>809.68166004</v>
      </c>
      <c r="G127" s="43">
        <v>414.95565999000002</v>
      </c>
      <c r="H127" s="43">
        <v>392.42890340999998</v>
      </c>
      <c r="I127" s="43">
        <v>2.2970966399999999</v>
      </c>
      <c r="J127" s="43">
        <v>95.644045899999995</v>
      </c>
      <c r="K127" s="43">
        <v>5.37541431</v>
      </c>
      <c r="L127" s="43">
        <v>69.273064439999999</v>
      </c>
      <c r="M127" s="43">
        <v>20.995567149999999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923.31699694999998</v>
      </c>
      <c r="C128" s="43">
        <f t="shared" ref="C128" si="184">G128+K128</f>
        <v>419.67691922</v>
      </c>
      <c r="D128" s="43">
        <f t="shared" ref="D128" si="185">H128+L128</f>
        <v>480.27795839999999</v>
      </c>
      <c r="E128" s="43">
        <f t="shared" ref="E128" si="186">I128+M128</f>
        <v>23.362119329999999</v>
      </c>
      <c r="F128" s="43">
        <v>836.26860174000001</v>
      </c>
      <c r="G128" s="43">
        <v>414.45256575000002</v>
      </c>
      <c r="H128" s="43">
        <v>419.55290768999998</v>
      </c>
      <c r="I128" s="43">
        <v>2.2631283</v>
      </c>
      <c r="J128" s="43">
        <v>87.048395209999995</v>
      </c>
      <c r="K128" s="43">
        <v>5.2243534699999996</v>
      </c>
      <c r="L128" s="43">
        <v>60.725050709999998</v>
      </c>
      <c r="M128" s="43">
        <v>21.098991030000001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937.28632005999998</v>
      </c>
      <c r="C129" s="43">
        <f t="shared" ref="C129" si="187">G129+K129</f>
        <v>443.32846240000003</v>
      </c>
      <c r="D129" s="43">
        <f t="shared" ref="D129" si="188">H129+L129</f>
        <v>491.68647253999995</v>
      </c>
      <c r="E129" s="43">
        <f t="shared" ref="E129" si="189">I129+M129</f>
        <v>2.2713851200000001</v>
      </c>
      <c r="F129" s="43">
        <v>871.42247052000005</v>
      </c>
      <c r="G129" s="43">
        <v>438.34278561000002</v>
      </c>
      <c r="H129" s="43">
        <v>430.80829978999998</v>
      </c>
      <c r="I129" s="43">
        <v>2.2713851200000001</v>
      </c>
      <c r="J129" s="43">
        <v>65.863849540000004</v>
      </c>
      <c r="K129" s="43">
        <v>4.9856767900000003</v>
      </c>
      <c r="L129" s="43">
        <v>60.878172749999997</v>
      </c>
      <c r="M129" s="43">
        <v>0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999.29621945999997</v>
      </c>
      <c r="C130" s="43">
        <f t="shared" ref="C130" si="190">G130+K130</f>
        <v>415.43586239000001</v>
      </c>
      <c r="D130" s="43">
        <f t="shared" ref="D130" si="191">H130+L130</f>
        <v>581.57922762999999</v>
      </c>
      <c r="E130" s="43">
        <f t="shared" ref="E130" si="192">I130+M130</f>
        <v>2.28112944</v>
      </c>
      <c r="F130" s="43">
        <v>937.48443583000005</v>
      </c>
      <c r="G130" s="43">
        <v>410.22260872999999</v>
      </c>
      <c r="H130" s="43">
        <v>524.98069766000003</v>
      </c>
      <c r="I130" s="43">
        <v>2.28112944</v>
      </c>
      <c r="J130" s="43">
        <v>61.811783630000001</v>
      </c>
      <c r="K130" s="43">
        <v>5.2132536600000003</v>
      </c>
      <c r="L130" s="43">
        <v>56.598529970000001</v>
      </c>
      <c r="M130" s="43">
        <v>0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969.14684446000001</v>
      </c>
      <c r="C131" s="43">
        <f t="shared" ref="C131" si="193">G131+K131</f>
        <v>410.11498689999996</v>
      </c>
      <c r="D131" s="43">
        <f t="shared" ref="D131" si="194">H131+L131</f>
        <v>556.74142030999997</v>
      </c>
      <c r="E131" s="43">
        <f t="shared" ref="E131" si="195">I131+M131</f>
        <v>2.2904372500000001</v>
      </c>
      <c r="F131" s="43">
        <v>909.14849746000004</v>
      </c>
      <c r="G131" s="43">
        <v>404.11370020999999</v>
      </c>
      <c r="H131" s="43">
        <v>502.74435999999997</v>
      </c>
      <c r="I131" s="43">
        <v>2.2904372500000001</v>
      </c>
      <c r="J131" s="43">
        <v>59.998347000000003</v>
      </c>
      <c r="K131" s="43">
        <v>6.0012866899999997</v>
      </c>
      <c r="L131" s="43">
        <v>53.997060310000002</v>
      </c>
      <c r="M131" s="43">
        <v>0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1012.77017486</v>
      </c>
      <c r="C132" s="43">
        <f t="shared" ref="C132" si="196">G132+K132</f>
        <v>424.58280310999999</v>
      </c>
      <c r="D132" s="43">
        <f t="shared" ref="D132" si="197">H132+L132</f>
        <v>585.88987732999999</v>
      </c>
      <c r="E132" s="43">
        <f t="shared" ref="E132" si="198">I132+M132</f>
        <v>2.29749442</v>
      </c>
      <c r="F132" s="43">
        <v>954.29933334999998</v>
      </c>
      <c r="G132" s="43">
        <v>418.97940355999998</v>
      </c>
      <c r="H132" s="43">
        <v>533.02243537000004</v>
      </c>
      <c r="I132" s="43">
        <v>2.29749442</v>
      </c>
      <c r="J132" s="43">
        <v>58.47084151</v>
      </c>
      <c r="K132" s="43">
        <v>5.6033995499999998</v>
      </c>
      <c r="L132" s="43">
        <v>52.867441960000001</v>
      </c>
      <c r="M132" s="43">
        <v>0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1041.54819045</v>
      </c>
      <c r="C133" s="43">
        <f t="shared" ref="C133" si="199">G133+K133</f>
        <v>436.76043684999996</v>
      </c>
      <c r="D133" s="43">
        <f t="shared" ref="D133" si="200">H133+L133</f>
        <v>602.47964313</v>
      </c>
      <c r="E133" s="43">
        <f t="shared" ref="E133" si="201">I133+M133</f>
        <v>2.3081104699999999</v>
      </c>
      <c r="F133" s="43">
        <v>989.06780670000001</v>
      </c>
      <c r="G133" s="43">
        <v>431.21928982999998</v>
      </c>
      <c r="H133" s="43">
        <v>555.54040640000005</v>
      </c>
      <c r="I133" s="43">
        <v>2.3081104699999999</v>
      </c>
      <c r="J133" s="43">
        <v>52.480383750000001</v>
      </c>
      <c r="K133" s="43">
        <v>5.5411470200000004</v>
      </c>
      <c r="L133" s="43">
        <v>46.939236729999998</v>
      </c>
      <c r="M133" s="43">
        <v>0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1091.99714741</v>
      </c>
      <c r="C134" s="43">
        <f t="shared" ref="C134" si="202">G134+K134</f>
        <v>455.70058263999999</v>
      </c>
      <c r="D134" s="43">
        <f t="shared" ref="D134" si="203">H134+L134</f>
        <v>633.98015153999995</v>
      </c>
      <c r="E134" s="43">
        <f t="shared" ref="E134" si="204">I134+M134</f>
        <v>2.3164132300000002</v>
      </c>
      <c r="F134" s="43">
        <v>1038.2413410500001</v>
      </c>
      <c r="G134" s="43">
        <v>449.78767070999999</v>
      </c>
      <c r="H134" s="43">
        <v>586.13725710999995</v>
      </c>
      <c r="I134" s="43">
        <v>2.3164132300000002</v>
      </c>
      <c r="J134" s="43">
        <v>53.755806360000001</v>
      </c>
      <c r="K134" s="43">
        <v>5.9129119299999999</v>
      </c>
      <c r="L134" s="43">
        <v>47.842894430000001</v>
      </c>
      <c r="M134" s="43">
        <v>0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1157.1151778599999</v>
      </c>
      <c r="C135" s="43">
        <f t="shared" ref="C135" si="205">G135+K135</f>
        <v>409.24427880999997</v>
      </c>
      <c r="D135" s="43">
        <f t="shared" ref="D135" si="206">H135+L135</f>
        <v>746.53768965000006</v>
      </c>
      <c r="E135" s="43">
        <f t="shared" ref="E135" si="207">I135+M135</f>
        <v>1.3332094000000001</v>
      </c>
      <c r="F135" s="43">
        <v>1103.87160047</v>
      </c>
      <c r="G135" s="43">
        <v>403.09883676999999</v>
      </c>
      <c r="H135" s="43">
        <v>699.43955430000005</v>
      </c>
      <c r="I135" s="43">
        <v>1.3332094000000001</v>
      </c>
      <c r="J135" s="43">
        <v>53.243577389999999</v>
      </c>
      <c r="K135" s="43">
        <v>6.1454420399999998</v>
      </c>
      <c r="L135" s="43">
        <v>47.09813535</v>
      </c>
      <c r="M135" s="43">
        <v>0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1185.33705573</v>
      </c>
      <c r="C136" s="43">
        <f t="shared" ref="C136" si="208">G136+K136</f>
        <v>409.79945592999997</v>
      </c>
      <c r="D136" s="43">
        <f t="shared" ref="D136" si="209">H136+L136</f>
        <v>774.34319418999996</v>
      </c>
      <c r="E136" s="43">
        <f t="shared" ref="E136" si="210">I136+M136</f>
        <v>1.19440561</v>
      </c>
      <c r="F136" s="43">
        <v>1136.5297583700001</v>
      </c>
      <c r="G136" s="43">
        <v>404.45318809999998</v>
      </c>
      <c r="H136" s="43">
        <v>730.88216465999994</v>
      </c>
      <c r="I136" s="43">
        <v>1.19440561</v>
      </c>
      <c r="J136" s="43">
        <v>48.80729736</v>
      </c>
      <c r="K136" s="43">
        <v>5.3462678300000004</v>
      </c>
      <c r="L136" s="43">
        <v>43.461029529999998</v>
      </c>
      <c r="M136" s="43">
        <v>0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1209.40007911</v>
      </c>
      <c r="C137" s="43">
        <f t="shared" ref="C137" si="211">G137+K137</f>
        <v>438.79082653999996</v>
      </c>
      <c r="D137" s="43">
        <f t="shared" ref="D137" si="212">H137+L137</f>
        <v>769.41484773999991</v>
      </c>
      <c r="E137" s="43">
        <f t="shared" ref="E137" si="213">I137+M137</f>
        <v>1.1944048300000001</v>
      </c>
      <c r="F137" s="43">
        <v>1166.6513680099999</v>
      </c>
      <c r="G137" s="43">
        <v>437.38148962999998</v>
      </c>
      <c r="H137" s="43">
        <v>728.07547354999997</v>
      </c>
      <c r="I137" s="43">
        <v>1.1944048300000001</v>
      </c>
      <c r="J137" s="43">
        <v>42.748711100000001</v>
      </c>
      <c r="K137" s="43">
        <v>1.4093369099999999</v>
      </c>
      <c r="L137" s="43">
        <v>41.339374190000001</v>
      </c>
      <c r="M137" s="43">
        <v>0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1315.15125197</v>
      </c>
      <c r="C138" s="43">
        <f t="shared" ref="C138" si="214">G138+K138</f>
        <v>483.62559685000002</v>
      </c>
      <c r="D138" s="43">
        <f t="shared" ref="D138" si="215">H138+L138</f>
        <v>830.33641134000004</v>
      </c>
      <c r="E138" s="43">
        <f t="shared" ref="E138" si="216">I138+M138</f>
        <v>1.18924378</v>
      </c>
      <c r="F138" s="43">
        <v>1288.20494977</v>
      </c>
      <c r="G138" s="43">
        <v>482.76897750000001</v>
      </c>
      <c r="H138" s="43">
        <v>804.24672849000001</v>
      </c>
      <c r="I138" s="43">
        <v>1.18924378</v>
      </c>
      <c r="J138" s="43">
        <v>26.946302200000002</v>
      </c>
      <c r="K138" s="43">
        <v>0.85661935</v>
      </c>
      <c r="L138" s="43">
        <v>26.089682849999999</v>
      </c>
      <c r="M138" s="43">
        <v>0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1341.6504030999999</v>
      </c>
      <c r="C139" s="43">
        <f t="shared" ref="C139" si="217">G139+K139</f>
        <v>482.80255872000004</v>
      </c>
      <c r="D139" s="43">
        <f t="shared" ref="D139" si="218">H139+L139</f>
        <v>857.76049745</v>
      </c>
      <c r="E139" s="43">
        <f t="shared" ref="E139" si="219">I139+M139</f>
        <v>1.08734693</v>
      </c>
      <c r="F139" s="43">
        <v>1315.8469685800001</v>
      </c>
      <c r="G139" s="43">
        <v>482.10965564000003</v>
      </c>
      <c r="H139" s="43">
        <v>832.64996600999996</v>
      </c>
      <c r="I139" s="43">
        <v>1.08734693</v>
      </c>
      <c r="J139" s="43">
        <v>25.80343452</v>
      </c>
      <c r="K139" s="43">
        <v>0.69290308</v>
      </c>
      <c r="L139" s="43">
        <v>25.110531439999999</v>
      </c>
      <c r="M139" s="43">
        <v>0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1339.2503343599999</v>
      </c>
      <c r="C140" s="43">
        <f t="shared" ref="C140" si="220">G140+K140</f>
        <v>483.08446758000002</v>
      </c>
      <c r="D140" s="43">
        <f t="shared" ref="D140" si="221">H140+L140</f>
        <v>855.43098269999996</v>
      </c>
      <c r="E140" s="43">
        <f t="shared" ref="E140" si="222">I140+M140</f>
        <v>0.73488408000000005</v>
      </c>
      <c r="F140" s="43">
        <v>1314.1080867400001</v>
      </c>
      <c r="G140" s="43">
        <v>482.41259007000002</v>
      </c>
      <c r="H140" s="43">
        <v>830.96061258999998</v>
      </c>
      <c r="I140" s="43">
        <v>0.73488408000000005</v>
      </c>
      <c r="J140" s="43">
        <v>25.142247619999999</v>
      </c>
      <c r="K140" s="43">
        <v>0.67187750999999996</v>
      </c>
      <c r="L140" s="43">
        <v>24.470370110000001</v>
      </c>
      <c r="M140" s="43">
        <v>0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1396.6709231699999</v>
      </c>
      <c r="C141" s="43">
        <f t="shared" ref="C141" si="223">G141+K141</f>
        <v>527.36565223000002</v>
      </c>
      <c r="D141" s="43">
        <f t="shared" ref="D141" si="224">H141+L141</f>
        <v>868.46147514999996</v>
      </c>
      <c r="E141" s="43">
        <f t="shared" ref="E141" si="225">I141+M141</f>
        <v>0.84379579000000005</v>
      </c>
      <c r="F141" s="43">
        <v>1371.6979151400001</v>
      </c>
      <c r="G141" s="43">
        <v>526.71655992000001</v>
      </c>
      <c r="H141" s="43">
        <v>844.13755943000001</v>
      </c>
      <c r="I141" s="43">
        <v>0.84379579000000005</v>
      </c>
      <c r="J141" s="43">
        <v>24.973008029999999</v>
      </c>
      <c r="K141" s="43">
        <v>0.64909231000000001</v>
      </c>
      <c r="L141" s="43">
        <v>24.323915719999999</v>
      </c>
      <c r="M141" s="43">
        <v>0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1473.90116545</v>
      </c>
      <c r="C142" s="43">
        <f t="shared" ref="C142" si="226">G142+K142</f>
        <v>558.53189903999998</v>
      </c>
      <c r="D142" s="43">
        <f t="shared" ref="D142" si="227">H142+L142</f>
        <v>914.53764835999993</v>
      </c>
      <c r="E142" s="43">
        <f t="shared" ref="E142" si="228">I142+M142</f>
        <v>0.83161805</v>
      </c>
      <c r="F142" s="43">
        <v>1449.1778744799999</v>
      </c>
      <c r="G142" s="43">
        <v>558.08963719999997</v>
      </c>
      <c r="H142" s="43">
        <v>890.25661922999996</v>
      </c>
      <c r="I142" s="43">
        <v>0.83161805</v>
      </c>
      <c r="J142" s="43">
        <v>24.723290970000001</v>
      </c>
      <c r="K142" s="43">
        <v>0.44226184000000002</v>
      </c>
      <c r="L142" s="43">
        <v>24.28102913</v>
      </c>
      <c r="M142" s="43">
        <v>0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1507.7194625100001</v>
      </c>
      <c r="C143" s="43">
        <f t="shared" ref="C143" si="229">G143+K143</f>
        <v>579.72781577000001</v>
      </c>
      <c r="D143" s="43">
        <f t="shared" ref="D143" si="230">H143+L143</f>
        <v>927.15857017999997</v>
      </c>
      <c r="E143" s="43">
        <f t="shared" ref="E143" si="231">I143+M143</f>
        <v>0.83307655999999997</v>
      </c>
      <c r="F143" s="43">
        <v>1482.4088533300001</v>
      </c>
      <c r="G143" s="43">
        <v>579.28182634999996</v>
      </c>
      <c r="H143" s="43">
        <v>902.29395041999999</v>
      </c>
      <c r="I143" s="43">
        <v>0.83307655999999997</v>
      </c>
      <c r="J143" s="43">
        <v>25.31060918</v>
      </c>
      <c r="K143" s="43">
        <v>0.44598942000000003</v>
      </c>
      <c r="L143" s="43">
        <v>24.86461976</v>
      </c>
      <c r="M143" s="43">
        <v>0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1485.09122968</v>
      </c>
      <c r="C144" s="43">
        <f t="shared" ref="C144" si="232">G144+K144</f>
        <v>543.78972863000001</v>
      </c>
      <c r="D144" s="43">
        <f t="shared" ref="D144" si="233">H144+L144</f>
        <v>940.46342170000003</v>
      </c>
      <c r="E144" s="43">
        <f t="shared" ref="E144" si="234">I144+M144</f>
        <v>0.83807935</v>
      </c>
      <c r="F144" s="43">
        <v>1459.16989162</v>
      </c>
      <c r="G144" s="43">
        <v>543.33656113999996</v>
      </c>
      <c r="H144" s="43">
        <v>914.99525113000004</v>
      </c>
      <c r="I144" s="43">
        <v>0.83807935</v>
      </c>
      <c r="J144" s="43">
        <v>25.92133806</v>
      </c>
      <c r="K144" s="43">
        <v>0.45316749000000001</v>
      </c>
      <c r="L144" s="43">
        <v>25.468170570000002</v>
      </c>
      <c r="M144" s="43">
        <v>0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1486.5310613300001</v>
      </c>
      <c r="C145" s="43">
        <f t="shared" ref="C145" si="235">G145+K145</f>
        <v>535.03402965999999</v>
      </c>
      <c r="D145" s="43">
        <f t="shared" ref="D145" si="236">H145+L145</f>
        <v>950.66299130999994</v>
      </c>
      <c r="E145" s="43">
        <f t="shared" ref="E145" si="237">I145+M145</f>
        <v>0.83404036000000004</v>
      </c>
      <c r="F145" s="43">
        <v>1461.32554415</v>
      </c>
      <c r="G145" s="43">
        <v>534.59247457000004</v>
      </c>
      <c r="H145" s="43">
        <v>925.89902921999999</v>
      </c>
      <c r="I145" s="43">
        <v>0.83404036000000004</v>
      </c>
      <c r="J145" s="43">
        <v>25.205517180000001</v>
      </c>
      <c r="K145" s="43">
        <v>0.44155508999999998</v>
      </c>
      <c r="L145" s="43">
        <v>24.76396209</v>
      </c>
      <c r="M145" s="43">
        <v>0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1611.4966085599999</v>
      </c>
      <c r="C146" s="43">
        <f t="shared" ref="C146" si="238">G146+K146</f>
        <v>656.7087729399999</v>
      </c>
      <c r="D146" s="43">
        <f t="shared" ref="D146" si="239">H146+L146</f>
        <v>954.68482682000001</v>
      </c>
      <c r="E146" s="43">
        <f t="shared" ref="E146" si="240">I146+M146</f>
        <v>0.1030088</v>
      </c>
      <c r="F146" s="43">
        <v>1588.0132493799999</v>
      </c>
      <c r="G146" s="43">
        <v>656.29034263999995</v>
      </c>
      <c r="H146" s="43">
        <v>931.61989793999999</v>
      </c>
      <c r="I146" s="43">
        <v>0.1030088</v>
      </c>
      <c r="J146" s="43">
        <v>23.483359180000001</v>
      </c>
      <c r="K146" s="43">
        <v>0.41843029999999998</v>
      </c>
      <c r="L146" s="43">
        <v>23.06492888</v>
      </c>
      <c r="M146" s="43">
        <v>0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1834.4497395200001</v>
      </c>
      <c r="C147" s="43">
        <f t="shared" ref="C147" si="241">G147+K147</f>
        <v>808.41668296</v>
      </c>
      <c r="D147" s="43">
        <f t="shared" ref="D147" si="242">H147+L147</f>
        <v>1025.9283981999999</v>
      </c>
      <c r="E147" s="43">
        <f t="shared" ref="E147" si="243">I147+M147</f>
        <v>0.10465836000000001</v>
      </c>
      <c r="F147" s="43">
        <v>1811.3332987199999</v>
      </c>
      <c r="G147" s="43">
        <v>808.41667697000003</v>
      </c>
      <c r="H147" s="43">
        <v>1002.81196339</v>
      </c>
      <c r="I147" s="43">
        <v>0.10465836000000001</v>
      </c>
      <c r="J147" s="43">
        <v>23.116440799999999</v>
      </c>
      <c r="K147" s="43">
        <v>5.9900000000000002E-6</v>
      </c>
      <c r="L147" s="43">
        <v>23.116434810000001</v>
      </c>
      <c r="M147" s="43">
        <v>0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1876.2781479800001</v>
      </c>
      <c r="C148" s="43">
        <f t="shared" ref="C148" si="244">G148+K148</f>
        <v>810.09802335999996</v>
      </c>
      <c r="D148" s="43">
        <f t="shared" ref="D148" si="245">H148+L148</f>
        <v>1066.0738606</v>
      </c>
      <c r="E148" s="43">
        <f t="shared" ref="E148" si="246">I148+M148</f>
        <v>0.10626402</v>
      </c>
      <c r="F148" s="43">
        <v>1854.98450045</v>
      </c>
      <c r="G148" s="43">
        <v>810.09801750999998</v>
      </c>
      <c r="H148" s="43">
        <v>1044.7802189199999</v>
      </c>
      <c r="I148" s="43">
        <v>0.10626402</v>
      </c>
      <c r="J148" s="43">
        <v>21.293647530000001</v>
      </c>
      <c r="K148" s="43">
        <v>5.8499999999999999E-6</v>
      </c>
      <c r="L148" s="43">
        <v>21.29364168</v>
      </c>
      <c r="M148" s="43">
        <v>0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1823.41522037</v>
      </c>
      <c r="C149" s="43">
        <f t="shared" ref="C149" si="247">G149+K149</f>
        <v>798.34902419000002</v>
      </c>
      <c r="D149" s="43">
        <f t="shared" ref="D149" si="248">H149+L149</f>
        <v>1024.9596438799999</v>
      </c>
      <c r="E149" s="43">
        <f t="shared" ref="E149" si="249">I149+M149</f>
        <v>0.1065523</v>
      </c>
      <c r="F149" s="43">
        <v>1823.2454042100001</v>
      </c>
      <c r="G149" s="43">
        <v>798.34901716000002</v>
      </c>
      <c r="H149" s="43">
        <v>1024.78983475</v>
      </c>
      <c r="I149" s="43">
        <v>0.1065523</v>
      </c>
      <c r="J149" s="43">
        <v>0.16981615999999999</v>
      </c>
      <c r="K149" s="43">
        <v>7.0299999999999996E-6</v>
      </c>
      <c r="L149" s="43">
        <v>0.16980913</v>
      </c>
      <c r="M149" s="43">
        <v>0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1797.4992054899999</v>
      </c>
      <c r="C150" s="43">
        <f t="shared" ref="C150" si="250">G150+K150</f>
        <v>776.25205659999995</v>
      </c>
      <c r="D150" s="43">
        <f t="shared" ref="D150" si="251">H150+L150</f>
        <v>1021.13483191</v>
      </c>
      <c r="E150" s="43">
        <f t="shared" ref="E150" si="252">I150+M150</f>
        <v>0.11231698</v>
      </c>
      <c r="F150" s="43">
        <v>1797.36491404</v>
      </c>
      <c r="G150" s="43">
        <v>776.25204964</v>
      </c>
      <c r="H150" s="43">
        <v>1021.00054742</v>
      </c>
      <c r="I150" s="43">
        <v>0.11231698</v>
      </c>
      <c r="J150" s="43">
        <v>0.13429145000000001</v>
      </c>
      <c r="K150" s="43">
        <v>6.9600000000000003E-6</v>
      </c>
      <c r="L150" s="43">
        <v>0.13428449000000001</v>
      </c>
      <c r="M150" s="43">
        <v>0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1813.12104774</v>
      </c>
      <c r="C151" s="43">
        <f t="shared" ref="C151" si="253">G151+K151</f>
        <v>768.08894131</v>
      </c>
      <c r="D151" s="43">
        <f t="shared" ref="D151" si="254">H151+L151</f>
        <v>1044.9235702200001</v>
      </c>
      <c r="E151" s="43">
        <f t="shared" ref="E151" si="255">I151+M151</f>
        <v>0.10853620999999999</v>
      </c>
      <c r="F151" s="43">
        <v>1813.1210409800001</v>
      </c>
      <c r="G151" s="43">
        <v>768.08893454999998</v>
      </c>
      <c r="H151" s="43">
        <v>1044.9235702200001</v>
      </c>
      <c r="I151" s="43">
        <v>0.10853620999999999</v>
      </c>
      <c r="J151" s="43">
        <v>6.7599999999999997E-6</v>
      </c>
      <c r="K151" s="43">
        <v>6.7599999999999997E-6</v>
      </c>
      <c r="L151" s="43">
        <v>0</v>
      </c>
      <c r="M151" s="43">
        <v>0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1785.1093611399999</v>
      </c>
      <c r="C152" s="43">
        <f t="shared" ref="C152" si="256">G152+K152</f>
        <v>709.93671637</v>
      </c>
      <c r="D152" s="43">
        <f t="shared" ref="D152" si="257">H152+L152</f>
        <v>1074.9560879799999</v>
      </c>
      <c r="E152" s="43">
        <f t="shared" ref="E152" si="258">I152+M152</f>
        <v>0.21655679</v>
      </c>
      <c r="F152" s="43">
        <v>1785.1093542199999</v>
      </c>
      <c r="G152" s="43">
        <v>709.93670944999997</v>
      </c>
      <c r="H152" s="43">
        <v>1074.9560879799999</v>
      </c>
      <c r="I152" s="43">
        <v>0.21655679</v>
      </c>
      <c r="J152" s="43">
        <v>6.9199999999999998E-6</v>
      </c>
      <c r="K152" s="43">
        <v>6.9199999999999998E-6</v>
      </c>
      <c r="L152" s="43">
        <v>0</v>
      </c>
      <c r="M152" s="43">
        <v>0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1764.2531242299999</v>
      </c>
      <c r="C153" s="43">
        <f t="shared" ref="C153" si="259">G153+K153</f>
        <v>685.83037638000008</v>
      </c>
      <c r="D153" s="43">
        <f t="shared" ref="D153" si="260">H153+L153</f>
        <v>1078.42081364</v>
      </c>
      <c r="E153" s="43">
        <f t="shared" ref="E153" si="261">I153+M153</f>
        <v>1.93421E-3</v>
      </c>
      <c r="F153" s="43">
        <v>1764.25311702</v>
      </c>
      <c r="G153" s="43">
        <v>685.83036917000004</v>
      </c>
      <c r="H153" s="43">
        <v>1078.42081364</v>
      </c>
      <c r="I153" s="43">
        <v>1.93421E-3</v>
      </c>
      <c r="J153" s="43">
        <v>7.2099999999999996E-6</v>
      </c>
      <c r="K153" s="43">
        <v>7.2099999999999996E-6</v>
      </c>
      <c r="L153" s="43">
        <v>0</v>
      </c>
      <c r="M153" s="43">
        <v>0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1816.4726698100001</v>
      </c>
      <c r="C154" s="43">
        <f t="shared" ref="C154" si="262">G154+K154</f>
        <v>709.99758732000009</v>
      </c>
      <c r="D154" s="43">
        <f t="shared" ref="D154" si="263">H154+L154</f>
        <v>1106.4731409200001</v>
      </c>
      <c r="E154" s="43">
        <f t="shared" ref="E154" si="264">I154+M154</f>
        <v>1.9415700000000001E-3</v>
      </c>
      <c r="F154" s="43">
        <v>1816.2587135199999</v>
      </c>
      <c r="G154" s="43">
        <v>709.78363103000004</v>
      </c>
      <c r="H154" s="43">
        <v>1106.4731409200001</v>
      </c>
      <c r="I154" s="43">
        <v>1.9415700000000001E-3</v>
      </c>
      <c r="J154" s="43">
        <v>0.21395628999999999</v>
      </c>
      <c r="K154" s="43">
        <v>0.21395628999999999</v>
      </c>
      <c r="L154" s="43">
        <v>0</v>
      </c>
      <c r="M154" s="43">
        <v>0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1839.3095274299999</v>
      </c>
      <c r="C155" s="43">
        <f t="shared" ref="C155" si="265">G155+K155</f>
        <v>703.45320608999998</v>
      </c>
      <c r="D155" s="43">
        <f t="shared" ref="D155" si="266">H155+L155</f>
        <v>1135.8543724599999</v>
      </c>
      <c r="E155" s="43">
        <f t="shared" ref="E155" si="267">I155+M155</f>
        <v>1.9488800000000001E-3</v>
      </c>
      <c r="F155" s="43">
        <v>1838.5410149500001</v>
      </c>
      <c r="G155" s="43">
        <v>702.68469360999995</v>
      </c>
      <c r="H155" s="43">
        <v>1135.8543724599999</v>
      </c>
      <c r="I155" s="43">
        <v>1.9488800000000001E-3</v>
      </c>
      <c r="J155" s="43">
        <v>0.76851248000000005</v>
      </c>
      <c r="K155" s="43">
        <v>0.76851248000000005</v>
      </c>
      <c r="L155" s="43">
        <v>0</v>
      </c>
      <c r="M155" s="43">
        <v>0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1830.3734422299999</v>
      </c>
      <c r="C156" s="43">
        <f t="shared" ref="C156" si="268">G156+K156</f>
        <v>703.50927306000006</v>
      </c>
      <c r="D156" s="43">
        <f t="shared" ref="D156" si="269">H156+L156</f>
        <v>1126.86272631</v>
      </c>
      <c r="E156" s="43">
        <f t="shared" ref="E156" si="270">I156+M156</f>
        <v>1.44286E-3</v>
      </c>
      <c r="F156" s="43">
        <v>1829.6285962699999</v>
      </c>
      <c r="G156" s="43">
        <v>702.76442710000003</v>
      </c>
      <c r="H156" s="43">
        <v>1126.86272631</v>
      </c>
      <c r="I156" s="43">
        <v>1.44286E-3</v>
      </c>
      <c r="J156" s="43">
        <v>0.74484596000000003</v>
      </c>
      <c r="K156" s="43">
        <v>0.74484596000000003</v>
      </c>
      <c r="L156" s="43">
        <v>0</v>
      </c>
      <c r="M156" s="43">
        <v>0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1830.76247631</v>
      </c>
      <c r="C157" s="43">
        <f t="shared" ref="C157" si="271">G157+K157</f>
        <v>649.78249948999996</v>
      </c>
      <c r="D157" s="43">
        <f t="shared" ref="D157" si="272">H157+L157</f>
        <v>1180.9785331099999</v>
      </c>
      <c r="E157" s="43">
        <f t="shared" ref="E157" si="273">I157+M157</f>
        <v>1.44371E-3</v>
      </c>
      <c r="F157" s="43">
        <v>1829.9947369399999</v>
      </c>
      <c r="G157" s="43">
        <v>649.01476012000001</v>
      </c>
      <c r="H157" s="43">
        <v>1180.9785331099999</v>
      </c>
      <c r="I157" s="43">
        <v>1.44371E-3</v>
      </c>
      <c r="J157" s="43">
        <v>0.76773937000000003</v>
      </c>
      <c r="K157" s="43">
        <v>0.76773937000000003</v>
      </c>
      <c r="L157" s="43">
        <v>0</v>
      </c>
      <c r="M157" s="43">
        <v>0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1927.68769393</v>
      </c>
      <c r="C158" s="43">
        <f t="shared" ref="C158" si="274">G158+K158</f>
        <v>655.06900656000005</v>
      </c>
      <c r="D158" s="43">
        <f t="shared" ref="D158" si="275">H158+L158</f>
        <v>1272.6172428100001</v>
      </c>
      <c r="E158" s="43">
        <f t="shared" ref="E158" si="276">I158+M158</f>
        <v>1.4445599999999999E-3</v>
      </c>
      <c r="F158" s="43">
        <v>1926.9090509099999</v>
      </c>
      <c r="G158" s="43">
        <v>654.29036354000004</v>
      </c>
      <c r="H158" s="43">
        <v>1272.6172428100001</v>
      </c>
      <c r="I158" s="43">
        <v>1.4445599999999999E-3</v>
      </c>
      <c r="J158" s="43">
        <v>0.77864301999999996</v>
      </c>
      <c r="K158" s="43">
        <v>0.77864301999999996</v>
      </c>
      <c r="L158" s="43">
        <v>0</v>
      </c>
      <c r="M158" s="43">
        <v>0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1964.02536151</v>
      </c>
      <c r="C159" s="43">
        <f t="shared" ref="C159" si="277">G159+K159</f>
        <v>709.87124469000003</v>
      </c>
      <c r="D159" s="43">
        <f t="shared" ref="D159" si="278">H159+L159</f>
        <v>1254.15267141</v>
      </c>
      <c r="E159" s="43">
        <f t="shared" ref="E159" si="279">I159+M159</f>
        <v>1.4454100000000001E-3</v>
      </c>
      <c r="F159" s="43">
        <v>1963.2671295299999</v>
      </c>
      <c r="G159" s="43">
        <v>709.11301271000002</v>
      </c>
      <c r="H159" s="43">
        <v>1254.15267141</v>
      </c>
      <c r="I159" s="43">
        <v>1.4454100000000001E-3</v>
      </c>
      <c r="J159" s="43">
        <v>0.75823198000000003</v>
      </c>
      <c r="K159" s="43">
        <v>0.75823198000000003</v>
      </c>
      <c r="L159" s="43">
        <v>0</v>
      </c>
      <c r="M159" s="43">
        <v>0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2045.6052136400001</v>
      </c>
      <c r="C160" s="43">
        <f t="shared" ref="C160" si="280">G160+K160</f>
        <v>709.95577033000006</v>
      </c>
      <c r="D160" s="43">
        <f t="shared" ref="D160" si="281">H160+L160</f>
        <v>1335.64799705</v>
      </c>
      <c r="E160" s="43">
        <f t="shared" ref="E160" si="282">I160+M160</f>
        <v>1.44626E-3</v>
      </c>
      <c r="F160" s="43">
        <v>2044.8330740500001</v>
      </c>
      <c r="G160" s="43">
        <v>709.18363074000001</v>
      </c>
      <c r="H160" s="43">
        <v>1335.64799705</v>
      </c>
      <c r="I160" s="43">
        <v>1.44626E-3</v>
      </c>
      <c r="J160" s="43">
        <v>0.77213958999999999</v>
      </c>
      <c r="K160" s="43">
        <v>0.77213958999999999</v>
      </c>
      <c r="L160" s="43">
        <v>0</v>
      </c>
      <c r="M160" s="43">
        <v>0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2062.2202592399999</v>
      </c>
      <c r="C161" s="43">
        <f t="shared" ref="C161" si="283">G161+K161</f>
        <v>698.40633862999994</v>
      </c>
      <c r="D161" s="43">
        <f t="shared" ref="D161" si="284">H161+L161</f>
        <v>1363.7267111000001</v>
      </c>
      <c r="E161" s="43">
        <f t="shared" ref="E161" si="285">I161+M161</f>
        <v>8.7209510000000004E-2</v>
      </c>
      <c r="F161" s="43">
        <v>2060.7167641999999</v>
      </c>
      <c r="G161" s="43">
        <v>696.90284358999997</v>
      </c>
      <c r="H161" s="43">
        <v>1363.7267111000001</v>
      </c>
      <c r="I161" s="43">
        <v>8.7209510000000004E-2</v>
      </c>
      <c r="J161" s="43">
        <v>1.50349504</v>
      </c>
      <c r="K161" s="43">
        <v>1.50349504</v>
      </c>
      <c r="L161" s="43">
        <v>0</v>
      </c>
      <c r="M161" s="43">
        <v>0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2086.33525345</v>
      </c>
      <c r="C162" s="43">
        <f t="shared" ref="C162" si="286">G162+K162</f>
        <v>721.22492665999994</v>
      </c>
      <c r="D162" s="43">
        <f t="shared" ref="D162" si="287">H162+L162</f>
        <v>1365.1088788300001</v>
      </c>
      <c r="E162" s="43">
        <f t="shared" ref="E162" si="288">I162+M162</f>
        <v>1.4479600000000001E-3</v>
      </c>
      <c r="F162" s="43">
        <v>2085.2474690099998</v>
      </c>
      <c r="G162" s="43">
        <v>720.13714221999999</v>
      </c>
      <c r="H162" s="43">
        <v>1365.1088788300001</v>
      </c>
      <c r="I162" s="43">
        <v>1.4479600000000001E-3</v>
      </c>
      <c r="J162" s="43">
        <v>1.0877844400000001</v>
      </c>
      <c r="K162" s="43">
        <v>1.0877844400000001</v>
      </c>
      <c r="L162" s="43">
        <v>0</v>
      </c>
      <c r="M162" s="43">
        <v>0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2124.6135111200001</v>
      </c>
      <c r="C163" s="43">
        <f t="shared" ref="C163" si="289">G163+K163</f>
        <v>710.4143029600001</v>
      </c>
      <c r="D163" s="43">
        <f t="shared" ref="D163" si="290">H163+L163</f>
        <v>1414.1977593500001</v>
      </c>
      <c r="E163" s="43">
        <f t="shared" ref="E163" si="291">I163+M163</f>
        <v>1.44881E-3</v>
      </c>
      <c r="F163" s="43">
        <v>2123.5596647900002</v>
      </c>
      <c r="G163" s="43">
        <v>709.36045663000004</v>
      </c>
      <c r="H163" s="43">
        <v>1414.1977593500001</v>
      </c>
      <c r="I163" s="43">
        <v>1.44881E-3</v>
      </c>
      <c r="J163" s="43">
        <v>1.0538463300000001</v>
      </c>
      <c r="K163" s="43">
        <v>1.0538463300000001</v>
      </c>
      <c r="L163" s="43">
        <v>0</v>
      </c>
      <c r="M163" s="43">
        <v>0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2019.19041221</v>
      </c>
      <c r="C164" s="43">
        <f t="shared" ref="C164" si="292">G164+K164</f>
        <v>648.27238361999991</v>
      </c>
      <c r="D164" s="43">
        <f t="shared" ref="D164" si="293">H164+L164</f>
        <v>1370.91657893</v>
      </c>
      <c r="E164" s="43">
        <f t="shared" ref="E164" si="294">I164+M164</f>
        <v>1.44966E-3</v>
      </c>
      <c r="F164" s="43">
        <v>2018.13734247</v>
      </c>
      <c r="G164" s="43">
        <v>647.21931387999996</v>
      </c>
      <c r="H164" s="43">
        <v>1370.91657893</v>
      </c>
      <c r="I164" s="43">
        <v>1.44966E-3</v>
      </c>
      <c r="J164" s="43">
        <v>1.05306974</v>
      </c>
      <c r="K164" s="43">
        <v>1.05306974</v>
      </c>
      <c r="L164" s="43">
        <v>0</v>
      </c>
      <c r="M164" s="43">
        <v>0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2058.0687662199998</v>
      </c>
      <c r="C165" s="43">
        <f t="shared" ref="C165" si="295">G165+K165</f>
        <v>677.65798465</v>
      </c>
      <c r="D165" s="43">
        <f t="shared" ref="D165" si="296">H165+L165</f>
        <v>1379.3844276299999</v>
      </c>
      <c r="E165" s="43">
        <f t="shared" ref="E165" si="297">I165+M165</f>
        <v>1.0263539399999999</v>
      </c>
      <c r="F165" s="43">
        <v>2056.68979915</v>
      </c>
      <c r="G165" s="43">
        <v>676.27901757999996</v>
      </c>
      <c r="H165" s="43">
        <v>1379.3844276299999</v>
      </c>
      <c r="I165" s="43">
        <v>1.0263539399999999</v>
      </c>
      <c r="J165" s="43">
        <v>1.3789670700000001</v>
      </c>
      <c r="K165" s="43">
        <v>1.3789670700000001</v>
      </c>
      <c r="L165" s="43">
        <v>0</v>
      </c>
      <c r="M165" s="43">
        <v>0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2173.3295961899998</v>
      </c>
      <c r="C166" s="43">
        <f t="shared" ref="C166" si="298">G166+K166</f>
        <v>708.88922652999997</v>
      </c>
      <c r="D166" s="43">
        <f t="shared" ref="D166" si="299">H166+L166</f>
        <v>1463.39690761</v>
      </c>
      <c r="E166" s="43">
        <f t="shared" ref="E166" si="300">I166+M166</f>
        <v>1.04346205</v>
      </c>
      <c r="F166" s="43">
        <v>2170.6394748399998</v>
      </c>
      <c r="G166" s="43">
        <v>706.19910517999995</v>
      </c>
      <c r="H166" s="43">
        <v>1463.39690761</v>
      </c>
      <c r="I166" s="43">
        <v>1.04346205</v>
      </c>
      <c r="J166" s="43">
        <v>2.6901213500000001</v>
      </c>
      <c r="K166" s="43">
        <v>2.6901213500000001</v>
      </c>
      <c r="L166" s="43">
        <v>0</v>
      </c>
      <c r="M166" s="43">
        <v>0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2132.7927835800001</v>
      </c>
      <c r="C167" s="43">
        <f t="shared" ref="C167" si="301">G167+K167</f>
        <v>697.52790318999996</v>
      </c>
      <c r="D167" s="43">
        <f t="shared" ref="D167" si="302">H167+L167</f>
        <v>1435.2634281799999</v>
      </c>
      <c r="E167" s="43">
        <f t="shared" ref="E167" si="303">I167+M167</f>
        <v>1.45221E-3</v>
      </c>
      <c r="F167" s="43">
        <v>2130.1742703599998</v>
      </c>
      <c r="G167" s="43">
        <v>694.90938997000001</v>
      </c>
      <c r="H167" s="43">
        <v>1435.2634281799999</v>
      </c>
      <c r="I167" s="43">
        <v>1.45221E-3</v>
      </c>
      <c r="J167" s="43">
        <v>2.6185132200000001</v>
      </c>
      <c r="K167" s="43">
        <v>2.6185132200000001</v>
      </c>
      <c r="L167" s="43">
        <v>0</v>
      </c>
      <c r="M167" s="43">
        <v>0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2156.9967116299999</v>
      </c>
      <c r="C168" s="43">
        <f t="shared" ref="C168" si="304">G168+K168</f>
        <v>679.30909205</v>
      </c>
      <c r="D168" s="43">
        <f t="shared" ref="D168" si="305">H168+L168</f>
        <v>1474.28358321</v>
      </c>
      <c r="E168" s="43">
        <f t="shared" ref="E168" si="306">I168+M168</f>
        <v>3.40403637</v>
      </c>
      <c r="F168" s="43">
        <v>2155.14979154</v>
      </c>
      <c r="G168" s="43">
        <v>677.46217195999998</v>
      </c>
      <c r="H168" s="43">
        <v>1474.28358321</v>
      </c>
      <c r="I168" s="43">
        <v>3.40403637</v>
      </c>
      <c r="J168" s="43">
        <v>1.84692009</v>
      </c>
      <c r="K168" s="43">
        <v>1.84692009</v>
      </c>
      <c r="L168" s="43">
        <v>0</v>
      </c>
      <c r="M168" s="43">
        <v>0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2183.7152696399999</v>
      </c>
      <c r="C169" s="43">
        <f t="shared" ref="C169" si="307">G169+K169</f>
        <v>630.20069475000003</v>
      </c>
      <c r="D169" s="43">
        <f t="shared" ref="D169" si="308">H169+L169</f>
        <v>1550.34712713</v>
      </c>
      <c r="E169" s="43">
        <f t="shared" ref="E169" si="309">I169+M169</f>
        <v>3.1674477599999999</v>
      </c>
      <c r="F169" s="43">
        <v>2182.1520294400002</v>
      </c>
      <c r="G169" s="43">
        <v>629.58531195</v>
      </c>
      <c r="H169" s="43">
        <v>1549.39926973</v>
      </c>
      <c r="I169" s="43">
        <v>3.1674477599999999</v>
      </c>
      <c r="J169" s="43">
        <v>1.5632402000000001</v>
      </c>
      <c r="K169" s="43">
        <v>0.61538280000000001</v>
      </c>
      <c r="L169" s="43">
        <v>0.94785739999999996</v>
      </c>
      <c r="M169" s="43">
        <v>0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2230.39024604</v>
      </c>
      <c r="C170" s="43">
        <f t="shared" ref="C170" si="310">G170+K170</f>
        <v>679.76512711999999</v>
      </c>
      <c r="D170" s="43">
        <f t="shared" ref="D170" si="311">H170+L170</f>
        <v>1547.4977607999999</v>
      </c>
      <c r="E170" s="43">
        <f t="shared" ref="E170" si="312">I170+M170</f>
        <v>3.1273581199999998</v>
      </c>
      <c r="F170" s="43">
        <v>2228.0685793799998</v>
      </c>
      <c r="G170" s="43">
        <v>679.14985181999998</v>
      </c>
      <c r="H170" s="43">
        <v>1545.7913694399999</v>
      </c>
      <c r="I170" s="43">
        <v>3.1273581199999998</v>
      </c>
      <c r="J170" s="43">
        <v>2.32166666</v>
      </c>
      <c r="K170" s="43">
        <v>0.61527529999999997</v>
      </c>
      <c r="L170" s="43">
        <v>1.70639136</v>
      </c>
      <c r="M170" s="43">
        <v>0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2288.3789855300001</v>
      </c>
      <c r="C171" s="43">
        <f t="shared" ref="C171" si="313">G171+K171</f>
        <v>689.86398167000004</v>
      </c>
      <c r="D171" s="43">
        <f t="shared" ref="D171" si="314">H171+L171</f>
        <v>1595.6078055100002</v>
      </c>
      <c r="E171" s="43">
        <f t="shared" ref="E171" si="315">I171+M171</f>
        <v>2.9071983499999998</v>
      </c>
      <c r="F171" s="43">
        <v>2285.9820635299998</v>
      </c>
      <c r="G171" s="43">
        <v>689.22947018000002</v>
      </c>
      <c r="H171" s="43">
        <v>1593.8453950000001</v>
      </c>
      <c r="I171" s="43">
        <v>2.9071983499999998</v>
      </c>
      <c r="J171" s="43">
        <v>2.396922</v>
      </c>
      <c r="K171" s="43">
        <v>0.63451148999999996</v>
      </c>
      <c r="L171" s="43">
        <v>1.76241051</v>
      </c>
      <c r="M171" s="43">
        <v>0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2501.0962758999999</v>
      </c>
      <c r="C172" s="43">
        <f t="shared" ref="C172" si="316">G172+K172</f>
        <v>733.60077325999998</v>
      </c>
      <c r="D172" s="43">
        <f t="shared" ref="D172" si="317">H172+L172</f>
        <v>1762.6745724099999</v>
      </c>
      <c r="E172" s="43">
        <f t="shared" ref="E172" si="318">I172+M172</f>
        <v>4.8209302300000001</v>
      </c>
      <c r="F172" s="43">
        <v>2498.1855440899999</v>
      </c>
      <c r="G172" s="43">
        <v>732.97293866999996</v>
      </c>
      <c r="H172" s="43">
        <v>1760.3916751899999</v>
      </c>
      <c r="I172" s="43">
        <v>4.8209302300000001</v>
      </c>
      <c r="J172" s="43">
        <v>2.9107318100000001</v>
      </c>
      <c r="K172" s="43">
        <v>0.62783458999999997</v>
      </c>
      <c r="L172" s="43">
        <v>2.2828972200000002</v>
      </c>
      <c r="M172" s="43">
        <v>0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2455.6264912000001</v>
      </c>
      <c r="C173" s="43">
        <f t="shared" ref="C173" si="319">G173+K173</f>
        <v>709.15776556000003</v>
      </c>
      <c r="D173" s="43">
        <f t="shared" ref="D173" si="320">H173+L173</f>
        <v>1738.97094836</v>
      </c>
      <c r="E173" s="43">
        <f t="shared" ref="E173" si="321">I173+M173</f>
        <v>7.4977772800000002</v>
      </c>
      <c r="F173" s="43">
        <v>2452.6404435499999</v>
      </c>
      <c r="G173" s="43">
        <v>708.51440269</v>
      </c>
      <c r="H173" s="43">
        <v>1736.6282635800001</v>
      </c>
      <c r="I173" s="43">
        <v>7.4977772800000002</v>
      </c>
      <c r="J173" s="43">
        <v>2.9860476500000002</v>
      </c>
      <c r="K173" s="43">
        <v>0.64336287000000003</v>
      </c>
      <c r="L173" s="43">
        <v>2.3426847799999999</v>
      </c>
      <c r="M173" s="43">
        <v>0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2481.9225433400002</v>
      </c>
      <c r="C174" s="43">
        <f t="shared" ref="C174" si="322">G174+K174</f>
        <v>709.46965581000006</v>
      </c>
      <c r="D174" s="43">
        <f t="shared" ref="D174" si="323">H174+L174</f>
        <v>1761.27313254</v>
      </c>
      <c r="E174" s="43">
        <f t="shared" ref="E174" si="324">I174+M174</f>
        <v>11.179754989999999</v>
      </c>
      <c r="F174" s="43">
        <v>2478.8473366200001</v>
      </c>
      <c r="G174" s="43">
        <v>708.80758271000002</v>
      </c>
      <c r="H174" s="43">
        <v>1758.85999892</v>
      </c>
      <c r="I174" s="43">
        <v>11.179754989999999</v>
      </c>
      <c r="J174" s="43">
        <v>3.0752067200000002</v>
      </c>
      <c r="K174" s="43">
        <v>0.66207309999999997</v>
      </c>
      <c r="L174" s="43">
        <v>2.41313362</v>
      </c>
      <c r="M174" s="43">
        <v>0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2595.7515396399999</v>
      </c>
      <c r="C175" s="43">
        <f t="shared" ref="C175" si="325">G175+K175</f>
        <v>757.65609443999995</v>
      </c>
      <c r="D175" s="43">
        <f t="shared" ref="D175" si="326">H175+L175</f>
        <v>1824.62046915</v>
      </c>
      <c r="E175" s="43">
        <f t="shared" ref="E175" si="327">I175+M175</f>
        <v>13.47497605</v>
      </c>
      <c r="F175" s="43">
        <v>2592.6578825000001</v>
      </c>
      <c r="G175" s="43">
        <v>757.65608570999996</v>
      </c>
      <c r="H175" s="43">
        <v>1821.5268207399999</v>
      </c>
      <c r="I175" s="43">
        <v>13.47497605</v>
      </c>
      <c r="J175" s="43">
        <v>3.0936571399999999</v>
      </c>
      <c r="K175" s="43">
        <v>8.7299999999999994E-6</v>
      </c>
      <c r="L175" s="43">
        <v>3.0936484100000001</v>
      </c>
      <c r="M175" s="43">
        <v>0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2493.3507522499999</v>
      </c>
      <c r="C176" s="43">
        <f t="shared" ref="C176" si="328">G176+K176</f>
        <v>727.71511164000003</v>
      </c>
      <c r="D176" s="43">
        <f t="shared" ref="D176" si="329">H176+L176</f>
        <v>1752.12383052</v>
      </c>
      <c r="E176" s="43">
        <f t="shared" ref="E176" si="330">I176+M176</f>
        <v>13.511810090000001</v>
      </c>
      <c r="F176" s="43">
        <v>2489.4617167500001</v>
      </c>
      <c r="G176" s="43">
        <v>727.71510316000001</v>
      </c>
      <c r="H176" s="43">
        <v>1748.2348035</v>
      </c>
      <c r="I176" s="43">
        <v>13.511810090000001</v>
      </c>
      <c r="J176" s="43">
        <v>3.8890354999999999</v>
      </c>
      <c r="K176" s="43">
        <v>8.4800000000000001E-6</v>
      </c>
      <c r="L176" s="43">
        <v>3.8890270199999999</v>
      </c>
      <c r="M176" s="43">
        <v>0</v>
      </c>
      <c r="N176" s="43"/>
      <c r="O176" s="43"/>
      <c r="P176" s="43"/>
      <c r="Q176" s="43"/>
    </row>
    <row r="177" spans="1:17" collapsed="1">
      <c r="A177" s="8">
        <v>45597</v>
      </c>
      <c r="B177" s="43">
        <v>2544.64393522</v>
      </c>
      <c r="C177" s="43">
        <f t="shared" ref="C177" si="331">G177+K177</f>
        <v>730.56059306999998</v>
      </c>
      <c r="D177" s="43">
        <f t="shared" ref="D177" si="332">H177+L177</f>
        <v>1800.53947831</v>
      </c>
      <c r="E177" s="43">
        <f t="shared" ref="E177" si="333">I177+M177</f>
        <v>13.54386384</v>
      </c>
      <c r="F177" s="43">
        <v>2540.8951290700002</v>
      </c>
      <c r="G177" s="43">
        <v>730.56058473999997</v>
      </c>
      <c r="H177" s="43">
        <v>1796.7906804900001</v>
      </c>
      <c r="I177" s="43">
        <v>13.54386384</v>
      </c>
      <c r="J177" s="43">
        <v>3.7488061500000001</v>
      </c>
      <c r="K177" s="43">
        <v>8.3299999999999999E-6</v>
      </c>
      <c r="L177" s="43">
        <v>3.7487978200000001</v>
      </c>
      <c r="M177" s="43">
        <v>0</v>
      </c>
      <c r="N177" s="43"/>
      <c r="O177" s="43"/>
      <c r="P177" s="43"/>
      <c r="Q177" s="43"/>
    </row>
    <row r="178" spans="1:17">
      <c r="A178" s="8">
        <v>45627</v>
      </c>
      <c r="B178" s="43">
        <v>2610.6659473</v>
      </c>
      <c r="C178" s="43">
        <f t="shared" ref="C178" si="334">G178+K178</f>
        <v>695.48030697000002</v>
      </c>
      <c r="D178" s="43">
        <f t="shared" ref="D178" si="335">H178+L178</f>
        <v>1898.9218037500002</v>
      </c>
      <c r="E178" s="43">
        <f t="shared" ref="E178" si="336">I178+M178</f>
        <v>16.26383658</v>
      </c>
      <c r="F178" s="43">
        <v>2606.9866091600002</v>
      </c>
      <c r="G178" s="43">
        <v>695.48029861999999</v>
      </c>
      <c r="H178" s="43">
        <v>1895.2424739600001</v>
      </c>
      <c r="I178" s="43">
        <v>16.26383658</v>
      </c>
      <c r="J178" s="43">
        <v>3.67933814</v>
      </c>
      <c r="K178" s="43">
        <v>8.3499999999999997E-6</v>
      </c>
      <c r="L178" s="43">
        <v>3.6793297900000002</v>
      </c>
      <c r="M178" s="43">
        <v>0</v>
      </c>
      <c r="N178" s="43"/>
      <c r="O178" s="43"/>
      <c r="P178" s="43"/>
      <c r="Q178" s="43"/>
    </row>
    <row r="179" spans="1:17">
      <c r="A179" s="8">
        <v>45658</v>
      </c>
      <c r="B179" s="43">
        <v>2618.3631058000001</v>
      </c>
      <c r="C179" s="43">
        <f t="shared" ref="C179" si="337">G179+K179</f>
        <v>709.53098683999997</v>
      </c>
      <c r="D179" s="43">
        <f t="shared" ref="D179" si="338">H179+L179</f>
        <v>1885.93605402</v>
      </c>
      <c r="E179" s="43">
        <f t="shared" ref="E179" si="339">I179+M179</f>
        <v>22.896064939999999</v>
      </c>
      <c r="F179" s="43">
        <v>2614.7935674</v>
      </c>
      <c r="G179" s="43">
        <v>709.53097857</v>
      </c>
      <c r="H179" s="43">
        <v>1882.3665238900001</v>
      </c>
      <c r="I179" s="43">
        <v>22.896064939999999</v>
      </c>
      <c r="J179" s="43">
        <v>3.5695383999999999</v>
      </c>
      <c r="K179" s="43">
        <v>8.2700000000000004E-6</v>
      </c>
      <c r="L179" s="43">
        <v>3.56953013</v>
      </c>
      <c r="M179" s="43">
        <v>0</v>
      </c>
      <c r="N179" s="43"/>
      <c r="O179" s="43"/>
      <c r="P179" s="43"/>
      <c r="Q179" s="43"/>
    </row>
    <row r="180" spans="1:17">
      <c r="A180" s="8">
        <v>45689</v>
      </c>
      <c r="B180" s="43">
        <v>2644.4106580799998</v>
      </c>
      <c r="C180" s="43">
        <f t="shared" ref="C180" si="340">G180+K180</f>
        <v>709.74915170999998</v>
      </c>
      <c r="D180" s="43">
        <f t="shared" ref="D180" si="341">H180+L180</f>
        <v>1910.02828675</v>
      </c>
      <c r="E180" s="43">
        <f t="shared" ref="E180" si="342">I180+M180</f>
        <v>24.633219619999998</v>
      </c>
      <c r="F180" s="43">
        <v>2640.9186083700001</v>
      </c>
      <c r="G180" s="43">
        <v>709.74914345000002</v>
      </c>
      <c r="H180" s="43">
        <v>1906.5362453</v>
      </c>
      <c r="I180" s="43">
        <v>24.633219619999998</v>
      </c>
      <c r="J180" s="43">
        <v>3.4920497099999999</v>
      </c>
      <c r="K180" s="43">
        <v>8.2600000000000005E-6</v>
      </c>
      <c r="L180" s="43">
        <v>3.4920414499999999</v>
      </c>
      <c r="M180" s="43">
        <v>0</v>
      </c>
      <c r="N180" s="43"/>
      <c r="O180" s="43"/>
      <c r="P180" s="43"/>
      <c r="Q180" s="43"/>
    </row>
    <row r="181" spans="1:17">
      <c r="A181" s="8">
        <v>45717</v>
      </c>
      <c r="B181" s="43">
        <v>2711.8909012700001</v>
      </c>
      <c r="C181" s="43">
        <f t="shared" ref="C181" si="343">G181+K181</f>
        <v>668.54591984000001</v>
      </c>
      <c r="D181" s="43">
        <f t="shared" ref="D181" si="344">H181+L181</f>
        <v>2008.2834784200002</v>
      </c>
      <c r="E181" s="43">
        <f t="shared" ref="E181" si="345">I181+M181</f>
        <v>35.061503010000003</v>
      </c>
      <c r="F181" s="43">
        <v>2708.3761809799998</v>
      </c>
      <c r="G181" s="43">
        <v>668.54591133999998</v>
      </c>
      <c r="H181" s="43">
        <v>2004.7687666300001</v>
      </c>
      <c r="I181" s="43">
        <v>35.061503010000003</v>
      </c>
      <c r="J181" s="43">
        <v>3.5147202900000001</v>
      </c>
      <c r="K181" s="43">
        <v>8.4999999999999999E-6</v>
      </c>
      <c r="L181" s="43">
        <v>3.5147117899999998</v>
      </c>
      <c r="M181" s="43">
        <v>0</v>
      </c>
      <c r="N181" s="43"/>
      <c r="O181" s="43"/>
      <c r="P181" s="43"/>
      <c r="Q181" s="43"/>
    </row>
    <row r="182" spans="1:17">
      <c r="A182" s="8">
        <v>45748</v>
      </c>
      <c r="B182" s="43">
        <v>2685.32259389</v>
      </c>
      <c r="C182" s="43">
        <f t="shared" ref="C182" si="346">G182+K182</f>
        <v>702.96827015999997</v>
      </c>
      <c r="D182" s="43">
        <f t="shared" ref="D182" si="347">H182+L182</f>
        <v>1942.92045955</v>
      </c>
      <c r="E182" s="43">
        <f t="shared" ref="E182" si="348">I182+M182</f>
        <v>39.43386418</v>
      </c>
      <c r="F182" s="43">
        <v>2680.0681697999999</v>
      </c>
      <c r="G182" s="43">
        <v>701.34389643999998</v>
      </c>
      <c r="H182" s="43">
        <v>1939.2904091800001</v>
      </c>
      <c r="I182" s="43">
        <v>39.43386418</v>
      </c>
      <c r="J182" s="43">
        <v>5.2544240899999997</v>
      </c>
      <c r="K182" s="43">
        <v>1.6243737199999999</v>
      </c>
      <c r="L182" s="43">
        <v>3.6300503700000002</v>
      </c>
      <c r="M182" s="43">
        <v>0</v>
      </c>
      <c r="N182" s="43"/>
      <c r="O182" s="43"/>
      <c r="P182" s="43"/>
      <c r="Q182" s="43"/>
    </row>
    <row r="183" spans="1:17">
      <c r="A183" s="8">
        <v>45778</v>
      </c>
      <c r="B183" s="43">
        <v>2795.2702025799999</v>
      </c>
      <c r="C183" s="43">
        <f t="shared" ref="C183" si="349">G183+K183</f>
        <v>707.21065163999992</v>
      </c>
      <c r="D183" s="43">
        <f t="shared" ref="D183" si="350">H183+L183</f>
        <v>2046.4187052899999</v>
      </c>
      <c r="E183" s="43">
        <f t="shared" ref="E183" si="351">I183+M183</f>
        <v>41.640845650000003</v>
      </c>
      <c r="F183" s="43">
        <v>2785.2104259799999</v>
      </c>
      <c r="G183" s="43">
        <v>700.66156007999996</v>
      </c>
      <c r="H183" s="43">
        <v>2042.9080202499999</v>
      </c>
      <c r="I183" s="43">
        <v>41.640845650000003</v>
      </c>
      <c r="J183" s="43">
        <v>10.059776599999999</v>
      </c>
      <c r="K183" s="43">
        <v>6.5490915599999999</v>
      </c>
      <c r="L183" s="43">
        <v>3.5106850399999998</v>
      </c>
      <c r="M183" s="43">
        <v>0</v>
      </c>
      <c r="N183" s="43"/>
      <c r="O183" s="43"/>
      <c r="P183" s="43"/>
      <c r="Q183" s="43"/>
    </row>
    <row r="184" spans="1:17">
      <c r="A184" s="8">
        <v>45809</v>
      </c>
      <c r="B184" s="43">
        <v>2965.9629917000002</v>
      </c>
      <c r="C184" s="43">
        <f t="shared" ref="C184" si="352">G184+K184</f>
        <v>720.31169336000005</v>
      </c>
      <c r="D184" s="43">
        <f t="shared" ref="D184" si="353">H184+L184</f>
        <v>2201.7178424700001</v>
      </c>
      <c r="E184" s="43">
        <f t="shared" ref="E184" si="354">I184+M184</f>
        <v>43.933455870000003</v>
      </c>
      <c r="F184" s="43">
        <v>2955.6300097899998</v>
      </c>
      <c r="G184" s="43">
        <v>713.46691567000005</v>
      </c>
      <c r="H184" s="43">
        <v>2198.2296382499999</v>
      </c>
      <c r="I184" s="43">
        <v>43.933455870000003</v>
      </c>
      <c r="J184" s="43">
        <v>10.332981910000001</v>
      </c>
      <c r="K184" s="43">
        <v>6.8447776899999999</v>
      </c>
      <c r="L184" s="43">
        <v>3.4882042200000001</v>
      </c>
      <c r="M184" s="43">
        <v>0</v>
      </c>
      <c r="N184" s="43"/>
      <c r="O184" s="43"/>
      <c r="P184" s="43"/>
      <c r="Q184" s="43"/>
    </row>
    <row r="185" spans="1:17">
      <c r="A185" s="8">
        <v>45839</v>
      </c>
      <c r="B185" s="43">
        <v>3018.8507760500001</v>
      </c>
      <c r="C185" s="43">
        <f t="shared" ref="C185" si="355">G185+K185</f>
        <v>773.56465651000008</v>
      </c>
      <c r="D185" s="43">
        <f t="shared" ref="D185" si="356">H185+L185</f>
        <v>2201.8180490499999</v>
      </c>
      <c r="E185" s="43">
        <f t="shared" ref="E185" si="357">I185+M185</f>
        <v>43.468070490000002</v>
      </c>
      <c r="F185" s="43">
        <v>3008.6403570699999</v>
      </c>
      <c r="G185" s="43">
        <v>766.79802942000003</v>
      </c>
      <c r="H185" s="43">
        <v>2198.3742571600001</v>
      </c>
      <c r="I185" s="43">
        <v>43.468070490000002</v>
      </c>
      <c r="J185" s="43">
        <v>10.21041898</v>
      </c>
      <c r="K185" s="43">
        <v>6.7666270900000001</v>
      </c>
      <c r="L185" s="43">
        <v>3.44379189</v>
      </c>
      <c r="M185" s="43">
        <v>0</v>
      </c>
      <c r="N185" s="43"/>
      <c r="O185" s="43"/>
      <c r="P185" s="43"/>
      <c r="Q185" s="43"/>
    </row>
    <row r="186" spans="1:17">
      <c r="A186" s="8">
        <v>45870</v>
      </c>
      <c r="B186" s="43">
        <v>3046.9725218499998</v>
      </c>
      <c r="C186" s="43">
        <f t="shared" ref="C186" si="358">G186+K186</f>
        <v>752.27604180000003</v>
      </c>
      <c r="D186" s="43">
        <f t="shared" ref="D186" si="359">H186+L186</f>
        <v>2246.6494439200001</v>
      </c>
      <c r="E186" s="43">
        <f t="shared" ref="E186" si="360">I186+M186</f>
        <v>48.047036130000002</v>
      </c>
      <c r="F186" s="43">
        <v>3029.0394152499998</v>
      </c>
      <c r="G186" s="43">
        <v>745.51802955000005</v>
      </c>
      <c r="H186" s="43">
        <v>2235.47434957</v>
      </c>
      <c r="I186" s="43">
        <v>48.047036130000002</v>
      </c>
      <c r="J186" s="43">
        <v>17.933106599999999</v>
      </c>
      <c r="K186" s="43">
        <v>6.7580122500000002</v>
      </c>
      <c r="L186" s="43">
        <v>11.17509435</v>
      </c>
      <c r="M186" s="43">
        <v>0</v>
      </c>
      <c r="N186" s="43"/>
      <c r="O186" s="43"/>
      <c r="P186" s="43"/>
      <c r="Q186" s="43"/>
    </row>
    <row r="187" spans="1:17">
      <c r="A187" s="8">
        <v>45901</v>
      </c>
      <c r="B187" s="43">
        <v>3113.3943224</v>
      </c>
      <c r="C187" s="43">
        <f t="shared" ref="C187" si="361">G187+K187</f>
        <v>656.77024576000008</v>
      </c>
      <c r="D187" s="43">
        <f t="shared" ref="D187" si="362">H187+L187</f>
        <v>2395.1575616199998</v>
      </c>
      <c r="E187" s="43">
        <f t="shared" ref="E187" si="363">I187+M187</f>
        <v>61.466515020000003</v>
      </c>
      <c r="F187" s="43">
        <v>3095.1073847299999</v>
      </c>
      <c r="G187" s="43">
        <v>649.96369041000003</v>
      </c>
      <c r="H187" s="43">
        <v>2383.6771792999998</v>
      </c>
      <c r="I187" s="43">
        <v>61.466515020000003</v>
      </c>
      <c r="J187" s="43">
        <v>18.28693767</v>
      </c>
      <c r="K187" s="43">
        <v>6.80655535</v>
      </c>
      <c r="L187" s="43">
        <v>11.48038232</v>
      </c>
      <c r="M187" s="43">
        <v>0</v>
      </c>
      <c r="N187" s="43"/>
      <c r="O187" s="43"/>
      <c r="P187" s="43"/>
      <c r="Q187" s="43"/>
    </row>
    <row r="188" spans="1:17">
      <c r="A188" s="8">
        <v>45931</v>
      </c>
      <c r="B188" s="43">
        <v>3042.8518878</v>
      </c>
      <c r="C188" s="43">
        <f t="shared" ref="C188" si="364">G188+K188</f>
        <v>648.67106844</v>
      </c>
      <c r="D188" s="43">
        <f t="shared" ref="D188" si="365">H188+L188</f>
        <v>2325.2725212300002</v>
      </c>
      <c r="E188" s="43">
        <f t="shared" ref="E188" si="366">I188+M188</f>
        <v>68.908298130000006</v>
      </c>
      <c r="F188" s="43">
        <v>3024.3702020599999</v>
      </c>
      <c r="G188" s="43">
        <v>641.85349631999998</v>
      </c>
      <c r="H188" s="43">
        <v>2313.6084076100001</v>
      </c>
      <c r="I188" s="43">
        <v>68.908298130000006</v>
      </c>
      <c r="J188" s="43">
        <v>18.48168574</v>
      </c>
      <c r="K188" s="43">
        <v>6.8175721200000003</v>
      </c>
      <c r="L188" s="43">
        <v>11.66411362</v>
      </c>
      <c r="M188" s="43">
        <v>0</v>
      </c>
      <c r="N188" s="43"/>
      <c r="O188" s="43"/>
      <c r="P188" s="43"/>
      <c r="Q188" s="43"/>
    </row>
    <row r="189" spans="1:17">
      <c r="A189" s="8">
        <v>45962</v>
      </c>
      <c r="B189" s="43">
        <v>3085.8079828099999</v>
      </c>
      <c r="C189" s="43">
        <f t="shared" ref="C189" si="367">G189+K189</f>
        <v>568.45492084</v>
      </c>
      <c r="D189" s="43">
        <f t="shared" ref="D189" si="368">H189+L189</f>
        <v>2438.5110761400001</v>
      </c>
      <c r="E189" s="43">
        <f t="shared" ref="E189" si="369">I189+M189</f>
        <v>78.841985829999999</v>
      </c>
      <c r="F189" s="43">
        <v>3072.1377544299999</v>
      </c>
      <c r="G189" s="43">
        <v>566.50989985000001</v>
      </c>
      <c r="H189" s="43">
        <v>2426.7858687500002</v>
      </c>
      <c r="I189" s="43">
        <v>78.841985829999999</v>
      </c>
      <c r="J189" s="43">
        <v>13.670228379999999</v>
      </c>
      <c r="K189" s="43">
        <v>1.9450209899999999</v>
      </c>
      <c r="L189" s="43">
        <v>11.72520739</v>
      </c>
      <c r="M189" s="43">
        <v>0</v>
      </c>
      <c r="N189" s="43"/>
      <c r="O189" s="43"/>
      <c r="P189" s="43"/>
      <c r="Q189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128</v>
      </c>
      <c r="B1" s="10"/>
    </row>
    <row r="2" spans="1:17" ht="5.25" customHeight="1"/>
    <row r="3" spans="1:17" ht="28.5" customHeight="1">
      <c r="A3" s="190" t="s">
        <v>75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</row>
    <row r="4" spans="1:17" ht="12.75" customHeight="1">
      <c r="A4" s="12" t="s">
        <v>127</v>
      </c>
    </row>
    <row r="5" spans="1:17" ht="12.75" customHeight="1">
      <c r="A5" s="13" t="s">
        <v>225</v>
      </c>
    </row>
    <row r="6" spans="1:17" s="20" customFormat="1" ht="12.75" customHeight="1">
      <c r="A6" s="192" t="s">
        <v>0</v>
      </c>
      <c r="B6" s="181" t="s">
        <v>16</v>
      </c>
      <c r="C6" s="200" t="s">
        <v>7</v>
      </c>
      <c r="D6" s="201"/>
      <c r="E6" s="202"/>
      <c r="F6" s="197" t="s">
        <v>2</v>
      </c>
      <c r="G6" s="198"/>
      <c r="H6" s="198"/>
      <c r="I6" s="198"/>
      <c r="J6" s="198"/>
      <c r="K6" s="198"/>
      <c r="L6" s="198"/>
      <c r="M6" s="199"/>
    </row>
    <row r="7" spans="1:17" s="20" customFormat="1" ht="16.5" customHeight="1">
      <c r="A7" s="193"/>
      <c r="B7" s="181"/>
      <c r="C7" s="203"/>
      <c r="D7" s="204"/>
      <c r="E7" s="205"/>
      <c r="F7" s="197" t="s">
        <v>17</v>
      </c>
      <c r="G7" s="198"/>
      <c r="H7" s="198"/>
      <c r="I7" s="199"/>
      <c r="J7" s="197" t="s">
        <v>9</v>
      </c>
      <c r="K7" s="198"/>
      <c r="L7" s="198"/>
      <c r="M7" s="199"/>
    </row>
    <row r="8" spans="1:17" s="20" customFormat="1" ht="82.5" customHeight="1">
      <c r="A8" s="194"/>
      <c r="B8" s="181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22"/>
      <c r="B9" s="121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2684.6674643000001</v>
      </c>
      <c r="C11" s="43">
        <f>G11+K11</f>
        <v>262.57246815999997</v>
      </c>
      <c r="D11" s="43">
        <f t="shared" ref="D11:E11" si="0">H11+L11</f>
        <v>541.87043556999993</v>
      </c>
      <c r="E11" s="43">
        <f t="shared" si="0"/>
        <v>1880.22456057</v>
      </c>
      <c r="F11" s="43">
        <v>633.90675603</v>
      </c>
      <c r="G11" s="43">
        <v>192.23078698</v>
      </c>
      <c r="H11" s="43">
        <v>166.58775134000001</v>
      </c>
      <c r="I11" s="43">
        <v>275.08821770999998</v>
      </c>
      <c r="J11" s="43">
        <v>2050.7607082700001</v>
      </c>
      <c r="K11" s="43">
        <v>70.341681179999995</v>
      </c>
      <c r="L11" s="43">
        <v>375.28268422999997</v>
      </c>
      <c r="M11" s="43">
        <v>1605.13634286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2661.9509040399998</v>
      </c>
      <c r="C12" s="43">
        <f t="shared" ref="C12:C67" si="1">G12+K12</f>
        <v>270.95526457</v>
      </c>
      <c r="D12" s="43">
        <f t="shared" ref="D12:D67" si="2">H12+L12</f>
        <v>532.03917453999998</v>
      </c>
      <c r="E12" s="43">
        <f t="shared" ref="E12:E67" si="3">I12+M12</f>
        <v>1858.95646493</v>
      </c>
      <c r="F12" s="43">
        <v>634.82545168000001</v>
      </c>
      <c r="G12" s="43">
        <v>197.44481361000001</v>
      </c>
      <c r="H12" s="43">
        <v>164.58058129</v>
      </c>
      <c r="I12" s="43">
        <v>272.80005677999998</v>
      </c>
      <c r="J12" s="43">
        <v>2027.1254523600001</v>
      </c>
      <c r="K12" s="43">
        <v>73.51045096</v>
      </c>
      <c r="L12" s="43">
        <v>367.45859324999998</v>
      </c>
      <c r="M12" s="43">
        <v>1586.1564081500001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2652.2583718599999</v>
      </c>
      <c r="C13" s="43">
        <f t="shared" si="1"/>
        <v>283.69832571000001</v>
      </c>
      <c r="D13" s="43">
        <f t="shared" si="2"/>
        <v>524.41602379000005</v>
      </c>
      <c r="E13" s="43">
        <f t="shared" si="3"/>
        <v>1844.14402236</v>
      </c>
      <c r="F13" s="43">
        <v>641.76442240999995</v>
      </c>
      <c r="G13" s="43">
        <v>208.07815209</v>
      </c>
      <c r="H13" s="43">
        <v>163.84806358</v>
      </c>
      <c r="I13" s="43">
        <v>269.83820673999998</v>
      </c>
      <c r="J13" s="43">
        <v>2010.4939494499999</v>
      </c>
      <c r="K13" s="43">
        <v>75.620173620000003</v>
      </c>
      <c r="L13" s="43">
        <v>360.56796021000002</v>
      </c>
      <c r="M13" s="43">
        <v>1574.30581562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2655.9920232999998</v>
      </c>
      <c r="C14" s="43">
        <f t="shared" si="1"/>
        <v>291.30686915000001</v>
      </c>
      <c r="D14" s="43">
        <f t="shared" si="2"/>
        <v>526.87861230999999</v>
      </c>
      <c r="E14" s="43">
        <f t="shared" si="3"/>
        <v>1837.8065418399999</v>
      </c>
      <c r="F14" s="43">
        <v>656.18176900000003</v>
      </c>
      <c r="G14" s="43">
        <v>218.87171524999999</v>
      </c>
      <c r="H14" s="43">
        <v>169.00941728000001</v>
      </c>
      <c r="I14" s="43">
        <v>268.30063646999997</v>
      </c>
      <c r="J14" s="43">
        <v>1999.8102543</v>
      </c>
      <c r="K14" s="43">
        <v>72.435153900000003</v>
      </c>
      <c r="L14" s="43">
        <v>357.86919503000001</v>
      </c>
      <c r="M14" s="43">
        <v>1569.5059053699999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2647.2119186</v>
      </c>
      <c r="C15" s="43">
        <f t="shared" si="1"/>
        <v>304.02902115000001</v>
      </c>
      <c r="D15" s="43">
        <f t="shared" si="2"/>
        <v>526.00022436999996</v>
      </c>
      <c r="E15" s="43">
        <f t="shared" si="3"/>
        <v>1817.1826730799999</v>
      </c>
      <c r="F15" s="43">
        <v>671.76640506000001</v>
      </c>
      <c r="G15" s="43">
        <v>227.29286937000001</v>
      </c>
      <c r="H15" s="43">
        <v>172.62757046999999</v>
      </c>
      <c r="I15" s="43">
        <v>271.84596521999998</v>
      </c>
      <c r="J15" s="43">
        <v>1975.4455135400001</v>
      </c>
      <c r="K15" s="43">
        <v>76.73615178</v>
      </c>
      <c r="L15" s="43">
        <v>353.37265389999999</v>
      </c>
      <c r="M15" s="43">
        <v>1545.3367078599999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2638.68199594</v>
      </c>
      <c r="C16" s="43">
        <f t="shared" si="1"/>
        <v>305.82017332999999</v>
      </c>
      <c r="D16" s="43">
        <f t="shared" si="2"/>
        <v>531.72842619999994</v>
      </c>
      <c r="E16" s="43">
        <f t="shared" si="3"/>
        <v>1801.1333964100002</v>
      </c>
      <c r="F16" s="43">
        <v>688.06676295</v>
      </c>
      <c r="G16" s="43">
        <v>229.28942979000001</v>
      </c>
      <c r="H16" s="43">
        <v>180.13170851999999</v>
      </c>
      <c r="I16" s="43">
        <v>278.64562463999999</v>
      </c>
      <c r="J16" s="43">
        <v>1950.6152329900001</v>
      </c>
      <c r="K16" s="43">
        <v>76.530743540000003</v>
      </c>
      <c r="L16" s="43">
        <v>351.59671767999998</v>
      </c>
      <c r="M16" s="43">
        <v>1522.4877717700001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2607.8975634499998</v>
      </c>
      <c r="C17" s="43">
        <f t="shared" si="1"/>
        <v>308.16899966</v>
      </c>
      <c r="D17" s="43">
        <f t="shared" si="2"/>
        <v>535.44416897999997</v>
      </c>
      <c r="E17" s="43">
        <f t="shared" si="3"/>
        <v>1764.2843948099999</v>
      </c>
      <c r="F17" s="43">
        <v>701.81434683999998</v>
      </c>
      <c r="G17" s="43">
        <v>235.86888350000001</v>
      </c>
      <c r="H17" s="43">
        <v>187.50940065</v>
      </c>
      <c r="I17" s="43">
        <v>278.43606269000003</v>
      </c>
      <c r="J17" s="43">
        <v>1906.0832166099999</v>
      </c>
      <c r="K17" s="43">
        <v>72.300116160000002</v>
      </c>
      <c r="L17" s="43">
        <v>347.93476833</v>
      </c>
      <c r="M17" s="43">
        <v>1485.8483321199999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2593.0920804699999</v>
      </c>
      <c r="C18" s="43">
        <f t="shared" si="1"/>
        <v>306.49179617999999</v>
      </c>
      <c r="D18" s="43">
        <f t="shared" si="2"/>
        <v>546.18708793999997</v>
      </c>
      <c r="E18" s="43">
        <f t="shared" si="3"/>
        <v>1740.4131963499999</v>
      </c>
      <c r="F18" s="43">
        <v>732.28107589000001</v>
      </c>
      <c r="G18" s="43">
        <v>248.98630893000001</v>
      </c>
      <c r="H18" s="43">
        <v>192.07041520999999</v>
      </c>
      <c r="I18" s="43">
        <v>291.22435174999998</v>
      </c>
      <c r="J18" s="43">
        <v>1860.8110045799999</v>
      </c>
      <c r="K18" s="43">
        <v>57.505487250000002</v>
      </c>
      <c r="L18" s="43">
        <v>354.11667273</v>
      </c>
      <c r="M18" s="43">
        <v>1449.1888446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2583.8671770300002</v>
      </c>
      <c r="C19" s="43">
        <f t="shared" si="1"/>
        <v>317.49518706999999</v>
      </c>
      <c r="D19" s="43">
        <f t="shared" si="2"/>
        <v>542.38719733000005</v>
      </c>
      <c r="E19" s="43">
        <f t="shared" si="3"/>
        <v>1723.9847926300001</v>
      </c>
      <c r="F19" s="43">
        <v>749.83815234999997</v>
      </c>
      <c r="G19" s="43">
        <v>259.00111142999998</v>
      </c>
      <c r="H19" s="43">
        <v>188.52166591</v>
      </c>
      <c r="I19" s="43">
        <v>302.31537501000003</v>
      </c>
      <c r="J19" s="43">
        <v>1834.02902468</v>
      </c>
      <c r="K19" s="43">
        <v>58.494075639999998</v>
      </c>
      <c r="L19" s="43">
        <v>353.86553142000002</v>
      </c>
      <c r="M19" s="43">
        <v>1421.6694176200001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2563.31355459</v>
      </c>
      <c r="C20" s="43">
        <f t="shared" si="1"/>
        <v>319.11894118000004</v>
      </c>
      <c r="D20" s="43">
        <f t="shared" si="2"/>
        <v>548.46281830999999</v>
      </c>
      <c r="E20" s="43">
        <f t="shared" si="3"/>
        <v>1695.7317951</v>
      </c>
      <c r="F20" s="43">
        <v>756.82386002999999</v>
      </c>
      <c r="G20" s="43">
        <v>261.51283868000002</v>
      </c>
      <c r="H20" s="43">
        <v>191.48655443999999</v>
      </c>
      <c r="I20" s="43">
        <v>303.82446691000001</v>
      </c>
      <c r="J20" s="43">
        <v>1806.4896945600001</v>
      </c>
      <c r="K20" s="43">
        <v>57.606102499999999</v>
      </c>
      <c r="L20" s="43">
        <v>356.97626387000003</v>
      </c>
      <c r="M20" s="43">
        <v>1391.90732819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2519.6451158700002</v>
      </c>
      <c r="C21" s="43">
        <f t="shared" si="1"/>
        <v>329.68597082999997</v>
      </c>
      <c r="D21" s="43">
        <f t="shared" si="2"/>
        <v>543.75365282999996</v>
      </c>
      <c r="E21" s="43">
        <f t="shared" si="3"/>
        <v>1646.2054922099999</v>
      </c>
      <c r="F21" s="43">
        <v>765.20092255999998</v>
      </c>
      <c r="G21" s="43">
        <v>261.40871812</v>
      </c>
      <c r="H21" s="43">
        <v>195.57913020000001</v>
      </c>
      <c r="I21" s="43">
        <v>308.21307424000003</v>
      </c>
      <c r="J21" s="43">
        <v>1754.4441933099999</v>
      </c>
      <c r="K21" s="43">
        <v>68.277252709999999</v>
      </c>
      <c r="L21" s="43">
        <v>348.17452263000001</v>
      </c>
      <c r="M21" s="43">
        <v>1337.9924179699999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2455.29941207</v>
      </c>
      <c r="C22" s="43">
        <f t="shared" si="1"/>
        <v>326.42119693000001</v>
      </c>
      <c r="D22" s="43">
        <f t="shared" si="2"/>
        <v>535.79750319000004</v>
      </c>
      <c r="E22" s="43">
        <f t="shared" si="3"/>
        <v>1593.08071195</v>
      </c>
      <c r="F22" s="43">
        <v>776.80454245999999</v>
      </c>
      <c r="G22" s="43">
        <v>260.59954166</v>
      </c>
      <c r="H22" s="43">
        <v>199.97026607000001</v>
      </c>
      <c r="I22" s="43">
        <v>316.23473473000001</v>
      </c>
      <c r="J22" s="43">
        <v>1678.49486961</v>
      </c>
      <c r="K22" s="43">
        <v>65.821655269999994</v>
      </c>
      <c r="L22" s="43">
        <v>335.82723712000001</v>
      </c>
      <c r="M22" s="43">
        <v>1276.8459772199999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2437.3322136199999</v>
      </c>
      <c r="C23" s="43">
        <f t="shared" si="1"/>
        <v>329.12396238000002</v>
      </c>
      <c r="D23" s="43">
        <f t="shared" si="2"/>
        <v>531.80434605999994</v>
      </c>
      <c r="E23" s="43">
        <f t="shared" si="3"/>
        <v>1576.40390518</v>
      </c>
      <c r="F23" s="43">
        <v>782.27014773999997</v>
      </c>
      <c r="G23" s="43">
        <v>262.93115509</v>
      </c>
      <c r="H23" s="43">
        <v>201.35922323</v>
      </c>
      <c r="I23" s="43">
        <v>317.97976942000003</v>
      </c>
      <c r="J23" s="43">
        <v>1655.0620658800001</v>
      </c>
      <c r="K23" s="43">
        <v>66.192807290000005</v>
      </c>
      <c r="L23" s="43">
        <v>330.44512283</v>
      </c>
      <c r="M23" s="43">
        <v>1258.4241357599999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2400.8813888</v>
      </c>
      <c r="C24" s="43">
        <f t="shared" si="1"/>
        <v>321.47076635000002</v>
      </c>
      <c r="D24" s="43">
        <f t="shared" si="2"/>
        <v>510.95996683999999</v>
      </c>
      <c r="E24" s="43">
        <f t="shared" si="3"/>
        <v>1568.45065561</v>
      </c>
      <c r="F24" s="43">
        <v>783.47777880000001</v>
      </c>
      <c r="G24" s="43">
        <v>259.34477862</v>
      </c>
      <c r="H24" s="43">
        <v>204.12665208000001</v>
      </c>
      <c r="I24" s="43">
        <v>320.00634810000003</v>
      </c>
      <c r="J24" s="43">
        <v>1617.4036100000001</v>
      </c>
      <c r="K24" s="43">
        <v>62.125987729999999</v>
      </c>
      <c r="L24" s="43">
        <v>306.83331476000001</v>
      </c>
      <c r="M24" s="43">
        <v>1248.44430751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2284.5123590399999</v>
      </c>
      <c r="C25" s="43">
        <f t="shared" si="1"/>
        <v>311.11307758999999</v>
      </c>
      <c r="D25" s="43">
        <f t="shared" si="2"/>
        <v>472.50039176999996</v>
      </c>
      <c r="E25" s="43">
        <f t="shared" si="3"/>
        <v>1500.8988896799999</v>
      </c>
      <c r="F25" s="43">
        <v>768.15811287999998</v>
      </c>
      <c r="G25" s="43">
        <v>256.46576081000001</v>
      </c>
      <c r="H25" s="43">
        <v>198.99604572000001</v>
      </c>
      <c r="I25" s="43">
        <v>312.69630634999999</v>
      </c>
      <c r="J25" s="43">
        <v>1516.35424616</v>
      </c>
      <c r="K25" s="43">
        <v>54.647316779999997</v>
      </c>
      <c r="L25" s="43">
        <v>273.50434604999998</v>
      </c>
      <c r="M25" s="43">
        <v>1188.2025833299999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2169.75527001</v>
      </c>
      <c r="C26" s="43">
        <f t="shared" si="1"/>
        <v>308.49366327999996</v>
      </c>
      <c r="D26" s="43">
        <f t="shared" si="2"/>
        <v>443.96572555</v>
      </c>
      <c r="E26" s="43">
        <f t="shared" si="3"/>
        <v>1417.2958811799999</v>
      </c>
      <c r="F26" s="43">
        <v>769.94096653999998</v>
      </c>
      <c r="G26" s="43">
        <v>255.94869001999999</v>
      </c>
      <c r="H26" s="43">
        <v>201.91548186</v>
      </c>
      <c r="I26" s="43">
        <v>312.07679466000002</v>
      </c>
      <c r="J26" s="43">
        <v>1399.8143034699999</v>
      </c>
      <c r="K26" s="43">
        <v>52.544973259999999</v>
      </c>
      <c r="L26" s="43">
        <v>242.05024369</v>
      </c>
      <c r="M26" s="43">
        <v>1105.21908652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2148.7920073</v>
      </c>
      <c r="C27" s="43">
        <f t="shared" si="1"/>
        <v>317.15435377</v>
      </c>
      <c r="D27" s="43">
        <f t="shared" si="2"/>
        <v>443.65885752999998</v>
      </c>
      <c r="E27" s="43">
        <f t="shared" si="3"/>
        <v>1387.9787960000001</v>
      </c>
      <c r="F27" s="43">
        <v>779.52982673999998</v>
      </c>
      <c r="G27" s="43">
        <v>264.52840393999998</v>
      </c>
      <c r="H27" s="43">
        <v>203.85807574</v>
      </c>
      <c r="I27" s="43">
        <v>311.14334706</v>
      </c>
      <c r="J27" s="43">
        <v>1369.2621805599999</v>
      </c>
      <c r="K27" s="43">
        <v>52.625949830000003</v>
      </c>
      <c r="L27" s="43">
        <v>239.80078179</v>
      </c>
      <c r="M27" s="43">
        <v>1076.8354489400001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2142.8936985199998</v>
      </c>
      <c r="C28" s="43">
        <f t="shared" si="1"/>
        <v>318.53877246000002</v>
      </c>
      <c r="D28" s="43">
        <f t="shared" si="2"/>
        <v>448.65323566999996</v>
      </c>
      <c r="E28" s="43">
        <f t="shared" si="3"/>
        <v>1375.7016903900001</v>
      </c>
      <c r="F28" s="43">
        <v>792.40357597000002</v>
      </c>
      <c r="G28" s="43">
        <v>266.15056095</v>
      </c>
      <c r="H28" s="43">
        <v>210.44046524999999</v>
      </c>
      <c r="I28" s="43">
        <v>315.81254976999998</v>
      </c>
      <c r="J28" s="43">
        <v>1350.49012255</v>
      </c>
      <c r="K28" s="43">
        <v>52.388211509999998</v>
      </c>
      <c r="L28" s="43">
        <v>238.21277042</v>
      </c>
      <c r="M28" s="43">
        <v>1059.88914062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2141.6886863999998</v>
      </c>
      <c r="C29" s="43">
        <f t="shared" si="1"/>
        <v>326.09020290000001</v>
      </c>
      <c r="D29" s="43">
        <f t="shared" si="2"/>
        <v>450.71194170000001</v>
      </c>
      <c r="E29" s="43">
        <f t="shared" si="3"/>
        <v>1364.8865418</v>
      </c>
      <c r="F29" s="43">
        <v>806.00504768999997</v>
      </c>
      <c r="G29" s="43">
        <v>273.68504352000002</v>
      </c>
      <c r="H29" s="43">
        <v>215.13172258</v>
      </c>
      <c r="I29" s="43">
        <v>317.18828158999997</v>
      </c>
      <c r="J29" s="43">
        <v>1335.68363871</v>
      </c>
      <c r="K29" s="43">
        <v>52.405159380000001</v>
      </c>
      <c r="L29" s="43">
        <v>235.58021912000001</v>
      </c>
      <c r="M29" s="43">
        <v>1047.6982602099999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2142.5282838500002</v>
      </c>
      <c r="C30" s="43">
        <f t="shared" si="1"/>
        <v>332.76652916</v>
      </c>
      <c r="D30" s="43">
        <f t="shared" si="2"/>
        <v>455.20357840999998</v>
      </c>
      <c r="E30" s="43">
        <f t="shared" si="3"/>
        <v>1354.55817628</v>
      </c>
      <c r="F30" s="43">
        <v>817.41254099000002</v>
      </c>
      <c r="G30" s="43">
        <v>280.42990083000001</v>
      </c>
      <c r="H30" s="43">
        <v>221.04988118</v>
      </c>
      <c r="I30" s="43">
        <v>315.93275898000002</v>
      </c>
      <c r="J30" s="43">
        <v>1325.11574286</v>
      </c>
      <c r="K30" s="43">
        <v>52.336628330000003</v>
      </c>
      <c r="L30" s="43">
        <v>234.15369723000001</v>
      </c>
      <c r="M30" s="43">
        <v>1038.6254173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2104.1066314099999</v>
      </c>
      <c r="C31" s="43">
        <f t="shared" si="1"/>
        <v>333.82129092999998</v>
      </c>
      <c r="D31" s="43">
        <f t="shared" si="2"/>
        <v>453.79170713999997</v>
      </c>
      <c r="E31" s="43">
        <f t="shared" si="3"/>
        <v>1316.4936333400001</v>
      </c>
      <c r="F31" s="43">
        <v>816.94597065999994</v>
      </c>
      <c r="G31" s="43">
        <v>282.95804844999998</v>
      </c>
      <c r="H31" s="43">
        <v>224.49294516</v>
      </c>
      <c r="I31" s="43">
        <v>309.49497704999999</v>
      </c>
      <c r="J31" s="43">
        <v>1287.16066075</v>
      </c>
      <c r="K31" s="43">
        <v>50.863242479999997</v>
      </c>
      <c r="L31" s="43">
        <v>229.29876197999999</v>
      </c>
      <c r="M31" s="43">
        <v>1006.99865629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2091.4647421099999</v>
      </c>
      <c r="C32" s="43">
        <f t="shared" si="1"/>
        <v>343.78127338999997</v>
      </c>
      <c r="D32" s="43">
        <f t="shared" si="2"/>
        <v>458.91053340000002</v>
      </c>
      <c r="E32" s="43">
        <f t="shared" si="3"/>
        <v>1288.77293532</v>
      </c>
      <c r="F32" s="43">
        <v>828.29446707</v>
      </c>
      <c r="G32" s="43">
        <v>288.55417298999998</v>
      </c>
      <c r="H32" s="43">
        <v>231.61481387000001</v>
      </c>
      <c r="I32" s="43">
        <v>308.12548020999998</v>
      </c>
      <c r="J32" s="43">
        <v>1263.17027504</v>
      </c>
      <c r="K32" s="43">
        <v>55.227100399999998</v>
      </c>
      <c r="L32" s="43">
        <v>227.29571953000001</v>
      </c>
      <c r="M32" s="43">
        <v>980.64745511000001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2077.0752306300001</v>
      </c>
      <c r="C33" s="43">
        <f t="shared" si="1"/>
        <v>345.16890341999999</v>
      </c>
      <c r="D33" s="43">
        <f t="shared" si="2"/>
        <v>462.35913058</v>
      </c>
      <c r="E33" s="43">
        <f t="shared" si="3"/>
        <v>1269.5471966299999</v>
      </c>
      <c r="F33" s="43">
        <v>829.96179400999995</v>
      </c>
      <c r="G33" s="43">
        <v>290.73089002</v>
      </c>
      <c r="H33" s="43">
        <v>234.12113292000001</v>
      </c>
      <c r="I33" s="43">
        <v>305.10977107000002</v>
      </c>
      <c r="J33" s="43">
        <v>1247.1134366199999</v>
      </c>
      <c r="K33" s="43">
        <v>54.438013400000003</v>
      </c>
      <c r="L33" s="43">
        <v>228.23799765999999</v>
      </c>
      <c r="M33" s="43">
        <v>964.43742555999995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2045.7857304300001</v>
      </c>
      <c r="C34" s="43">
        <f t="shared" si="1"/>
        <v>346.21342461</v>
      </c>
      <c r="D34" s="43">
        <f t="shared" si="2"/>
        <v>451.72048362999999</v>
      </c>
      <c r="E34" s="43">
        <f t="shared" si="3"/>
        <v>1247.8518221899999</v>
      </c>
      <c r="F34" s="43">
        <v>833.99635876000002</v>
      </c>
      <c r="G34" s="43">
        <v>292.28555919000001</v>
      </c>
      <c r="H34" s="43">
        <v>233.72764896999999</v>
      </c>
      <c r="I34" s="43">
        <v>307.98315059999999</v>
      </c>
      <c r="J34" s="43">
        <v>1211.78937167</v>
      </c>
      <c r="K34" s="43">
        <v>53.927865420000003</v>
      </c>
      <c r="L34" s="43">
        <v>217.99283466</v>
      </c>
      <c r="M34" s="43">
        <v>939.86867158999996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2030.6268823099999</v>
      </c>
      <c r="C35" s="43">
        <f t="shared" si="1"/>
        <v>349.60371793000002</v>
      </c>
      <c r="D35" s="43">
        <f t="shared" si="2"/>
        <v>451.60987075000003</v>
      </c>
      <c r="E35" s="43">
        <f t="shared" si="3"/>
        <v>1229.41329363</v>
      </c>
      <c r="F35" s="43">
        <v>831.68994539000005</v>
      </c>
      <c r="G35" s="43">
        <v>296.26140365999998</v>
      </c>
      <c r="H35" s="43">
        <v>230.92243262</v>
      </c>
      <c r="I35" s="43">
        <v>304.50610911000001</v>
      </c>
      <c r="J35" s="43">
        <v>1198.9369369200001</v>
      </c>
      <c r="K35" s="43">
        <v>53.342314270000003</v>
      </c>
      <c r="L35" s="43">
        <v>220.68743813</v>
      </c>
      <c r="M35" s="43">
        <v>924.90718451999999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2020.7988067199999</v>
      </c>
      <c r="C36" s="43">
        <f t="shared" si="1"/>
        <v>524.83049604000007</v>
      </c>
      <c r="D36" s="43">
        <f t="shared" si="2"/>
        <v>344.66830752999999</v>
      </c>
      <c r="E36" s="43">
        <f t="shared" si="3"/>
        <v>1151.3000031500001</v>
      </c>
      <c r="F36" s="43">
        <v>834.36517412000001</v>
      </c>
      <c r="G36" s="43">
        <v>325.36468622000001</v>
      </c>
      <c r="H36" s="43">
        <v>217.27377362999999</v>
      </c>
      <c r="I36" s="43">
        <v>291.72671427</v>
      </c>
      <c r="J36" s="43">
        <v>1186.4336326</v>
      </c>
      <c r="K36" s="43">
        <v>199.46580982</v>
      </c>
      <c r="L36" s="43">
        <v>127.3945339</v>
      </c>
      <c r="M36" s="43">
        <v>859.57328887999995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2012.916876</v>
      </c>
      <c r="C37" s="43">
        <f t="shared" si="1"/>
        <v>534.95270568000001</v>
      </c>
      <c r="D37" s="43">
        <f t="shared" si="2"/>
        <v>341.69909942000004</v>
      </c>
      <c r="E37" s="43">
        <f t="shared" si="3"/>
        <v>1136.2650709</v>
      </c>
      <c r="F37" s="43">
        <v>842.20509711</v>
      </c>
      <c r="G37" s="43">
        <v>332.90211540000001</v>
      </c>
      <c r="H37" s="43">
        <v>216.48397600000001</v>
      </c>
      <c r="I37" s="43">
        <v>292.81900571</v>
      </c>
      <c r="J37" s="43">
        <v>1170.71177889</v>
      </c>
      <c r="K37" s="43">
        <v>202.05059027999999</v>
      </c>
      <c r="L37" s="43">
        <v>125.21512342</v>
      </c>
      <c r="M37" s="43">
        <v>843.44606519000001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2006.96927839</v>
      </c>
      <c r="C38" s="43">
        <f t="shared" si="1"/>
        <v>558.45775321999997</v>
      </c>
      <c r="D38" s="43">
        <f t="shared" si="2"/>
        <v>331.19394536999999</v>
      </c>
      <c r="E38" s="43">
        <f t="shared" si="3"/>
        <v>1117.3175798</v>
      </c>
      <c r="F38" s="43">
        <v>863.76527720000001</v>
      </c>
      <c r="G38" s="43">
        <v>353.01600271000001</v>
      </c>
      <c r="H38" s="43">
        <v>215.29008267</v>
      </c>
      <c r="I38" s="43">
        <v>295.45919182</v>
      </c>
      <c r="J38" s="43">
        <v>1143.2040011900001</v>
      </c>
      <c r="K38" s="43">
        <v>205.44175050999999</v>
      </c>
      <c r="L38" s="43">
        <v>115.9038627</v>
      </c>
      <c r="M38" s="43">
        <v>821.85838797999997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1993.1543248099999</v>
      </c>
      <c r="C39" s="43">
        <f t="shared" si="1"/>
        <v>562.19672889000003</v>
      </c>
      <c r="D39" s="43">
        <f t="shared" si="2"/>
        <v>329.92376632000003</v>
      </c>
      <c r="E39" s="43">
        <f t="shared" si="3"/>
        <v>1101.0338296</v>
      </c>
      <c r="F39" s="43">
        <v>862.53735346999997</v>
      </c>
      <c r="G39" s="43">
        <v>353.72789732000001</v>
      </c>
      <c r="H39" s="43">
        <v>218.03473362</v>
      </c>
      <c r="I39" s="43">
        <v>290.77472253000002</v>
      </c>
      <c r="J39" s="43">
        <v>1130.61697134</v>
      </c>
      <c r="K39" s="43">
        <v>208.46883156999999</v>
      </c>
      <c r="L39" s="43">
        <v>111.8890327</v>
      </c>
      <c r="M39" s="43">
        <v>810.25910707000003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1980.24206138</v>
      </c>
      <c r="C40" s="43">
        <f t="shared" si="1"/>
        <v>566.28752411999994</v>
      </c>
      <c r="D40" s="43">
        <f t="shared" si="2"/>
        <v>331.31827915000002</v>
      </c>
      <c r="E40" s="43">
        <f t="shared" si="3"/>
        <v>1082.63625811</v>
      </c>
      <c r="F40" s="43">
        <v>862.80694642000003</v>
      </c>
      <c r="G40" s="43">
        <v>355.20569773</v>
      </c>
      <c r="H40" s="43">
        <v>220.84550988000001</v>
      </c>
      <c r="I40" s="43">
        <v>286.75573881000003</v>
      </c>
      <c r="J40" s="43">
        <v>1117.43511496</v>
      </c>
      <c r="K40" s="43">
        <v>211.08182639</v>
      </c>
      <c r="L40" s="43">
        <v>110.47276927</v>
      </c>
      <c r="M40" s="43">
        <v>795.88051929999995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1987.1850737100001</v>
      </c>
      <c r="C41" s="43">
        <f t="shared" si="1"/>
        <v>582.07610723999994</v>
      </c>
      <c r="D41" s="43">
        <f t="shared" si="2"/>
        <v>333.51507303</v>
      </c>
      <c r="E41" s="43">
        <f t="shared" si="3"/>
        <v>1071.5938934400001</v>
      </c>
      <c r="F41" s="43">
        <v>879.75749716999997</v>
      </c>
      <c r="G41" s="43">
        <v>368.54270179999997</v>
      </c>
      <c r="H41" s="43">
        <v>224.20682158</v>
      </c>
      <c r="I41" s="43">
        <v>287.00797378999999</v>
      </c>
      <c r="J41" s="43">
        <v>1107.42757654</v>
      </c>
      <c r="K41" s="43">
        <v>213.53340544</v>
      </c>
      <c r="L41" s="43">
        <v>109.30825145</v>
      </c>
      <c r="M41" s="43">
        <v>784.58591965000005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2002.5537488800001</v>
      </c>
      <c r="C42" s="43">
        <f t="shared" si="1"/>
        <v>604.47170423</v>
      </c>
      <c r="D42" s="43">
        <f t="shared" si="2"/>
        <v>338.30246373</v>
      </c>
      <c r="E42" s="43">
        <f t="shared" si="3"/>
        <v>1059.7795809199999</v>
      </c>
      <c r="F42" s="43">
        <v>904.05041582000001</v>
      </c>
      <c r="G42" s="43">
        <v>388.13185350999998</v>
      </c>
      <c r="H42" s="43">
        <v>229.33553637</v>
      </c>
      <c r="I42" s="43">
        <v>286.58302594000003</v>
      </c>
      <c r="J42" s="43">
        <v>1098.5033330599999</v>
      </c>
      <c r="K42" s="43">
        <v>216.33985071999999</v>
      </c>
      <c r="L42" s="43">
        <v>108.96692736</v>
      </c>
      <c r="M42" s="43">
        <v>773.19655497999997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2000.4013064400001</v>
      </c>
      <c r="C43" s="43">
        <f t="shared" si="1"/>
        <v>594.25892605000001</v>
      </c>
      <c r="D43" s="43">
        <f t="shared" si="2"/>
        <v>350.14279454999996</v>
      </c>
      <c r="E43" s="43">
        <f t="shared" si="3"/>
        <v>1055.99958584</v>
      </c>
      <c r="F43" s="43">
        <v>916.52063645999999</v>
      </c>
      <c r="G43" s="43">
        <v>391.47341676999997</v>
      </c>
      <c r="H43" s="43">
        <v>238.43773719999999</v>
      </c>
      <c r="I43" s="43">
        <v>286.60948249</v>
      </c>
      <c r="J43" s="43">
        <v>1083.88066998</v>
      </c>
      <c r="K43" s="43">
        <v>202.78550928000001</v>
      </c>
      <c r="L43" s="43">
        <v>111.70505735</v>
      </c>
      <c r="M43" s="43">
        <v>769.39010335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1980.9586086300001</v>
      </c>
      <c r="C44" s="43">
        <f t="shared" si="1"/>
        <v>597.0652857</v>
      </c>
      <c r="D44" s="43">
        <f t="shared" si="2"/>
        <v>352.49063054999999</v>
      </c>
      <c r="E44" s="43">
        <f t="shared" si="3"/>
        <v>1031.40269238</v>
      </c>
      <c r="F44" s="43">
        <v>908.53276846999995</v>
      </c>
      <c r="G44" s="43">
        <v>400.42875176000001</v>
      </c>
      <c r="H44" s="43">
        <v>237.48379475999999</v>
      </c>
      <c r="I44" s="43">
        <v>270.62022194999997</v>
      </c>
      <c r="J44" s="43">
        <v>1072.42584016</v>
      </c>
      <c r="K44" s="43">
        <v>196.63653393999999</v>
      </c>
      <c r="L44" s="43">
        <v>115.00683579</v>
      </c>
      <c r="M44" s="43">
        <v>760.78247042999999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1842.26059938</v>
      </c>
      <c r="C45" s="43">
        <f t="shared" si="1"/>
        <v>518.43108236</v>
      </c>
      <c r="D45" s="43">
        <f t="shared" si="2"/>
        <v>348.98289104000003</v>
      </c>
      <c r="E45" s="43">
        <f t="shared" si="3"/>
        <v>974.84662598</v>
      </c>
      <c r="F45" s="43">
        <v>899.30724181000005</v>
      </c>
      <c r="G45" s="43">
        <v>397.21867128999997</v>
      </c>
      <c r="H45" s="43">
        <v>238.52463474000001</v>
      </c>
      <c r="I45" s="43">
        <v>263.56393578000001</v>
      </c>
      <c r="J45" s="43">
        <v>942.95335756999998</v>
      </c>
      <c r="K45" s="43">
        <v>121.21241107</v>
      </c>
      <c r="L45" s="43">
        <v>110.4582563</v>
      </c>
      <c r="M45" s="43">
        <v>711.28269020000005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1819.72190942</v>
      </c>
      <c r="C46" s="43">
        <f t="shared" si="1"/>
        <v>518.93032306999999</v>
      </c>
      <c r="D46" s="43">
        <f t="shared" si="2"/>
        <v>345.00009309000001</v>
      </c>
      <c r="E46" s="43">
        <f t="shared" si="3"/>
        <v>955.79149326000004</v>
      </c>
      <c r="F46" s="43">
        <v>905.19359583999994</v>
      </c>
      <c r="G46" s="43">
        <v>401.14302860999999</v>
      </c>
      <c r="H46" s="43">
        <v>239.06415602999999</v>
      </c>
      <c r="I46" s="43">
        <v>264.98641120000002</v>
      </c>
      <c r="J46" s="43">
        <v>914.52831358000003</v>
      </c>
      <c r="K46" s="43">
        <v>117.78729446</v>
      </c>
      <c r="L46" s="43">
        <v>105.93593706</v>
      </c>
      <c r="M46" s="43">
        <v>690.80508206000002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1825.55443633</v>
      </c>
      <c r="C47" s="43">
        <f t="shared" si="1"/>
        <v>535.40432605000001</v>
      </c>
      <c r="D47" s="43">
        <f t="shared" si="2"/>
        <v>344.9155634</v>
      </c>
      <c r="E47" s="43">
        <f t="shared" si="3"/>
        <v>945.23454688000004</v>
      </c>
      <c r="F47" s="43">
        <v>917.52544126999999</v>
      </c>
      <c r="G47" s="43">
        <v>416.19036509</v>
      </c>
      <c r="H47" s="43">
        <v>238.8046243</v>
      </c>
      <c r="I47" s="43">
        <v>262.53045187999999</v>
      </c>
      <c r="J47" s="43">
        <v>908.02899506000006</v>
      </c>
      <c r="K47" s="43">
        <v>119.21396095999999</v>
      </c>
      <c r="L47" s="43">
        <v>106.1109391</v>
      </c>
      <c r="M47" s="43">
        <v>682.70409500000005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2012.1949275300001</v>
      </c>
      <c r="C48" s="43">
        <f t="shared" si="1"/>
        <v>537.70791710000003</v>
      </c>
      <c r="D48" s="43">
        <f t="shared" si="2"/>
        <v>426.84079542000001</v>
      </c>
      <c r="E48" s="43">
        <f t="shared" si="3"/>
        <v>1047.6462150099999</v>
      </c>
      <c r="F48" s="43">
        <v>908.08601829999998</v>
      </c>
      <c r="G48" s="43">
        <v>407.64475245</v>
      </c>
      <c r="H48" s="43">
        <v>244.91376614000001</v>
      </c>
      <c r="I48" s="43">
        <v>255.52749971</v>
      </c>
      <c r="J48" s="43">
        <v>1104.1089092300001</v>
      </c>
      <c r="K48" s="43">
        <v>130.06316465</v>
      </c>
      <c r="L48" s="43">
        <v>181.92702928</v>
      </c>
      <c r="M48" s="43">
        <v>792.11871529999996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2088.3884115000001</v>
      </c>
      <c r="C49" s="43">
        <f t="shared" si="1"/>
        <v>564.22339570000008</v>
      </c>
      <c r="D49" s="43">
        <f t="shared" si="2"/>
        <v>363.44381136000004</v>
      </c>
      <c r="E49" s="43">
        <f t="shared" si="3"/>
        <v>1160.7212044400001</v>
      </c>
      <c r="F49" s="43">
        <v>898.97202360000006</v>
      </c>
      <c r="G49" s="43">
        <v>410.94355889000002</v>
      </c>
      <c r="H49" s="43">
        <v>229.88732485</v>
      </c>
      <c r="I49" s="43">
        <v>258.14113986000001</v>
      </c>
      <c r="J49" s="43">
        <v>1189.4163879</v>
      </c>
      <c r="K49" s="43">
        <v>153.27983681000001</v>
      </c>
      <c r="L49" s="43">
        <v>133.55648651000001</v>
      </c>
      <c r="M49" s="43">
        <v>902.58006458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2119.1424499999998</v>
      </c>
      <c r="C50" s="43">
        <f t="shared" si="1"/>
        <v>547.45538259</v>
      </c>
      <c r="D50" s="43">
        <f t="shared" si="2"/>
        <v>393.34301101</v>
      </c>
      <c r="E50" s="43">
        <f t="shared" si="3"/>
        <v>1178.3440564</v>
      </c>
      <c r="F50" s="43">
        <v>897.61332818999995</v>
      </c>
      <c r="G50" s="43">
        <v>416.09818890000003</v>
      </c>
      <c r="H50" s="43">
        <v>228.84211739</v>
      </c>
      <c r="I50" s="43">
        <v>252.67302190000001</v>
      </c>
      <c r="J50" s="43">
        <v>1221.5291218100001</v>
      </c>
      <c r="K50" s="43">
        <v>131.35719369</v>
      </c>
      <c r="L50" s="43">
        <v>164.50089362</v>
      </c>
      <c r="M50" s="43">
        <v>925.67103450000002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2126.1927284899998</v>
      </c>
      <c r="C51" s="43">
        <f t="shared" si="1"/>
        <v>541.58658360999993</v>
      </c>
      <c r="D51" s="43">
        <f t="shared" si="2"/>
        <v>438.90494703000002</v>
      </c>
      <c r="E51" s="43">
        <f t="shared" si="3"/>
        <v>1145.70119785</v>
      </c>
      <c r="F51" s="43">
        <v>881.91098936000003</v>
      </c>
      <c r="G51" s="43">
        <v>405.99771152</v>
      </c>
      <c r="H51" s="43">
        <v>229.02677484</v>
      </c>
      <c r="I51" s="43">
        <v>246.886503</v>
      </c>
      <c r="J51" s="43">
        <v>1244.28173913</v>
      </c>
      <c r="K51" s="43">
        <v>135.58887209</v>
      </c>
      <c r="L51" s="43">
        <v>209.87817218999999</v>
      </c>
      <c r="M51" s="43">
        <v>898.81469485000002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2011.8942848900001</v>
      </c>
      <c r="C52" s="43">
        <f t="shared" si="1"/>
        <v>567.02898501000004</v>
      </c>
      <c r="D52" s="43">
        <f t="shared" si="2"/>
        <v>333.67934616000002</v>
      </c>
      <c r="E52" s="43">
        <f t="shared" si="3"/>
        <v>1111.18595372</v>
      </c>
      <c r="F52" s="43">
        <v>873.23548239000002</v>
      </c>
      <c r="G52" s="43">
        <v>406.50018418000002</v>
      </c>
      <c r="H52" s="43">
        <v>218.10804716999999</v>
      </c>
      <c r="I52" s="43">
        <v>248.62725104</v>
      </c>
      <c r="J52" s="43">
        <v>1138.6588025000001</v>
      </c>
      <c r="K52" s="43">
        <v>160.52880082999999</v>
      </c>
      <c r="L52" s="43">
        <v>115.57129899</v>
      </c>
      <c r="M52" s="43">
        <v>862.55870268000001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2022.3431545599999</v>
      </c>
      <c r="C53" s="43">
        <f t="shared" si="1"/>
        <v>584.98420796000005</v>
      </c>
      <c r="D53" s="43">
        <f t="shared" si="2"/>
        <v>337.51401514000003</v>
      </c>
      <c r="E53" s="43">
        <f t="shared" si="3"/>
        <v>1099.84493146</v>
      </c>
      <c r="F53" s="43">
        <v>871.18947388000004</v>
      </c>
      <c r="G53" s="43">
        <v>413.06347289000001</v>
      </c>
      <c r="H53" s="43">
        <v>219.03218680000001</v>
      </c>
      <c r="I53" s="43">
        <v>239.09381418999999</v>
      </c>
      <c r="J53" s="43">
        <v>1151.15368068</v>
      </c>
      <c r="K53" s="43">
        <v>171.92073507000001</v>
      </c>
      <c r="L53" s="43">
        <v>118.48182834000001</v>
      </c>
      <c r="M53" s="43">
        <v>860.75111727000001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2183.3972845200001</v>
      </c>
      <c r="C54" s="43">
        <f t="shared" si="1"/>
        <v>609.39066815000001</v>
      </c>
      <c r="D54" s="43">
        <f t="shared" si="2"/>
        <v>346.86590844</v>
      </c>
      <c r="E54" s="43">
        <f t="shared" si="3"/>
        <v>1227.14070793</v>
      </c>
      <c r="F54" s="43">
        <v>870.39239239999995</v>
      </c>
      <c r="G54" s="43">
        <v>420.02353998000001</v>
      </c>
      <c r="H54" s="43">
        <v>213.6468386</v>
      </c>
      <c r="I54" s="43">
        <v>236.72201382</v>
      </c>
      <c r="J54" s="43">
        <v>1313.00489212</v>
      </c>
      <c r="K54" s="43">
        <v>189.36712817</v>
      </c>
      <c r="L54" s="43">
        <v>133.21906984</v>
      </c>
      <c r="M54" s="43">
        <v>990.41869411000005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2039.19431553</v>
      </c>
      <c r="C55" s="43">
        <f t="shared" si="1"/>
        <v>557.86372639000001</v>
      </c>
      <c r="D55" s="43">
        <f t="shared" si="2"/>
        <v>365.55927886000001</v>
      </c>
      <c r="E55" s="43">
        <f t="shared" si="3"/>
        <v>1115.7713102800001</v>
      </c>
      <c r="F55" s="43">
        <v>859.13275084999998</v>
      </c>
      <c r="G55" s="43">
        <v>410.24509506999999</v>
      </c>
      <c r="H55" s="43">
        <v>215.06262741</v>
      </c>
      <c r="I55" s="43">
        <v>233.82502837000001</v>
      </c>
      <c r="J55" s="43">
        <v>1180.0615646799999</v>
      </c>
      <c r="K55" s="43">
        <v>147.61863131999999</v>
      </c>
      <c r="L55" s="43">
        <v>150.49665145</v>
      </c>
      <c r="M55" s="43">
        <v>881.94628191000004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2019.7126759099999</v>
      </c>
      <c r="C56" s="43">
        <f t="shared" si="1"/>
        <v>590.68102639999995</v>
      </c>
      <c r="D56" s="43">
        <f t="shared" si="2"/>
        <v>336.06500672000004</v>
      </c>
      <c r="E56" s="43">
        <f t="shared" si="3"/>
        <v>1092.9666427899999</v>
      </c>
      <c r="F56" s="43">
        <v>853.96576314000004</v>
      </c>
      <c r="G56" s="43">
        <v>410.39084982999998</v>
      </c>
      <c r="H56" s="43">
        <v>212.15631475000001</v>
      </c>
      <c r="I56" s="43">
        <v>231.41859855999999</v>
      </c>
      <c r="J56" s="43">
        <v>1165.7469127700001</v>
      </c>
      <c r="K56" s="43">
        <v>180.29017657</v>
      </c>
      <c r="L56" s="43">
        <v>123.90869197000001</v>
      </c>
      <c r="M56" s="43">
        <v>861.54804422999996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2169.7428693799998</v>
      </c>
      <c r="C57" s="43">
        <f t="shared" si="1"/>
        <v>600.03630595000004</v>
      </c>
      <c r="D57" s="43">
        <f t="shared" si="2"/>
        <v>353.22420456999998</v>
      </c>
      <c r="E57" s="43">
        <f t="shared" si="3"/>
        <v>1216.48235886</v>
      </c>
      <c r="F57" s="43">
        <v>843.16237110999998</v>
      </c>
      <c r="G57" s="43">
        <v>400.77706174000002</v>
      </c>
      <c r="H57" s="43">
        <v>211.26323274000001</v>
      </c>
      <c r="I57" s="43">
        <v>231.12207663000001</v>
      </c>
      <c r="J57" s="43">
        <v>1326.5804982699999</v>
      </c>
      <c r="K57" s="43">
        <v>199.25924420999999</v>
      </c>
      <c r="L57" s="43">
        <v>141.96097183000001</v>
      </c>
      <c r="M57" s="43">
        <v>985.36028223000005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2217.9803982399999</v>
      </c>
      <c r="C58" s="43">
        <f t="shared" si="1"/>
        <v>620.10455443000001</v>
      </c>
      <c r="D58" s="43">
        <f t="shared" si="2"/>
        <v>361.73117705000004</v>
      </c>
      <c r="E58" s="43">
        <f t="shared" si="3"/>
        <v>1236.1446667600001</v>
      </c>
      <c r="F58" s="43">
        <v>852.88651832999994</v>
      </c>
      <c r="G58" s="43">
        <v>407.32096238999998</v>
      </c>
      <c r="H58" s="43">
        <v>212.27859032000001</v>
      </c>
      <c r="I58" s="43">
        <v>233.28696561999999</v>
      </c>
      <c r="J58" s="43">
        <v>1365.0938799099999</v>
      </c>
      <c r="K58" s="43">
        <v>212.78359204</v>
      </c>
      <c r="L58" s="43">
        <v>149.45258673000001</v>
      </c>
      <c r="M58" s="43">
        <v>1002.85770114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2224.8127222500002</v>
      </c>
      <c r="C59" s="43">
        <f t="shared" si="1"/>
        <v>605.98799430999998</v>
      </c>
      <c r="D59" s="43">
        <f t="shared" si="2"/>
        <v>365.30131941000002</v>
      </c>
      <c r="E59" s="43">
        <f t="shared" si="3"/>
        <v>1253.5234085299999</v>
      </c>
      <c r="F59" s="43">
        <v>840.11590223999997</v>
      </c>
      <c r="G59" s="43">
        <v>394.26702159000001</v>
      </c>
      <c r="H59" s="43">
        <v>212.91497687</v>
      </c>
      <c r="I59" s="43">
        <v>232.93390378000001</v>
      </c>
      <c r="J59" s="43">
        <v>1384.69682001</v>
      </c>
      <c r="K59" s="43">
        <v>211.72097271999999</v>
      </c>
      <c r="L59" s="43">
        <v>152.38634253999999</v>
      </c>
      <c r="M59" s="43">
        <v>1020.5895047499999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3147.0810765900001</v>
      </c>
      <c r="C60" s="43">
        <f t="shared" si="1"/>
        <v>742.81279730999995</v>
      </c>
      <c r="D60" s="43">
        <f t="shared" si="2"/>
        <v>473.35436195</v>
      </c>
      <c r="E60" s="43">
        <f t="shared" si="3"/>
        <v>1930.91391733</v>
      </c>
      <c r="F60" s="43">
        <v>826.26209871000003</v>
      </c>
      <c r="G60" s="43">
        <v>388.03470454000001</v>
      </c>
      <c r="H60" s="43">
        <v>205.85334587</v>
      </c>
      <c r="I60" s="43">
        <v>232.3740483</v>
      </c>
      <c r="J60" s="43">
        <v>2320.8189778800001</v>
      </c>
      <c r="K60" s="43">
        <v>354.77809277</v>
      </c>
      <c r="L60" s="43">
        <v>267.50101608</v>
      </c>
      <c r="M60" s="43">
        <v>1698.5398690300001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2750.0112111600001</v>
      </c>
      <c r="C61" s="43">
        <f t="shared" si="1"/>
        <v>698.01881204999995</v>
      </c>
      <c r="D61" s="43">
        <f t="shared" si="2"/>
        <v>428.56980568</v>
      </c>
      <c r="E61" s="43">
        <f t="shared" si="3"/>
        <v>1623.42259343</v>
      </c>
      <c r="F61" s="43">
        <v>812.72186543999999</v>
      </c>
      <c r="G61" s="43">
        <v>378.06360595000001</v>
      </c>
      <c r="H61" s="43">
        <v>204.46139643000001</v>
      </c>
      <c r="I61" s="43">
        <v>230.19686306</v>
      </c>
      <c r="J61" s="43">
        <v>1937.28934572</v>
      </c>
      <c r="K61" s="43">
        <v>319.9552061</v>
      </c>
      <c r="L61" s="43">
        <v>224.10840924999999</v>
      </c>
      <c r="M61" s="43">
        <v>1393.2257303700001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2541.19768213</v>
      </c>
      <c r="C62" s="43">
        <f t="shared" si="1"/>
        <v>666.03426524999998</v>
      </c>
      <c r="D62" s="43">
        <f t="shared" si="2"/>
        <v>403.96012571</v>
      </c>
      <c r="E62" s="43">
        <f t="shared" si="3"/>
        <v>1471.2032911699998</v>
      </c>
      <c r="F62" s="43">
        <v>815.50596671000005</v>
      </c>
      <c r="G62" s="43">
        <v>378.85268173999998</v>
      </c>
      <c r="H62" s="43">
        <v>203.27677381999999</v>
      </c>
      <c r="I62" s="43">
        <v>233.37651115</v>
      </c>
      <c r="J62" s="43">
        <v>1725.69171542</v>
      </c>
      <c r="K62" s="43">
        <v>287.18158351</v>
      </c>
      <c r="L62" s="43">
        <v>200.68335189000001</v>
      </c>
      <c r="M62" s="43">
        <v>1237.8267800199999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2217.3136108099998</v>
      </c>
      <c r="C63" s="43">
        <f t="shared" si="1"/>
        <v>647.21669766000002</v>
      </c>
      <c r="D63" s="43">
        <f t="shared" si="2"/>
        <v>335.90735799999999</v>
      </c>
      <c r="E63" s="43">
        <f t="shared" si="3"/>
        <v>1234.1895551499999</v>
      </c>
      <c r="F63" s="43">
        <v>781.10060205000002</v>
      </c>
      <c r="G63" s="43">
        <v>369.59614868</v>
      </c>
      <c r="H63" s="43">
        <v>187.57515572</v>
      </c>
      <c r="I63" s="43">
        <v>223.92929765</v>
      </c>
      <c r="J63" s="43">
        <v>1436.2130087600001</v>
      </c>
      <c r="K63" s="43">
        <v>277.62054898000002</v>
      </c>
      <c r="L63" s="43">
        <v>148.33220227999999</v>
      </c>
      <c r="M63" s="43">
        <v>1010.2602575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2224.77924321</v>
      </c>
      <c r="C64" s="43">
        <f t="shared" si="1"/>
        <v>664.84054093000009</v>
      </c>
      <c r="D64" s="43">
        <f t="shared" si="2"/>
        <v>335.32580974000001</v>
      </c>
      <c r="E64" s="43">
        <f t="shared" si="3"/>
        <v>1224.6128925400001</v>
      </c>
      <c r="F64" s="43">
        <v>792.59398652000004</v>
      </c>
      <c r="G64" s="43">
        <v>381.25865068000002</v>
      </c>
      <c r="H64" s="43">
        <v>186.93378625</v>
      </c>
      <c r="I64" s="43">
        <v>224.40154959</v>
      </c>
      <c r="J64" s="43">
        <v>1432.18525669</v>
      </c>
      <c r="K64" s="43">
        <v>283.58189025000001</v>
      </c>
      <c r="L64" s="43">
        <v>148.39202349000001</v>
      </c>
      <c r="M64" s="43">
        <v>1000.21134295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2258.7978026300002</v>
      </c>
      <c r="C65" s="43">
        <f t="shared" si="1"/>
        <v>677.04130909000003</v>
      </c>
      <c r="D65" s="43">
        <f t="shared" si="2"/>
        <v>346.2223376</v>
      </c>
      <c r="E65" s="43">
        <f t="shared" si="3"/>
        <v>1235.5341559400001</v>
      </c>
      <c r="F65" s="43">
        <v>799.97290937000002</v>
      </c>
      <c r="G65" s="43">
        <v>382.34027284000001</v>
      </c>
      <c r="H65" s="43">
        <v>193.41278865000001</v>
      </c>
      <c r="I65" s="43">
        <v>224.21984788</v>
      </c>
      <c r="J65" s="43">
        <v>1458.82489326</v>
      </c>
      <c r="K65" s="43">
        <v>294.70103625000002</v>
      </c>
      <c r="L65" s="43">
        <v>152.80954894999999</v>
      </c>
      <c r="M65" s="43">
        <v>1011.31430806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2214.4978048500002</v>
      </c>
      <c r="C66" s="43">
        <f t="shared" si="1"/>
        <v>660.56215806</v>
      </c>
      <c r="D66" s="43">
        <f t="shared" si="2"/>
        <v>351.36923413</v>
      </c>
      <c r="E66" s="43">
        <f t="shared" si="3"/>
        <v>1202.56641266</v>
      </c>
      <c r="F66" s="43">
        <v>791.76274587</v>
      </c>
      <c r="G66" s="43">
        <v>368.56158174000001</v>
      </c>
      <c r="H66" s="43">
        <v>199.88811672</v>
      </c>
      <c r="I66" s="43">
        <v>223.31304741</v>
      </c>
      <c r="J66" s="43">
        <v>1422.7350589800001</v>
      </c>
      <c r="K66" s="43">
        <v>292.00057631999999</v>
      </c>
      <c r="L66" s="43">
        <v>151.48111741</v>
      </c>
      <c r="M66" s="43">
        <v>979.25336525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2215.3122607599998</v>
      </c>
      <c r="C67" s="43">
        <f t="shared" si="1"/>
        <v>663.09746831000007</v>
      </c>
      <c r="D67" s="43">
        <f t="shared" si="2"/>
        <v>356.69246253</v>
      </c>
      <c r="E67" s="43">
        <f t="shared" si="3"/>
        <v>1195.5223299199999</v>
      </c>
      <c r="F67" s="43">
        <v>789.46588711000004</v>
      </c>
      <c r="G67" s="43">
        <v>364.69106260000001</v>
      </c>
      <c r="H67" s="43">
        <v>201.91549588000001</v>
      </c>
      <c r="I67" s="43">
        <v>222.85932862999999</v>
      </c>
      <c r="J67" s="43">
        <v>1425.84637365</v>
      </c>
      <c r="K67" s="43">
        <v>298.40640571</v>
      </c>
      <c r="L67" s="43">
        <v>154.77696664999999</v>
      </c>
      <c r="M67" s="43">
        <v>972.66300129000001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2292.1904964599998</v>
      </c>
      <c r="C68" s="43">
        <f t="shared" ref="C68" si="4">G68+K68</f>
        <v>682.94436603999998</v>
      </c>
      <c r="D68" s="43">
        <f t="shared" ref="D68" si="5">H68+L68</f>
        <v>365.96157997</v>
      </c>
      <c r="E68" s="43">
        <f t="shared" ref="E68" si="6">I68+M68</f>
        <v>1243.2845504499999</v>
      </c>
      <c r="F68" s="43">
        <v>793.04561909999995</v>
      </c>
      <c r="G68" s="43">
        <v>359.47511774999998</v>
      </c>
      <c r="H68" s="43">
        <v>207.67657843000001</v>
      </c>
      <c r="I68" s="43">
        <v>225.89392291999999</v>
      </c>
      <c r="J68" s="43">
        <v>1499.14487736</v>
      </c>
      <c r="K68" s="43">
        <v>323.46924829</v>
      </c>
      <c r="L68" s="43">
        <v>158.28500154</v>
      </c>
      <c r="M68" s="43">
        <v>1017.39062753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2326.0158249599999</v>
      </c>
      <c r="C69" s="43">
        <f t="shared" ref="C69" si="7">G69+K69</f>
        <v>690.25423869999997</v>
      </c>
      <c r="D69" s="43">
        <f t="shared" ref="D69" si="8">H69+L69</f>
        <v>358.06489952999999</v>
      </c>
      <c r="E69" s="43">
        <f t="shared" ref="E69" si="9">I69+M69</f>
        <v>1277.69668673</v>
      </c>
      <c r="F69" s="43">
        <v>801.64781572000004</v>
      </c>
      <c r="G69" s="43">
        <v>355.26082201999998</v>
      </c>
      <c r="H69" s="43">
        <v>211.02950723999999</v>
      </c>
      <c r="I69" s="43">
        <v>235.35748645999999</v>
      </c>
      <c r="J69" s="43">
        <v>1524.36800924</v>
      </c>
      <c r="K69" s="43">
        <v>334.99341668</v>
      </c>
      <c r="L69" s="43">
        <v>147.03539229</v>
      </c>
      <c r="M69" s="43">
        <v>1042.33920027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2007.9587198700001</v>
      </c>
      <c r="C70" s="43">
        <f t="shared" ref="C70" si="10">G70+K70</f>
        <v>640.26669666999999</v>
      </c>
      <c r="D70" s="43">
        <f t="shared" ref="D70" si="11">H70+L70</f>
        <v>261.66493831999998</v>
      </c>
      <c r="E70" s="43">
        <f t="shared" ref="E70" si="12">I70+M70</f>
        <v>1106.0270848800001</v>
      </c>
      <c r="F70" s="43">
        <v>771.66472278000003</v>
      </c>
      <c r="G70" s="43">
        <v>354.82370330999998</v>
      </c>
      <c r="H70" s="43">
        <v>184.78226398999999</v>
      </c>
      <c r="I70" s="43">
        <v>232.05875548</v>
      </c>
      <c r="J70" s="43">
        <v>1236.2939970899999</v>
      </c>
      <c r="K70" s="43">
        <v>285.44299336</v>
      </c>
      <c r="L70" s="43">
        <v>76.88267433</v>
      </c>
      <c r="M70" s="43">
        <v>873.96832940000002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2053.9691610599998</v>
      </c>
      <c r="C71" s="43">
        <f t="shared" ref="C71" si="13">G71+K71</f>
        <v>679.88520729000004</v>
      </c>
      <c r="D71" s="43">
        <f t="shared" ref="D71" si="14">H71+L71</f>
        <v>265.91554721</v>
      </c>
      <c r="E71" s="43">
        <f t="shared" ref="E71" si="15">I71+M71</f>
        <v>1108.16840656</v>
      </c>
      <c r="F71" s="43">
        <v>769.47754465000003</v>
      </c>
      <c r="G71" s="43">
        <v>351.37248792000003</v>
      </c>
      <c r="H71" s="43">
        <v>182.98881936000001</v>
      </c>
      <c r="I71" s="43">
        <v>235.11623736999999</v>
      </c>
      <c r="J71" s="43">
        <v>1284.49161641</v>
      </c>
      <c r="K71" s="43">
        <v>328.51271937000001</v>
      </c>
      <c r="L71" s="43">
        <v>82.926727850000006</v>
      </c>
      <c r="M71" s="43">
        <v>873.05216918999997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2145.3595946199998</v>
      </c>
      <c r="C72" s="43">
        <f t="shared" ref="C72" si="16">G72+K72</f>
        <v>688.57862184999999</v>
      </c>
      <c r="D72" s="43">
        <f t="shared" ref="D72" si="17">H72+L72</f>
        <v>268.84022024000001</v>
      </c>
      <c r="E72" s="43">
        <f t="shared" ref="E72" si="18">I72+M72</f>
        <v>1187.9407525300001</v>
      </c>
      <c r="F72" s="43">
        <v>774.86012423</v>
      </c>
      <c r="G72" s="43">
        <v>357.26556950000003</v>
      </c>
      <c r="H72" s="43">
        <v>182.20779506</v>
      </c>
      <c r="I72" s="43">
        <v>235.38675967</v>
      </c>
      <c r="J72" s="43">
        <v>1370.4994703899999</v>
      </c>
      <c r="K72" s="43">
        <v>331.31305235000002</v>
      </c>
      <c r="L72" s="43">
        <v>86.632425179999998</v>
      </c>
      <c r="M72" s="43">
        <v>952.55399285999999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2070.8541212599998</v>
      </c>
      <c r="C73" s="43">
        <f t="shared" ref="C73" si="19">G73+K73</f>
        <v>530.90047155000002</v>
      </c>
      <c r="D73" s="43">
        <f t="shared" ref="D73" si="20">H73+L73</f>
        <v>247.28207327999999</v>
      </c>
      <c r="E73" s="43">
        <f t="shared" ref="E73" si="21">I73+M73</f>
        <v>1292.67157643</v>
      </c>
      <c r="F73" s="43">
        <v>765.07228240999996</v>
      </c>
      <c r="G73" s="43">
        <v>354.97107331000001</v>
      </c>
      <c r="H73" s="43">
        <v>175.23747969999999</v>
      </c>
      <c r="I73" s="43">
        <v>234.86372940000001</v>
      </c>
      <c r="J73" s="43">
        <v>1305.78183885</v>
      </c>
      <c r="K73" s="43">
        <v>175.92939824000001</v>
      </c>
      <c r="L73" s="43">
        <v>72.044593579999997</v>
      </c>
      <c r="M73" s="43">
        <v>1057.8078470299999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1999.6553029300001</v>
      </c>
      <c r="C74" s="43">
        <f t="shared" ref="C74" si="22">G74+K74</f>
        <v>497.24719615000004</v>
      </c>
      <c r="D74" s="43">
        <f t="shared" ref="D74" si="23">H74+L74</f>
        <v>258.61999472000002</v>
      </c>
      <c r="E74" s="43">
        <f t="shared" ref="E74" si="24">I74+M74</f>
        <v>1243.78811206</v>
      </c>
      <c r="F74" s="43">
        <v>752.73107109</v>
      </c>
      <c r="G74" s="43">
        <v>330.25069136000002</v>
      </c>
      <c r="H74" s="43">
        <v>189.49797869</v>
      </c>
      <c r="I74" s="43">
        <v>232.98240104000001</v>
      </c>
      <c r="J74" s="43">
        <v>1246.9242318399999</v>
      </c>
      <c r="K74" s="43">
        <v>166.99650478999999</v>
      </c>
      <c r="L74" s="43">
        <v>69.122016029999997</v>
      </c>
      <c r="M74" s="43">
        <v>1010.80571102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1973.8315535700001</v>
      </c>
      <c r="C75" s="43">
        <f t="shared" ref="C75" si="25">G75+K75</f>
        <v>514.93237159</v>
      </c>
      <c r="D75" s="43">
        <f t="shared" ref="D75" si="26">H75+L75</f>
        <v>247.36996400000001</v>
      </c>
      <c r="E75" s="43">
        <f t="shared" ref="E75" si="27">I75+M75</f>
        <v>1211.5292179799999</v>
      </c>
      <c r="F75" s="43">
        <v>755.42586921999998</v>
      </c>
      <c r="G75" s="43">
        <v>348.39218362999998</v>
      </c>
      <c r="H75" s="43">
        <v>180.92027952000001</v>
      </c>
      <c r="I75" s="43">
        <v>226.11340607</v>
      </c>
      <c r="J75" s="43">
        <v>1218.40568435</v>
      </c>
      <c r="K75" s="43">
        <v>166.54018796</v>
      </c>
      <c r="L75" s="43">
        <v>66.449684480000002</v>
      </c>
      <c r="M75" s="43">
        <v>985.41581191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1915.78310749</v>
      </c>
      <c r="C76" s="43">
        <f t="shared" ref="C76" si="28">G76+K76</f>
        <v>471.98493739000003</v>
      </c>
      <c r="D76" s="43">
        <f t="shared" ref="D76" si="29">H76+L76</f>
        <v>247.97267364999999</v>
      </c>
      <c r="E76" s="43">
        <f t="shared" ref="E76" si="30">I76+M76</f>
        <v>1195.8254964499999</v>
      </c>
      <c r="F76" s="43">
        <v>750.53213472000004</v>
      </c>
      <c r="G76" s="43">
        <v>344.75464301</v>
      </c>
      <c r="H76" s="43">
        <v>182.4607001</v>
      </c>
      <c r="I76" s="43">
        <v>223.31679161</v>
      </c>
      <c r="J76" s="43">
        <v>1165.2509727700001</v>
      </c>
      <c r="K76" s="43">
        <v>127.23029438</v>
      </c>
      <c r="L76" s="43">
        <v>65.511973549999993</v>
      </c>
      <c r="M76" s="43">
        <v>972.50870483999995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1905.5540791000001</v>
      </c>
      <c r="C77" s="43">
        <f t="shared" ref="C77" si="31">G77+K77</f>
        <v>481.08457042000003</v>
      </c>
      <c r="D77" s="43">
        <f t="shared" ref="D77" si="32">H77+L77</f>
        <v>249.58967247999999</v>
      </c>
      <c r="E77" s="43">
        <f t="shared" ref="E77" si="33">I77+M77</f>
        <v>1174.8798362</v>
      </c>
      <c r="F77" s="43">
        <v>756.22356724999997</v>
      </c>
      <c r="G77" s="43">
        <v>354.10947435000003</v>
      </c>
      <c r="H77" s="43">
        <v>184.21503784000001</v>
      </c>
      <c r="I77" s="43">
        <v>217.89905505999999</v>
      </c>
      <c r="J77" s="43">
        <v>1149.33051185</v>
      </c>
      <c r="K77" s="43">
        <v>126.97509607000001</v>
      </c>
      <c r="L77" s="43">
        <v>65.374634639999996</v>
      </c>
      <c r="M77" s="43">
        <v>956.98078113999998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1956.5353337700001</v>
      </c>
      <c r="C78" s="43">
        <f t="shared" ref="C78" si="34">G78+K78</f>
        <v>509.84452070000003</v>
      </c>
      <c r="D78" s="43">
        <f t="shared" ref="D78" si="35">H78+L78</f>
        <v>250.47734468000002</v>
      </c>
      <c r="E78" s="43">
        <f t="shared" ref="E78" si="36">I78+M78</f>
        <v>1196.2134683899999</v>
      </c>
      <c r="F78" s="43">
        <v>779.93892381000001</v>
      </c>
      <c r="G78" s="43">
        <v>377.66434306000002</v>
      </c>
      <c r="H78" s="43">
        <v>183.69302938000001</v>
      </c>
      <c r="I78" s="43">
        <v>218.58155137</v>
      </c>
      <c r="J78" s="43">
        <v>1176.5964099600001</v>
      </c>
      <c r="K78" s="43">
        <v>132.18017764000001</v>
      </c>
      <c r="L78" s="43">
        <v>66.784315300000003</v>
      </c>
      <c r="M78" s="43">
        <v>977.63191701999995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1922.4748760800001</v>
      </c>
      <c r="C79" s="43">
        <f t="shared" ref="C79" si="37">G79+K79</f>
        <v>486.86303841</v>
      </c>
      <c r="D79" s="43">
        <f t="shared" ref="D79" si="38">H79+L79</f>
        <v>251.79738397</v>
      </c>
      <c r="E79" s="43">
        <f t="shared" ref="E79" si="39">I79+M79</f>
        <v>1183.8144537000001</v>
      </c>
      <c r="F79" s="43">
        <v>760.58637997999995</v>
      </c>
      <c r="G79" s="43">
        <v>356.32917312000001</v>
      </c>
      <c r="H79" s="43">
        <v>184.50893314999999</v>
      </c>
      <c r="I79" s="43">
        <v>219.74827371000001</v>
      </c>
      <c r="J79" s="43">
        <v>1161.8884961000001</v>
      </c>
      <c r="K79" s="43">
        <v>130.53386528999999</v>
      </c>
      <c r="L79" s="43">
        <v>67.288450819999994</v>
      </c>
      <c r="M79" s="43">
        <v>964.06617999000002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1871.33632971</v>
      </c>
      <c r="C80" s="43">
        <f t="shared" ref="C80" si="40">G80+K80</f>
        <v>475.02878440000006</v>
      </c>
      <c r="D80" s="43">
        <f t="shared" ref="D80" si="41">H80+L80</f>
        <v>250.58305238</v>
      </c>
      <c r="E80" s="43">
        <f t="shared" ref="E80" si="42">I80+M80</f>
        <v>1145.72449293</v>
      </c>
      <c r="F80" s="43">
        <v>748.21595350999996</v>
      </c>
      <c r="G80" s="43">
        <v>346.24555514000002</v>
      </c>
      <c r="H80" s="43">
        <v>184.44238996999999</v>
      </c>
      <c r="I80" s="43">
        <v>217.5280084</v>
      </c>
      <c r="J80" s="43">
        <v>1123.1203762</v>
      </c>
      <c r="K80" s="43">
        <v>128.78322926000001</v>
      </c>
      <c r="L80" s="43">
        <v>66.140662410000004</v>
      </c>
      <c r="M80" s="43">
        <v>928.19648453000002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1837.10270008</v>
      </c>
      <c r="C81" s="43">
        <f t="shared" ref="C81" si="43">G81+K81</f>
        <v>475.73597851</v>
      </c>
      <c r="D81" s="43">
        <f t="shared" ref="D81" si="44">H81+L81</f>
        <v>252.29651627999999</v>
      </c>
      <c r="E81" s="43">
        <f t="shared" ref="E81" si="45">I81+M81</f>
        <v>1109.0702052900001</v>
      </c>
      <c r="F81" s="43">
        <v>748.07265914000004</v>
      </c>
      <c r="G81" s="43">
        <v>346.83886994</v>
      </c>
      <c r="H81" s="43">
        <v>186.65260208000001</v>
      </c>
      <c r="I81" s="43">
        <v>214.58118712000001</v>
      </c>
      <c r="J81" s="43">
        <v>1089.0300409399999</v>
      </c>
      <c r="K81" s="43">
        <v>128.89710857</v>
      </c>
      <c r="L81" s="43">
        <v>65.643914199999998</v>
      </c>
      <c r="M81" s="43">
        <v>894.48901817000001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1869.5221263000001</v>
      </c>
      <c r="C82" s="43">
        <f t="shared" ref="C82" si="46">G82+K82</f>
        <v>549.88837379000006</v>
      </c>
      <c r="D82" s="43">
        <f t="shared" ref="D82" si="47">H82+L82</f>
        <v>250.83510863999999</v>
      </c>
      <c r="E82" s="43">
        <f t="shared" ref="E82" si="48">I82+M82</f>
        <v>1068.79864387</v>
      </c>
      <c r="F82" s="43">
        <v>737.89373968999996</v>
      </c>
      <c r="G82" s="43">
        <v>345.03272872000002</v>
      </c>
      <c r="H82" s="43">
        <v>181.20951977999999</v>
      </c>
      <c r="I82" s="43">
        <v>211.65149119</v>
      </c>
      <c r="J82" s="43">
        <v>1131.62838661</v>
      </c>
      <c r="K82" s="43">
        <v>204.85564507000001</v>
      </c>
      <c r="L82" s="43">
        <v>69.625588859999993</v>
      </c>
      <c r="M82" s="43">
        <v>857.14715267999998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1868.62815439</v>
      </c>
      <c r="C83" s="43">
        <f t="shared" ref="C83" si="49">G83+K83</f>
        <v>560.37003818999995</v>
      </c>
      <c r="D83" s="43">
        <f t="shared" ref="D83" si="50">H83+L83</f>
        <v>252.04966295</v>
      </c>
      <c r="E83" s="43">
        <f t="shared" ref="E83" si="51">I83+M83</f>
        <v>1056.2084532499998</v>
      </c>
      <c r="F83" s="43">
        <v>749.20726322999997</v>
      </c>
      <c r="G83" s="43">
        <v>355.51353841999997</v>
      </c>
      <c r="H83" s="43">
        <v>182.65566250000001</v>
      </c>
      <c r="I83" s="43">
        <v>211.03806230999999</v>
      </c>
      <c r="J83" s="43">
        <v>1119.4208911600001</v>
      </c>
      <c r="K83" s="43">
        <v>204.85649977</v>
      </c>
      <c r="L83" s="43">
        <v>69.394000449999993</v>
      </c>
      <c r="M83" s="43">
        <v>845.17039093999995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1901.6815683499999</v>
      </c>
      <c r="C84" s="43">
        <f t="shared" ref="C84" si="52">G84+K84</f>
        <v>607.30451714000003</v>
      </c>
      <c r="D84" s="43">
        <f t="shared" ref="D84" si="53">H84+L84</f>
        <v>254.53992796</v>
      </c>
      <c r="E84" s="43">
        <f t="shared" ref="E84" si="54">I84+M84</f>
        <v>1039.8371232500001</v>
      </c>
      <c r="F84" s="43">
        <v>799.95460706999995</v>
      </c>
      <c r="G84" s="43">
        <v>403.65644936000001</v>
      </c>
      <c r="H84" s="43">
        <v>185.34200229000001</v>
      </c>
      <c r="I84" s="43">
        <v>210.95615541999999</v>
      </c>
      <c r="J84" s="43">
        <v>1101.7269612800001</v>
      </c>
      <c r="K84" s="43">
        <v>203.64806777999999</v>
      </c>
      <c r="L84" s="43">
        <v>69.197925670000004</v>
      </c>
      <c r="M84" s="43">
        <v>828.88096783000003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1926.9297691300001</v>
      </c>
      <c r="C85" s="43">
        <f t="shared" ref="C85" si="55">G85+K85</f>
        <v>480.78324401999998</v>
      </c>
      <c r="D85" s="43">
        <f t="shared" ref="D85" si="56">H85+L85</f>
        <v>323.72311585</v>
      </c>
      <c r="E85" s="43">
        <f t="shared" ref="E85" si="57">I85+M85</f>
        <v>1122.42340926</v>
      </c>
      <c r="F85" s="43">
        <v>849.35781754000004</v>
      </c>
      <c r="G85" s="43">
        <v>427.33783156999999</v>
      </c>
      <c r="H85" s="43">
        <v>207.95258168000001</v>
      </c>
      <c r="I85" s="43">
        <v>214.06740429000001</v>
      </c>
      <c r="J85" s="43">
        <v>1077.57195159</v>
      </c>
      <c r="K85" s="43">
        <v>53.445412449999999</v>
      </c>
      <c r="L85" s="43">
        <v>115.77053417</v>
      </c>
      <c r="M85" s="43">
        <v>908.35600496999996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1914.3422139199999</v>
      </c>
      <c r="C86" s="43">
        <f t="shared" ref="C86" si="58">G86+K86</f>
        <v>550.00707875000001</v>
      </c>
      <c r="D86" s="43">
        <f t="shared" ref="D86" si="59">H86+L86</f>
        <v>330.71212953999998</v>
      </c>
      <c r="E86" s="43">
        <f t="shared" ref="E86" si="60">I86+M86</f>
        <v>1033.6230056300001</v>
      </c>
      <c r="F86" s="43">
        <v>861.69675976999997</v>
      </c>
      <c r="G86" s="43">
        <v>433.73395138000001</v>
      </c>
      <c r="H86" s="43">
        <v>216.80709816000001</v>
      </c>
      <c r="I86" s="43">
        <v>211.15571023000001</v>
      </c>
      <c r="J86" s="43">
        <v>1052.64545415</v>
      </c>
      <c r="K86" s="43">
        <v>116.27312737</v>
      </c>
      <c r="L86" s="43">
        <v>113.90503138</v>
      </c>
      <c r="M86" s="43">
        <v>822.46729540000001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1916.4058350600001</v>
      </c>
      <c r="C87" s="43">
        <f t="shared" ref="C87" si="61">G87+K87</f>
        <v>563.21854767000002</v>
      </c>
      <c r="D87" s="43">
        <f t="shared" ref="D87" si="62">H87+L87</f>
        <v>328.20985071000001</v>
      </c>
      <c r="E87" s="43">
        <f t="shared" ref="E87" si="63">I87+M87</f>
        <v>1024.97743668</v>
      </c>
      <c r="F87" s="43">
        <v>881.78345856999999</v>
      </c>
      <c r="G87" s="43">
        <v>451.52465661999997</v>
      </c>
      <c r="H87" s="43">
        <v>217.84804899</v>
      </c>
      <c r="I87" s="43">
        <v>212.41075296</v>
      </c>
      <c r="J87" s="43">
        <v>1034.6223764900001</v>
      </c>
      <c r="K87" s="43">
        <v>111.69389105</v>
      </c>
      <c r="L87" s="43">
        <v>110.36180172</v>
      </c>
      <c r="M87" s="43">
        <v>812.56668372000001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1906.7873591299999</v>
      </c>
      <c r="C88" s="43">
        <f t="shared" ref="C88" si="64">G88+K88</f>
        <v>546.69623385</v>
      </c>
      <c r="D88" s="43">
        <f t="shared" ref="D88" si="65">H88+L88</f>
        <v>344.52429802</v>
      </c>
      <c r="E88" s="43">
        <f t="shared" ref="E88" si="66">I88+M88</f>
        <v>1015.56682726</v>
      </c>
      <c r="F88" s="43">
        <v>885.76140341999997</v>
      </c>
      <c r="G88" s="43">
        <v>439.79646988000002</v>
      </c>
      <c r="H88" s="43">
        <v>234.80223038</v>
      </c>
      <c r="I88" s="43">
        <v>211.16270316000001</v>
      </c>
      <c r="J88" s="43">
        <v>1021.0259557099999</v>
      </c>
      <c r="K88" s="43">
        <v>106.89976397</v>
      </c>
      <c r="L88" s="43">
        <v>109.72206764000001</v>
      </c>
      <c r="M88" s="43">
        <v>804.40412409999999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1929.46264574</v>
      </c>
      <c r="C89" s="43">
        <f t="shared" ref="C89" si="67">G89+K89</f>
        <v>525.56346292000001</v>
      </c>
      <c r="D89" s="43">
        <f t="shared" ref="D89" si="68">H89+L89</f>
        <v>341.77925139000001</v>
      </c>
      <c r="E89" s="43">
        <f t="shared" ref="E89" si="69">I89+M89</f>
        <v>1062.11993143</v>
      </c>
      <c r="F89" s="43">
        <v>919.31481713000005</v>
      </c>
      <c r="G89" s="43">
        <v>474.27454788</v>
      </c>
      <c r="H89" s="43">
        <v>234.04589379999999</v>
      </c>
      <c r="I89" s="43">
        <v>210.99437545000001</v>
      </c>
      <c r="J89" s="43">
        <v>1010.14782861</v>
      </c>
      <c r="K89" s="43">
        <v>51.288915039999999</v>
      </c>
      <c r="L89" s="43">
        <v>107.73335759</v>
      </c>
      <c r="M89" s="43">
        <v>851.12555597999994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1957.1316743100001</v>
      </c>
      <c r="C90" s="43">
        <f t="shared" ref="C90" si="70">G90+K90</f>
        <v>556.72047777</v>
      </c>
      <c r="D90" s="43">
        <f t="shared" ref="D90" si="71">H90+L90</f>
        <v>355.98028366</v>
      </c>
      <c r="E90" s="43">
        <f t="shared" ref="E90" si="72">I90+M90</f>
        <v>1044.4309128800001</v>
      </c>
      <c r="F90" s="43">
        <v>966.97701975999996</v>
      </c>
      <c r="G90" s="43">
        <v>506.56836372999999</v>
      </c>
      <c r="H90" s="43">
        <v>249.40107022999999</v>
      </c>
      <c r="I90" s="43">
        <v>211.00758579999999</v>
      </c>
      <c r="J90" s="43">
        <v>990.15465455000003</v>
      </c>
      <c r="K90" s="43">
        <v>50.152114040000001</v>
      </c>
      <c r="L90" s="43">
        <v>106.57921343</v>
      </c>
      <c r="M90" s="43">
        <v>833.42332708000004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2014.1539838199999</v>
      </c>
      <c r="C91" s="43">
        <f t="shared" ref="C91" si="73">G91+K91</f>
        <v>522.99085658000001</v>
      </c>
      <c r="D91" s="43">
        <f t="shared" ref="D91" si="74">H91+L91</f>
        <v>378.49444883000001</v>
      </c>
      <c r="E91" s="43">
        <f t="shared" ref="E91" si="75">I91+M91</f>
        <v>1112.66867841</v>
      </c>
      <c r="F91" s="43">
        <v>998.10121755</v>
      </c>
      <c r="G91" s="43">
        <v>521.38462757000002</v>
      </c>
      <c r="H91" s="43">
        <v>266.37815139000003</v>
      </c>
      <c r="I91" s="43">
        <v>210.33843859000001</v>
      </c>
      <c r="J91" s="43">
        <v>1016.05276627</v>
      </c>
      <c r="K91" s="43">
        <v>1.6062290100000001</v>
      </c>
      <c r="L91" s="43">
        <v>112.11629744</v>
      </c>
      <c r="M91" s="43">
        <v>902.33023981999997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2038.2739471800001</v>
      </c>
      <c r="C92" s="43">
        <f t="shared" ref="C92" si="76">G92+K92</f>
        <v>545.51859734000004</v>
      </c>
      <c r="D92" s="43">
        <f t="shared" ref="D92" si="77">H92+L92</f>
        <v>374.87484137999996</v>
      </c>
      <c r="E92" s="43">
        <f t="shared" ref="E92" si="78">I92+M92</f>
        <v>1117.8805084600001</v>
      </c>
      <c r="F92" s="43">
        <v>1015.68065825</v>
      </c>
      <c r="G92" s="43">
        <v>543.82954954000002</v>
      </c>
      <c r="H92" s="43">
        <v>260.81724187999998</v>
      </c>
      <c r="I92" s="43">
        <v>211.03386682999999</v>
      </c>
      <c r="J92" s="43">
        <v>1022.59328893</v>
      </c>
      <c r="K92" s="43">
        <v>1.6890478</v>
      </c>
      <c r="L92" s="43">
        <v>114.05759949999999</v>
      </c>
      <c r="M92" s="43">
        <v>906.84664163000002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1987.5014376500001</v>
      </c>
      <c r="C93" s="43">
        <f t="shared" ref="C93" si="79">G93+K93</f>
        <v>560.14575290000005</v>
      </c>
      <c r="D93" s="43">
        <f t="shared" ref="D93" si="80">H93+L93</f>
        <v>388.58768394000003</v>
      </c>
      <c r="E93" s="43">
        <f t="shared" ref="E93" si="81">I93+M93</f>
        <v>1038.7680008099999</v>
      </c>
      <c r="F93" s="43">
        <v>1043.71608059</v>
      </c>
      <c r="G93" s="43">
        <v>559.05507034000004</v>
      </c>
      <c r="H93" s="43">
        <v>274.04835867000003</v>
      </c>
      <c r="I93" s="43">
        <v>210.61265158</v>
      </c>
      <c r="J93" s="43">
        <v>943.78535706000002</v>
      </c>
      <c r="K93" s="43">
        <v>1.0906825600000001</v>
      </c>
      <c r="L93" s="43">
        <v>114.53932527000001</v>
      </c>
      <c r="M93" s="43">
        <v>828.15534922999996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2191.2174346900001</v>
      </c>
      <c r="C94" s="43">
        <f t="shared" ref="C94" si="82">G94+K94</f>
        <v>512.62662137999996</v>
      </c>
      <c r="D94" s="43">
        <f t="shared" ref="D94" si="83">H94+L94</f>
        <v>510.16351072000003</v>
      </c>
      <c r="E94" s="43">
        <f t="shared" ref="E94" si="84">I94+M94</f>
        <v>1168.42730259</v>
      </c>
      <c r="F94" s="43">
        <v>1082.44656691</v>
      </c>
      <c r="G94" s="43">
        <v>510.89877582999998</v>
      </c>
      <c r="H94" s="43">
        <v>363.71972312000003</v>
      </c>
      <c r="I94" s="43">
        <v>207.82806796</v>
      </c>
      <c r="J94" s="43">
        <v>1108.7708677799999</v>
      </c>
      <c r="K94" s="43">
        <v>1.7278455500000001</v>
      </c>
      <c r="L94" s="43">
        <v>146.44378760000001</v>
      </c>
      <c r="M94" s="43">
        <v>960.59923462999996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2077.5064844399999</v>
      </c>
      <c r="C95" s="43">
        <f t="shared" ref="C95" si="85">G95+K95</f>
        <v>693.16732288000003</v>
      </c>
      <c r="D95" s="43">
        <f t="shared" ref="D95" si="86">H95+L95</f>
        <v>384.12327341000002</v>
      </c>
      <c r="E95" s="43">
        <f t="shared" ref="E95" si="87">I95+M95</f>
        <v>1000.21588815</v>
      </c>
      <c r="F95" s="43">
        <v>1117.04236784</v>
      </c>
      <c r="G95" s="43">
        <v>612.71149467999999</v>
      </c>
      <c r="H95" s="43">
        <v>289.69746333000001</v>
      </c>
      <c r="I95" s="43">
        <v>214.63340983000001</v>
      </c>
      <c r="J95" s="43">
        <v>960.46411660000001</v>
      </c>
      <c r="K95" s="43">
        <v>80.455828199999999</v>
      </c>
      <c r="L95" s="43">
        <v>94.425810080000005</v>
      </c>
      <c r="M95" s="43">
        <v>785.58247831999995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2048.18996397</v>
      </c>
      <c r="C96" s="43">
        <f t="shared" ref="C96" si="88">G96+K96</f>
        <v>617.3856897600001</v>
      </c>
      <c r="D96" s="43">
        <f t="shared" ref="D96" si="89">H96+L96</f>
        <v>407.93752526000003</v>
      </c>
      <c r="E96" s="43">
        <f t="shared" ref="E96" si="90">I96+M96</f>
        <v>1022.86674895</v>
      </c>
      <c r="F96" s="43">
        <v>1123.85190459</v>
      </c>
      <c r="G96" s="43">
        <v>615.51892296000005</v>
      </c>
      <c r="H96" s="43">
        <v>292.80203086</v>
      </c>
      <c r="I96" s="43">
        <v>215.53095077</v>
      </c>
      <c r="J96" s="43">
        <v>924.33805938</v>
      </c>
      <c r="K96" s="43">
        <v>1.8667667999999999</v>
      </c>
      <c r="L96" s="43">
        <v>115.1354944</v>
      </c>
      <c r="M96" s="43">
        <v>807.33579817999998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2042.4490369099999</v>
      </c>
      <c r="C97" s="43">
        <f t="shared" ref="C97" si="91">G97+K97</f>
        <v>642.98788434999994</v>
      </c>
      <c r="D97" s="43">
        <f t="shared" ref="D97" si="92">H97+L97</f>
        <v>413.65480194000003</v>
      </c>
      <c r="E97" s="43">
        <f t="shared" ref="E97" si="93">I97+M97</f>
        <v>985.80635061999999</v>
      </c>
      <c r="F97" s="43">
        <v>1160.5495713</v>
      </c>
      <c r="G97" s="43">
        <v>641.16020566999998</v>
      </c>
      <c r="H97" s="43">
        <v>302.80438799000001</v>
      </c>
      <c r="I97" s="43">
        <v>216.58497764000001</v>
      </c>
      <c r="J97" s="43">
        <v>881.89946560999999</v>
      </c>
      <c r="K97" s="43">
        <v>1.82767868</v>
      </c>
      <c r="L97" s="43">
        <v>110.85041395</v>
      </c>
      <c r="M97" s="43">
        <v>769.22137297999996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2056.3087395399998</v>
      </c>
      <c r="C98" s="43">
        <f t="shared" ref="C98" si="94">G98+K98</f>
        <v>658.28914589999999</v>
      </c>
      <c r="D98" s="43">
        <f t="shared" ref="D98" si="95">H98+L98</f>
        <v>418.89692035999997</v>
      </c>
      <c r="E98" s="43">
        <f t="shared" ref="E98" si="96">I98+M98</f>
        <v>979.12267328000007</v>
      </c>
      <c r="F98" s="43">
        <v>1185.3904829099999</v>
      </c>
      <c r="G98" s="43">
        <v>656.66510634999997</v>
      </c>
      <c r="H98" s="43">
        <v>308.83063557999998</v>
      </c>
      <c r="I98" s="43">
        <v>219.89474097999999</v>
      </c>
      <c r="J98" s="43">
        <v>870.91825662999997</v>
      </c>
      <c r="K98" s="43">
        <v>1.62403955</v>
      </c>
      <c r="L98" s="43">
        <v>110.06628478</v>
      </c>
      <c r="M98" s="43">
        <v>759.22793230000002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2096.61410811</v>
      </c>
      <c r="C99" s="43">
        <f t="shared" ref="C99" si="97">G99+K99</f>
        <v>674.88406734</v>
      </c>
      <c r="D99" s="43">
        <f t="shared" ref="D99" si="98">H99+L99</f>
        <v>443.34225722000002</v>
      </c>
      <c r="E99" s="43">
        <f t="shared" ref="E99" si="99">I99+M99</f>
        <v>978.38778354999999</v>
      </c>
      <c r="F99" s="43">
        <v>1229.84850798</v>
      </c>
      <c r="G99" s="43">
        <v>673.27710387000002</v>
      </c>
      <c r="H99" s="43">
        <v>333.32957692000002</v>
      </c>
      <c r="I99" s="43">
        <v>223.24182719000001</v>
      </c>
      <c r="J99" s="43">
        <v>866.76560013000005</v>
      </c>
      <c r="K99" s="43">
        <v>1.6069634699999999</v>
      </c>
      <c r="L99" s="43">
        <v>110.0126803</v>
      </c>
      <c r="M99" s="43">
        <v>755.14595636000001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2105.5632845099999</v>
      </c>
      <c r="C100" s="43">
        <f t="shared" ref="C100" si="100">G100+K100</f>
        <v>673.61142011999993</v>
      </c>
      <c r="D100" s="43">
        <f t="shared" ref="D100" si="101">H100+L100</f>
        <v>456.1175116</v>
      </c>
      <c r="E100" s="43">
        <f t="shared" ref="E100" si="102">I100+M100</f>
        <v>975.83435278999991</v>
      </c>
      <c r="F100" s="43">
        <v>1240.98239597</v>
      </c>
      <c r="G100" s="43">
        <v>671.87744239999995</v>
      </c>
      <c r="H100" s="43">
        <v>345.78900124</v>
      </c>
      <c r="I100" s="43">
        <v>223.31595232999999</v>
      </c>
      <c r="J100" s="43">
        <v>864.58088854000005</v>
      </c>
      <c r="K100" s="43">
        <v>1.7339777199999999</v>
      </c>
      <c r="L100" s="43">
        <v>110.32851036</v>
      </c>
      <c r="M100" s="43">
        <v>752.51840045999995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2136.08422733</v>
      </c>
      <c r="C101" s="43">
        <f t="shared" ref="C101" si="103">G101+K101</f>
        <v>692.71893194000006</v>
      </c>
      <c r="D101" s="43">
        <f t="shared" ref="D101" si="104">H101+L101</f>
        <v>470.21676477</v>
      </c>
      <c r="E101" s="43">
        <f t="shared" ref="E101" si="105">I101+M101</f>
        <v>973.14853061999997</v>
      </c>
      <c r="F101" s="43">
        <v>1269.0743953599999</v>
      </c>
      <c r="G101" s="43">
        <v>690.98335164000002</v>
      </c>
      <c r="H101" s="43">
        <v>357.27123745</v>
      </c>
      <c r="I101" s="43">
        <v>220.81980626999999</v>
      </c>
      <c r="J101" s="43">
        <v>867.00983197000005</v>
      </c>
      <c r="K101" s="43">
        <v>1.7355803000000001</v>
      </c>
      <c r="L101" s="43">
        <v>112.94552732</v>
      </c>
      <c r="M101" s="43">
        <v>752.32872435000002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2492.41071685</v>
      </c>
      <c r="C102" s="43">
        <f t="shared" ref="C102" si="106">G102+K102</f>
        <v>725.40526992999992</v>
      </c>
      <c r="D102" s="43">
        <f t="shared" ref="D102" si="107">H102+L102</f>
        <v>520.02707484999996</v>
      </c>
      <c r="E102" s="43">
        <f t="shared" ref="E102" si="108">I102+M102</f>
        <v>1246.97837207</v>
      </c>
      <c r="F102" s="43">
        <v>1323.72831748</v>
      </c>
      <c r="G102" s="43">
        <v>723.58487118999994</v>
      </c>
      <c r="H102" s="43">
        <v>370.72671829000001</v>
      </c>
      <c r="I102" s="43">
        <v>229.41672800000001</v>
      </c>
      <c r="J102" s="43">
        <v>1168.68239937</v>
      </c>
      <c r="K102" s="43">
        <v>1.8203987399999999</v>
      </c>
      <c r="L102" s="43">
        <v>149.30035656000001</v>
      </c>
      <c r="M102" s="43">
        <v>1017.5616440700001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2487.6545860800002</v>
      </c>
      <c r="C103" s="43">
        <f t="shared" ref="C103" si="109">G103+K103</f>
        <v>737.95147043000009</v>
      </c>
      <c r="D103" s="43">
        <f t="shared" ref="D103" si="110">H103+L103</f>
        <v>520.88608658999999</v>
      </c>
      <c r="E103" s="43">
        <f t="shared" ref="E103" si="111">I103+M103</f>
        <v>1228.8170290600001</v>
      </c>
      <c r="F103" s="43">
        <v>1339.3509413700001</v>
      </c>
      <c r="G103" s="43">
        <v>736.12202763000005</v>
      </c>
      <c r="H103" s="43">
        <v>371.31476857000001</v>
      </c>
      <c r="I103" s="43">
        <v>231.91414517000001</v>
      </c>
      <c r="J103" s="43">
        <v>1148.3036447100001</v>
      </c>
      <c r="K103" s="43">
        <v>1.8294428</v>
      </c>
      <c r="L103" s="43">
        <v>149.57131802000001</v>
      </c>
      <c r="M103" s="43">
        <v>996.90288389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2514.4545466599998</v>
      </c>
      <c r="C104" s="43">
        <f t="shared" ref="C104" si="112">G104+K104</f>
        <v>757.91231204000007</v>
      </c>
      <c r="D104" s="43">
        <f t="shared" ref="D104" si="113">H104+L104</f>
        <v>528.16532036000001</v>
      </c>
      <c r="E104" s="43">
        <f t="shared" ref="E104" si="114">I104+M104</f>
        <v>1228.3769142599999</v>
      </c>
      <c r="F104" s="43">
        <v>1372.69342775</v>
      </c>
      <c r="G104" s="43">
        <v>756.10564552000005</v>
      </c>
      <c r="H104" s="43">
        <v>379.09605719000001</v>
      </c>
      <c r="I104" s="43">
        <v>237.49172504000001</v>
      </c>
      <c r="J104" s="43">
        <v>1141.7611189100001</v>
      </c>
      <c r="K104" s="43">
        <v>1.8066665200000001</v>
      </c>
      <c r="L104" s="43">
        <v>149.06926317</v>
      </c>
      <c r="M104" s="43">
        <v>990.88518922000003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2540.7587658000002</v>
      </c>
      <c r="C105" s="43">
        <f t="shared" ref="C105" si="115">G105+K105</f>
        <v>770.43222159999993</v>
      </c>
      <c r="D105" s="43">
        <f t="shared" ref="D105" si="116">H105+L105</f>
        <v>539.25654018</v>
      </c>
      <c r="E105" s="43">
        <f t="shared" ref="E105" si="117">I105+M105</f>
        <v>1231.0700040199999</v>
      </c>
      <c r="F105" s="43">
        <v>1393.23740367</v>
      </c>
      <c r="G105" s="43">
        <v>768.62365355999998</v>
      </c>
      <c r="H105" s="43">
        <v>388.99296335000003</v>
      </c>
      <c r="I105" s="43">
        <v>235.62078675999999</v>
      </c>
      <c r="J105" s="43">
        <v>1147.5213621299999</v>
      </c>
      <c r="K105" s="43">
        <v>1.8085680399999999</v>
      </c>
      <c r="L105" s="43">
        <v>150.26357683000001</v>
      </c>
      <c r="M105" s="43">
        <v>995.44921725999995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2418.0239507299998</v>
      </c>
      <c r="C106" s="43">
        <f t="shared" ref="C106" si="118">G106+K106</f>
        <v>767.11032122000006</v>
      </c>
      <c r="D106" s="43">
        <f t="shared" ref="D106" si="119">H106+L106</f>
        <v>540.18548422000003</v>
      </c>
      <c r="E106" s="43">
        <f t="shared" ref="E106" si="120">I106+M106</f>
        <v>1110.7281452899999</v>
      </c>
      <c r="F106" s="43">
        <v>1394.7408402399999</v>
      </c>
      <c r="G106" s="43">
        <v>765.40888108000001</v>
      </c>
      <c r="H106" s="43">
        <v>392.97489510000003</v>
      </c>
      <c r="I106" s="43">
        <v>236.35706406</v>
      </c>
      <c r="J106" s="43">
        <v>1023.28311049</v>
      </c>
      <c r="K106" s="43">
        <v>1.7014401400000001</v>
      </c>
      <c r="L106" s="43">
        <v>147.21058912000001</v>
      </c>
      <c r="M106" s="43">
        <v>874.37108122999996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2435.5531861700001</v>
      </c>
      <c r="C107" s="43">
        <f t="shared" ref="C107" si="121">G107+K107</f>
        <v>779.54790090999995</v>
      </c>
      <c r="D107" s="43">
        <f t="shared" ref="D107" si="122">H107+L107</f>
        <v>545.66135927999994</v>
      </c>
      <c r="E107" s="43">
        <f t="shared" ref="E107" si="123">I107+M107</f>
        <v>1110.34392598</v>
      </c>
      <c r="F107" s="43">
        <v>1411.07435601</v>
      </c>
      <c r="G107" s="43">
        <v>777.86347484999999</v>
      </c>
      <c r="H107" s="43">
        <v>397.36541509</v>
      </c>
      <c r="I107" s="43">
        <v>235.84546606999999</v>
      </c>
      <c r="J107" s="43">
        <v>1024.4788301599999</v>
      </c>
      <c r="K107" s="43">
        <v>1.6844260600000001</v>
      </c>
      <c r="L107" s="43">
        <v>148.29594419</v>
      </c>
      <c r="M107" s="43">
        <v>874.49845990999995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2394.2901070799999</v>
      </c>
      <c r="C108" s="43">
        <f t="shared" ref="C108" si="124">G108+K108</f>
        <v>790.97716034999996</v>
      </c>
      <c r="D108" s="43">
        <f t="shared" ref="D108" si="125">H108+L108</f>
        <v>545.10786722</v>
      </c>
      <c r="E108" s="43">
        <f t="shared" ref="E108" si="126">I108+M108</f>
        <v>1058.2050795099999</v>
      </c>
      <c r="F108" s="43">
        <v>1429.6453807299999</v>
      </c>
      <c r="G108" s="43">
        <v>789.38122639999995</v>
      </c>
      <c r="H108" s="43">
        <v>401.77233762999998</v>
      </c>
      <c r="I108" s="43">
        <v>238.49181669999999</v>
      </c>
      <c r="J108" s="43">
        <v>964.64472635000004</v>
      </c>
      <c r="K108" s="43">
        <v>1.59593395</v>
      </c>
      <c r="L108" s="43">
        <v>143.33552958999999</v>
      </c>
      <c r="M108" s="43">
        <v>819.71326280999995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2435.83870226</v>
      </c>
      <c r="C109" s="43">
        <f t="shared" ref="C109" si="127">G109+K109</f>
        <v>867.86233589999995</v>
      </c>
      <c r="D109" s="43">
        <f t="shared" ref="D109" si="128">H109+L109</f>
        <v>547.61258849000001</v>
      </c>
      <c r="E109" s="43">
        <f t="shared" ref="E109" si="129">I109+M109</f>
        <v>1020.36377787</v>
      </c>
      <c r="F109" s="43">
        <v>1460.83213112</v>
      </c>
      <c r="G109" s="43">
        <v>839.35760332999996</v>
      </c>
      <c r="H109" s="43">
        <v>402.42770825000002</v>
      </c>
      <c r="I109" s="43">
        <v>219.04681954</v>
      </c>
      <c r="J109" s="43">
        <v>975.00657114000001</v>
      </c>
      <c r="K109" s="43">
        <v>28.504732570000002</v>
      </c>
      <c r="L109" s="43">
        <v>145.18488024000001</v>
      </c>
      <c r="M109" s="43">
        <v>801.31695833000003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2430.4693767700001</v>
      </c>
      <c r="C110" s="43">
        <f t="shared" ref="C110" si="130">G110+K110</f>
        <v>811.39277780000009</v>
      </c>
      <c r="D110" s="43">
        <f t="shared" ref="D110" si="131">H110+L110</f>
        <v>555.53024714999992</v>
      </c>
      <c r="E110" s="43">
        <f t="shared" ref="E110" si="132">I110+M110</f>
        <v>1063.5463518199999</v>
      </c>
      <c r="F110" s="43">
        <v>1485.52095884</v>
      </c>
      <c r="G110" s="43">
        <v>809.80794145000004</v>
      </c>
      <c r="H110" s="43">
        <v>433.87752505999998</v>
      </c>
      <c r="I110" s="43">
        <v>241.83549232999999</v>
      </c>
      <c r="J110" s="43">
        <v>944.94841793000001</v>
      </c>
      <c r="K110" s="43">
        <v>1.58483635</v>
      </c>
      <c r="L110" s="43">
        <v>121.65272209</v>
      </c>
      <c r="M110" s="43">
        <v>821.71085948999996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2425.8103978200002</v>
      </c>
      <c r="C111" s="43">
        <f t="shared" ref="C111" si="133">G111+K111</f>
        <v>818.91615178999996</v>
      </c>
      <c r="D111" s="43">
        <f t="shared" ref="D111" si="134">H111+L111</f>
        <v>573.70165687999997</v>
      </c>
      <c r="E111" s="43">
        <f t="shared" ref="E111" si="135">I111+M111</f>
        <v>1033.19258915</v>
      </c>
      <c r="F111" s="43">
        <v>1512.99988214</v>
      </c>
      <c r="G111" s="43">
        <v>817.36465426999996</v>
      </c>
      <c r="H111" s="43">
        <v>455.29722771000002</v>
      </c>
      <c r="I111" s="43">
        <v>240.33800016000001</v>
      </c>
      <c r="J111" s="43">
        <v>912.81051567999998</v>
      </c>
      <c r="K111" s="43">
        <v>1.5514975200000001</v>
      </c>
      <c r="L111" s="43">
        <v>118.40442917</v>
      </c>
      <c r="M111" s="43">
        <v>792.85458899000002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2124.7890351199999</v>
      </c>
      <c r="C112" s="43">
        <f t="shared" ref="C112" si="136">G112+K112</f>
        <v>842.80271732000006</v>
      </c>
      <c r="D112" s="43">
        <f t="shared" ref="D112" si="137">H112+L112</f>
        <v>493.25361082999996</v>
      </c>
      <c r="E112" s="43">
        <f t="shared" ref="E112" si="138">I112+M112</f>
        <v>788.73270696999998</v>
      </c>
      <c r="F112" s="43">
        <v>1483.94420145</v>
      </c>
      <c r="G112" s="43">
        <v>842.17102909000005</v>
      </c>
      <c r="H112" s="43">
        <v>417.70397424999999</v>
      </c>
      <c r="I112" s="43">
        <v>224.06919811</v>
      </c>
      <c r="J112" s="43">
        <v>640.84483366999996</v>
      </c>
      <c r="K112" s="43">
        <v>0.63168822999999996</v>
      </c>
      <c r="L112" s="43">
        <v>75.549636579999998</v>
      </c>
      <c r="M112" s="43">
        <v>564.66350885999998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2124.4258252899999</v>
      </c>
      <c r="C113" s="43">
        <f t="shared" ref="C113" si="139">G113+K113</f>
        <v>858.24401140999998</v>
      </c>
      <c r="D113" s="43">
        <f t="shared" ref="D113" si="140">H113+L113</f>
        <v>502.58463320999999</v>
      </c>
      <c r="E113" s="43">
        <f t="shared" ref="E113" si="141">I113+M113</f>
        <v>763.59718066999994</v>
      </c>
      <c r="F113" s="43">
        <v>1512.8669674400001</v>
      </c>
      <c r="G113" s="43">
        <v>857.70491619999996</v>
      </c>
      <c r="H113" s="43">
        <v>430.47732064000002</v>
      </c>
      <c r="I113" s="43">
        <v>224.68473059999999</v>
      </c>
      <c r="J113" s="43">
        <v>611.55885784999998</v>
      </c>
      <c r="K113" s="43">
        <v>0.53909521000000005</v>
      </c>
      <c r="L113" s="43">
        <v>72.107312570000005</v>
      </c>
      <c r="M113" s="43">
        <v>538.91245006999998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2167.35346751</v>
      </c>
      <c r="C114" s="43">
        <f t="shared" ref="C114" si="142">G114+K114</f>
        <v>878.34496253999998</v>
      </c>
      <c r="D114" s="43">
        <f t="shared" ref="D114" si="143">H114+L114</f>
        <v>519.44091877000005</v>
      </c>
      <c r="E114" s="43">
        <f t="shared" ref="E114" si="144">I114+M114</f>
        <v>769.56758620000005</v>
      </c>
      <c r="F114" s="43">
        <v>1552.5416342200001</v>
      </c>
      <c r="G114" s="43">
        <v>877.78000742999996</v>
      </c>
      <c r="H114" s="43">
        <v>447.51283113</v>
      </c>
      <c r="I114" s="43">
        <v>227.24879566000001</v>
      </c>
      <c r="J114" s="43">
        <v>614.81183328999998</v>
      </c>
      <c r="K114" s="43">
        <v>0.56495510999999998</v>
      </c>
      <c r="L114" s="43">
        <v>71.928087640000001</v>
      </c>
      <c r="M114" s="43">
        <v>542.31879054000001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2163.43110824</v>
      </c>
      <c r="C115" s="43">
        <f t="shared" ref="C115" si="145">G115+K115</f>
        <v>886.31686991999993</v>
      </c>
      <c r="D115" s="43">
        <f t="shared" ref="D115" si="146">H115+L115</f>
        <v>534.41693383999996</v>
      </c>
      <c r="E115" s="43">
        <f t="shared" ref="E115" si="147">I115+M115</f>
        <v>742.69730447999996</v>
      </c>
      <c r="F115" s="43">
        <v>1577.5772628300001</v>
      </c>
      <c r="G115" s="43">
        <v>885.79088191999995</v>
      </c>
      <c r="H115" s="43">
        <v>465.93188648</v>
      </c>
      <c r="I115" s="43">
        <v>225.85449442999999</v>
      </c>
      <c r="J115" s="43">
        <v>585.85384540999996</v>
      </c>
      <c r="K115" s="43">
        <v>0.52598800000000001</v>
      </c>
      <c r="L115" s="43">
        <v>68.485047359999996</v>
      </c>
      <c r="M115" s="43">
        <v>516.84281005000003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2213.4882080799998</v>
      </c>
      <c r="C116" s="43">
        <f t="shared" ref="C116" si="148">G116+K116</f>
        <v>880.39062697000008</v>
      </c>
      <c r="D116" s="43">
        <f t="shared" ref="D116" si="149">H116+L116</f>
        <v>552.35911992000001</v>
      </c>
      <c r="E116" s="43">
        <f t="shared" ref="E116" si="150">I116+M116</f>
        <v>780.73846118999995</v>
      </c>
      <c r="F116" s="43">
        <v>1608.36411679</v>
      </c>
      <c r="G116" s="43">
        <v>879.86056341000005</v>
      </c>
      <c r="H116" s="43">
        <v>481.06431128999998</v>
      </c>
      <c r="I116" s="43">
        <v>247.43924208999999</v>
      </c>
      <c r="J116" s="43">
        <v>605.12409129000002</v>
      </c>
      <c r="K116" s="43">
        <v>0.53006355999999999</v>
      </c>
      <c r="L116" s="43">
        <v>71.294808630000006</v>
      </c>
      <c r="M116" s="43">
        <v>533.29921909999996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2191.4110741700001</v>
      </c>
      <c r="C117" s="43">
        <f t="shared" ref="C117" si="151">G117+K117</f>
        <v>889.77392220000002</v>
      </c>
      <c r="D117" s="43">
        <f t="shared" ref="D117" si="152">H117+L117</f>
        <v>552.50585669999998</v>
      </c>
      <c r="E117" s="43">
        <f t="shared" ref="E117" si="153">I117+M117</f>
        <v>749.13129527000001</v>
      </c>
      <c r="F117" s="43">
        <v>1619.35062928</v>
      </c>
      <c r="G117" s="43">
        <v>889.28692158000001</v>
      </c>
      <c r="H117" s="43">
        <v>484.07291479999998</v>
      </c>
      <c r="I117" s="43">
        <v>245.9907929</v>
      </c>
      <c r="J117" s="43">
        <v>572.06044488999999</v>
      </c>
      <c r="K117" s="43">
        <v>0.48700062</v>
      </c>
      <c r="L117" s="43">
        <v>68.432941900000003</v>
      </c>
      <c r="M117" s="43">
        <v>503.14050236999998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2189.7144180099999</v>
      </c>
      <c r="C118" s="43">
        <f t="shared" ref="C118" si="154">G118+K118</f>
        <v>904.37860037999997</v>
      </c>
      <c r="D118" s="43">
        <f t="shared" ref="D118" si="155">H118+L118</f>
        <v>554.68681858000002</v>
      </c>
      <c r="E118" s="43">
        <f t="shared" ref="E118" si="156">I118+M118</f>
        <v>730.64899904999993</v>
      </c>
      <c r="F118" s="43">
        <v>1634.1210041899999</v>
      </c>
      <c r="G118" s="43">
        <v>903.95632489000002</v>
      </c>
      <c r="H118" s="43">
        <v>488.96092995999999</v>
      </c>
      <c r="I118" s="43">
        <v>241.20374934</v>
      </c>
      <c r="J118" s="43">
        <v>555.59341382000002</v>
      </c>
      <c r="K118" s="43">
        <v>0.42227548999999998</v>
      </c>
      <c r="L118" s="43">
        <v>65.725888620000006</v>
      </c>
      <c r="M118" s="43">
        <v>489.44524970999998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2227.1186385300002</v>
      </c>
      <c r="C119" s="43">
        <f t="shared" ref="C119" si="157">G119+K119</f>
        <v>911.95723636000002</v>
      </c>
      <c r="D119" s="43">
        <f t="shared" ref="D119" si="158">H119+L119</f>
        <v>565.03495756000007</v>
      </c>
      <c r="E119" s="43">
        <f t="shared" ref="E119" si="159">I119+M119</f>
        <v>750.12644461000002</v>
      </c>
      <c r="F119" s="43">
        <v>1642.2812958300001</v>
      </c>
      <c r="G119" s="43">
        <v>911.54176390999999</v>
      </c>
      <c r="H119" s="43">
        <v>496.07958923000001</v>
      </c>
      <c r="I119" s="43">
        <v>234.65994269000001</v>
      </c>
      <c r="J119" s="43">
        <v>584.83734270000002</v>
      </c>
      <c r="K119" s="43">
        <v>0.41547244999999999</v>
      </c>
      <c r="L119" s="43">
        <v>68.955368329999999</v>
      </c>
      <c r="M119" s="43">
        <v>515.46650192000004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2244.07301069</v>
      </c>
      <c r="C120" s="43">
        <f t="shared" ref="C120" si="160">G120+K120</f>
        <v>930.14842649999991</v>
      </c>
      <c r="D120" s="43">
        <f t="shared" ref="D120" si="161">H120+L120</f>
        <v>572.20961761000001</v>
      </c>
      <c r="E120" s="43">
        <f t="shared" ref="E120" si="162">I120+M120</f>
        <v>741.71496658000001</v>
      </c>
      <c r="F120" s="43">
        <v>1667.6537404999999</v>
      </c>
      <c r="G120" s="43">
        <v>929.79361947999996</v>
      </c>
      <c r="H120" s="43">
        <v>504.35871028999998</v>
      </c>
      <c r="I120" s="43">
        <v>233.50141073</v>
      </c>
      <c r="J120" s="43">
        <v>576.41927019000002</v>
      </c>
      <c r="K120" s="43">
        <v>0.35480701999999997</v>
      </c>
      <c r="L120" s="43">
        <v>67.850907320000005</v>
      </c>
      <c r="M120" s="43">
        <v>508.21355584999998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2328.9992833599999</v>
      </c>
      <c r="C121" s="43">
        <f t="shared" ref="C121" si="163">G121+K121</f>
        <v>935.97423805999995</v>
      </c>
      <c r="D121" s="43">
        <f t="shared" ref="D121" si="164">H121+L121</f>
        <v>580.70337212000004</v>
      </c>
      <c r="E121" s="43">
        <f t="shared" ref="E121" si="165">I121+M121</f>
        <v>812.32167317999995</v>
      </c>
      <c r="F121" s="43">
        <v>1671.33569059</v>
      </c>
      <c r="G121" s="43">
        <v>935.56678456999998</v>
      </c>
      <c r="H121" s="43">
        <v>503.11034947000002</v>
      </c>
      <c r="I121" s="43">
        <v>232.65855654999999</v>
      </c>
      <c r="J121" s="43">
        <v>657.66359277000004</v>
      </c>
      <c r="K121" s="43">
        <v>0.40745348999999997</v>
      </c>
      <c r="L121" s="43">
        <v>77.593022649999995</v>
      </c>
      <c r="M121" s="43">
        <v>579.66311662999999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2253.56183289</v>
      </c>
      <c r="C122" s="43">
        <f t="shared" ref="C122" si="166">G122+K122</f>
        <v>889.74202041000001</v>
      </c>
      <c r="D122" s="43">
        <f t="shared" ref="D122" si="167">H122+L122</f>
        <v>566.58778456000005</v>
      </c>
      <c r="E122" s="43">
        <f t="shared" ref="E122" si="168">I122+M122</f>
        <v>797.23202792000006</v>
      </c>
      <c r="F122" s="43">
        <v>1621.6477751299999</v>
      </c>
      <c r="G122" s="43">
        <v>889.37802991000001</v>
      </c>
      <c r="H122" s="43">
        <v>492.28030883000002</v>
      </c>
      <c r="I122" s="43">
        <v>239.98943639000001</v>
      </c>
      <c r="J122" s="43">
        <v>631.91405775999999</v>
      </c>
      <c r="K122" s="43">
        <v>0.36399049999999999</v>
      </c>
      <c r="L122" s="43">
        <v>74.307475729999993</v>
      </c>
      <c r="M122" s="43">
        <v>557.24259153000003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2247.0873548599998</v>
      </c>
      <c r="C123" s="43">
        <f t="shared" ref="C123" si="169">G123+K123</f>
        <v>895.86231489000011</v>
      </c>
      <c r="D123" s="43">
        <f t="shared" ref="D123" si="170">H123+L123</f>
        <v>566.31664896000007</v>
      </c>
      <c r="E123" s="43">
        <f t="shared" ref="E123" si="171">I123+M123</f>
        <v>784.90839100999995</v>
      </c>
      <c r="F123" s="43">
        <v>1615.57686197</v>
      </c>
      <c r="G123" s="43">
        <v>895.63853214000005</v>
      </c>
      <c r="H123" s="43">
        <v>492.01310252000002</v>
      </c>
      <c r="I123" s="43">
        <v>227.92522731</v>
      </c>
      <c r="J123" s="43">
        <v>631.51049289000002</v>
      </c>
      <c r="K123" s="43">
        <v>0.22378275</v>
      </c>
      <c r="L123" s="43">
        <v>74.303546440000005</v>
      </c>
      <c r="M123" s="43">
        <v>556.98316369999998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2241.3278101999999</v>
      </c>
      <c r="C124" s="43">
        <f t="shared" ref="C124" si="172">G124+K124</f>
        <v>879.11606601999995</v>
      </c>
      <c r="D124" s="43">
        <f t="shared" ref="D124" si="173">H124+L124</f>
        <v>585.78689317999999</v>
      </c>
      <c r="E124" s="43">
        <f t="shared" ref="E124" si="174">I124+M124</f>
        <v>776.42485099999999</v>
      </c>
      <c r="F124" s="43">
        <v>1619.9213437400001</v>
      </c>
      <c r="G124" s="43">
        <v>878.30687226999999</v>
      </c>
      <c r="H124" s="43">
        <v>511.78239914</v>
      </c>
      <c r="I124" s="43">
        <v>229.83207232999999</v>
      </c>
      <c r="J124" s="43">
        <v>621.40646646000005</v>
      </c>
      <c r="K124" s="43">
        <v>0.80919375000000004</v>
      </c>
      <c r="L124" s="43">
        <v>74.004494039999997</v>
      </c>
      <c r="M124" s="43">
        <v>546.59277867000003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2268.2544400500001</v>
      </c>
      <c r="C125" s="43">
        <f t="shared" ref="C125" si="175">G125+K125</f>
        <v>879.13964028999999</v>
      </c>
      <c r="D125" s="43">
        <f t="shared" ref="D125" si="176">H125+L125</f>
        <v>589.08061448000001</v>
      </c>
      <c r="E125" s="43">
        <f t="shared" ref="E125" si="177">I125+M125</f>
        <v>800.03418527999997</v>
      </c>
      <c r="F125" s="43">
        <v>1625.16275073</v>
      </c>
      <c r="G125" s="43">
        <v>878.92074756</v>
      </c>
      <c r="H125" s="43">
        <v>511.57083473</v>
      </c>
      <c r="I125" s="43">
        <v>234.67116844</v>
      </c>
      <c r="J125" s="43">
        <v>643.09168932</v>
      </c>
      <c r="K125" s="43">
        <v>0.21889273000000001</v>
      </c>
      <c r="L125" s="43">
        <v>77.509779750000007</v>
      </c>
      <c r="M125" s="43">
        <v>565.36301684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2289.3887835700002</v>
      </c>
      <c r="C126" s="43">
        <f t="shared" ref="C126" si="178">G126+K126</f>
        <v>890.38126953999995</v>
      </c>
      <c r="D126" s="43">
        <f t="shared" ref="D126" si="179">H126+L126</f>
        <v>597.86521048000009</v>
      </c>
      <c r="E126" s="43">
        <f t="shared" ref="E126" si="180">I126+M126</f>
        <v>801.14230354999995</v>
      </c>
      <c r="F126" s="43">
        <v>1650.5945945000001</v>
      </c>
      <c r="G126" s="43">
        <v>889.46457200999998</v>
      </c>
      <c r="H126" s="43">
        <v>520.76025258000004</v>
      </c>
      <c r="I126" s="43">
        <v>240.36976991</v>
      </c>
      <c r="J126" s="43">
        <v>638.79418907000002</v>
      </c>
      <c r="K126" s="43">
        <v>0.91669752999999998</v>
      </c>
      <c r="L126" s="43">
        <v>77.104957900000002</v>
      </c>
      <c r="M126" s="43">
        <v>560.77253364000001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2315.0054779900001</v>
      </c>
      <c r="C127" s="43">
        <f t="shared" ref="C127" si="181">G127+K127</f>
        <v>890.74651441000003</v>
      </c>
      <c r="D127" s="43">
        <f t="shared" ref="D127" si="182">H127+L127</f>
        <v>604.41645667</v>
      </c>
      <c r="E127" s="43">
        <f t="shared" ref="E127" si="183">I127+M127</f>
        <v>819.84250691000011</v>
      </c>
      <c r="F127" s="43">
        <v>1658.6659856199999</v>
      </c>
      <c r="G127" s="43">
        <v>890.26800787000002</v>
      </c>
      <c r="H127" s="43">
        <v>526.19650162000005</v>
      </c>
      <c r="I127" s="43">
        <v>242.20147613</v>
      </c>
      <c r="J127" s="43">
        <v>656.33949237000002</v>
      </c>
      <c r="K127" s="43">
        <v>0.47850653999999998</v>
      </c>
      <c r="L127" s="43">
        <v>78.219955049999996</v>
      </c>
      <c r="M127" s="43">
        <v>577.64103078000005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2109.1088564400002</v>
      </c>
      <c r="C128" s="43">
        <f t="shared" ref="C128" si="184">G128+K128</f>
        <v>860.53371490999996</v>
      </c>
      <c r="D128" s="43">
        <f t="shared" ref="D128" si="185">H128+L128</f>
        <v>552.20810519999998</v>
      </c>
      <c r="E128" s="43">
        <f t="shared" ref="E128" si="186">I128+M128</f>
        <v>696.36703633000002</v>
      </c>
      <c r="F128" s="43">
        <v>1621.80990503</v>
      </c>
      <c r="G128" s="43">
        <v>859.66789736999999</v>
      </c>
      <c r="H128" s="43">
        <v>530.22585973000002</v>
      </c>
      <c r="I128" s="43">
        <v>231.91614792999999</v>
      </c>
      <c r="J128" s="43">
        <v>487.29895140999997</v>
      </c>
      <c r="K128" s="43">
        <v>0.86581754</v>
      </c>
      <c r="L128" s="43">
        <v>21.982245469999999</v>
      </c>
      <c r="M128" s="43">
        <v>464.4508884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2062.5255322100002</v>
      </c>
      <c r="C129" s="43">
        <f t="shared" ref="C129" si="187">G129+K129</f>
        <v>865.17239021</v>
      </c>
      <c r="D129" s="43">
        <f t="shared" ref="D129" si="188">H129+L129</f>
        <v>558.00041174</v>
      </c>
      <c r="E129" s="43">
        <f t="shared" ref="E129" si="189">I129+M129</f>
        <v>639.35273026000004</v>
      </c>
      <c r="F129" s="43">
        <v>1629.6515710199999</v>
      </c>
      <c r="G129" s="43">
        <v>864.28988618000005</v>
      </c>
      <c r="H129" s="43">
        <v>535.93919002999996</v>
      </c>
      <c r="I129" s="43">
        <v>229.42249480999999</v>
      </c>
      <c r="J129" s="43">
        <v>432.87396118999999</v>
      </c>
      <c r="K129" s="43">
        <v>0.88250402999999999</v>
      </c>
      <c r="L129" s="43">
        <v>22.061221710000002</v>
      </c>
      <c r="M129" s="43">
        <v>409.93023545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1995.32427031</v>
      </c>
      <c r="C130" s="43">
        <f t="shared" ref="C130" si="190">G130+K130</f>
        <v>843.59131550999996</v>
      </c>
      <c r="D130" s="43">
        <f t="shared" ref="D130" si="191">H130+L130</f>
        <v>569.23297858000001</v>
      </c>
      <c r="E130" s="43">
        <f t="shared" ref="E130" si="192">I130+M130</f>
        <v>582.49997622000001</v>
      </c>
      <c r="F130" s="43">
        <v>1619.28309964</v>
      </c>
      <c r="G130" s="43">
        <v>842.86773146999997</v>
      </c>
      <c r="H130" s="43">
        <v>547.25206028000002</v>
      </c>
      <c r="I130" s="43">
        <v>229.16330789</v>
      </c>
      <c r="J130" s="43">
        <v>376.04117066999999</v>
      </c>
      <c r="K130" s="43">
        <v>0.72358403999999998</v>
      </c>
      <c r="L130" s="43">
        <v>21.980918299999999</v>
      </c>
      <c r="M130" s="43">
        <v>353.33666833000001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1991.9443117200001</v>
      </c>
      <c r="C131" s="43">
        <f t="shared" ref="C131" si="193">G131+K131</f>
        <v>847.42888574000006</v>
      </c>
      <c r="D131" s="43">
        <f t="shared" ref="D131" si="194">H131+L131</f>
        <v>561.03033452</v>
      </c>
      <c r="E131" s="43">
        <f t="shared" ref="E131" si="195">I131+M131</f>
        <v>583.48509145999992</v>
      </c>
      <c r="F131" s="43">
        <v>1617.3460553699999</v>
      </c>
      <c r="G131" s="43">
        <v>846.80905624000002</v>
      </c>
      <c r="H131" s="43">
        <v>539.33079112999997</v>
      </c>
      <c r="I131" s="43">
        <v>231.206208</v>
      </c>
      <c r="J131" s="43">
        <v>374.59825634999999</v>
      </c>
      <c r="K131" s="43">
        <v>0.61982950000000003</v>
      </c>
      <c r="L131" s="43">
        <v>21.699543389999999</v>
      </c>
      <c r="M131" s="43">
        <v>352.27888345999997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1974.8497374000001</v>
      </c>
      <c r="C132" s="43">
        <f t="shared" ref="C132" si="196">G132+K132</f>
        <v>855.74228196999991</v>
      </c>
      <c r="D132" s="43">
        <f t="shared" ref="D132" si="197">H132+L132</f>
        <v>571.96392515000002</v>
      </c>
      <c r="E132" s="43">
        <f t="shared" ref="E132" si="198">I132+M132</f>
        <v>547.14353028000005</v>
      </c>
      <c r="F132" s="43">
        <v>1641.30620909</v>
      </c>
      <c r="G132" s="43">
        <v>855.10196457999996</v>
      </c>
      <c r="H132" s="43">
        <v>551.26004278000005</v>
      </c>
      <c r="I132" s="43">
        <v>234.94420173</v>
      </c>
      <c r="J132" s="43">
        <v>333.54352831</v>
      </c>
      <c r="K132" s="43">
        <v>0.64031738999999999</v>
      </c>
      <c r="L132" s="43">
        <v>20.703882369999999</v>
      </c>
      <c r="M132" s="43">
        <v>312.19932855000002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2017.7891733700001</v>
      </c>
      <c r="C133" s="43">
        <f t="shared" ref="C133" si="199">G133+K133</f>
        <v>864.81848381999998</v>
      </c>
      <c r="D133" s="43">
        <f t="shared" ref="D133" si="200">H133+L133</f>
        <v>611.83124179999993</v>
      </c>
      <c r="E133" s="43">
        <f t="shared" ref="E133" si="201">I133+M133</f>
        <v>541.13944775000004</v>
      </c>
      <c r="F133" s="43">
        <v>1686.82639722</v>
      </c>
      <c r="G133" s="43">
        <v>864.59562025000002</v>
      </c>
      <c r="H133" s="43">
        <v>590.88426031999995</v>
      </c>
      <c r="I133" s="43">
        <v>231.34651665000001</v>
      </c>
      <c r="J133" s="43">
        <v>330.96277615000002</v>
      </c>
      <c r="K133" s="43">
        <v>0.22286357000000001</v>
      </c>
      <c r="L133" s="43">
        <v>20.946981480000002</v>
      </c>
      <c r="M133" s="43">
        <v>309.79293109999998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2063.1476940900002</v>
      </c>
      <c r="C134" s="43">
        <f t="shared" ref="C134" si="202">G134+K134</f>
        <v>887.54817895000008</v>
      </c>
      <c r="D134" s="43">
        <f t="shared" ref="D134" si="203">H134+L134</f>
        <v>629.711634</v>
      </c>
      <c r="E134" s="43">
        <f t="shared" ref="E134" si="204">I134+M134</f>
        <v>545.88788113999999</v>
      </c>
      <c r="F134" s="43">
        <v>1732.69005453</v>
      </c>
      <c r="G134" s="43">
        <v>887.31963224000003</v>
      </c>
      <c r="H134" s="43">
        <v>609.21393017000003</v>
      </c>
      <c r="I134" s="43">
        <v>236.15649212</v>
      </c>
      <c r="J134" s="43">
        <v>330.45763956000002</v>
      </c>
      <c r="K134" s="43">
        <v>0.22854670999999999</v>
      </c>
      <c r="L134" s="43">
        <v>20.497703829999999</v>
      </c>
      <c r="M134" s="43">
        <v>309.73138901999999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2097.8559664999998</v>
      </c>
      <c r="C135" s="43">
        <f t="shared" ref="C135" si="205">G135+K135</f>
        <v>907.09074688999999</v>
      </c>
      <c r="D135" s="43">
        <f t="shared" ref="D135" si="206">H135+L135</f>
        <v>641.00699961000009</v>
      </c>
      <c r="E135" s="43">
        <f t="shared" ref="E135" si="207">I135+M135</f>
        <v>549.75821999999994</v>
      </c>
      <c r="F135" s="43">
        <v>1775.44134575</v>
      </c>
      <c r="G135" s="43">
        <v>906.89385665999998</v>
      </c>
      <c r="H135" s="43">
        <v>626.09868773000005</v>
      </c>
      <c r="I135" s="43">
        <v>242.44880136</v>
      </c>
      <c r="J135" s="43">
        <v>322.41462074999998</v>
      </c>
      <c r="K135" s="43">
        <v>0.19689023</v>
      </c>
      <c r="L135" s="43">
        <v>14.908311879999999</v>
      </c>
      <c r="M135" s="43">
        <v>307.30941863999999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2111.3230979999998</v>
      </c>
      <c r="C136" s="43">
        <f t="shared" ref="C136" si="208">G136+K136</f>
        <v>920.90440965999994</v>
      </c>
      <c r="D136" s="43">
        <f t="shared" ref="D136" si="209">H136+L136</f>
        <v>654.37085200000001</v>
      </c>
      <c r="E136" s="43">
        <f t="shared" ref="E136" si="210">I136+M136</f>
        <v>536.04783634</v>
      </c>
      <c r="F136" s="43">
        <v>1810.34592823</v>
      </c>
      <c r="G136" s="43">
        <v>920.69992037999998</v>
      </c>
      <c r="H136" s="43">
        <v>639.69875740999998</v>
      </c>
      <c r="I136" s="43">
        <v>249.94725044</v>
      </c>
      <c r="J136" s="43">
        <v>300.97716976999999</v>
      </c>
      <c r="K136" s="43">
        <v>0.20448928</v>
      </c>
      <c r="L136" s="43">
        <v>14.67209459</v>
      </c>
      <c r="M136" s="43">
        <v>286.1005859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2164.6139274699999</v>
      </c>
      <c r="C137" s="43">
        <f t="shared" ref="C137" si="211">G137+K137</f>
        <v>948.16842987999996</v>
      </c>
      <c r="D137" s="43">
        <f t="shared" ref="D137" si="212">H137+L137</f>
        <v>678.8808468499999</v>
      </c>
      <c r="E137" s="43">
        <f t="shared" ref="E137" si="213">I137+M137</f>
        <v>537.56465074000005</v>
      </c>
      <c r="F137" s="43">
        <v>1875.27321843</v>
      </c>
      <c r="G137" s="43">
        <v>947.97080782</v>
      </c>
      <c r="H137" s="43">
        <v>673.00079688999995</v>
      </c>
      <c r="I137" s="43">
        <v>254.30161372000001</v>
      </c>
      <c r="J137" s="43">
        <v>289.34070903999998</v>
      </c>
      <c r="K137" s="43">
        <v>0.19762205999999999</v>
      </c>
      <c r="L137" s="43">
        <v>5.88004996</v>
      </c>
      <c r="M137" s="43">
        <v>283.26303702000001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2241.3422406999998</v>
      </c>
      <c r="C138" s="43">
        <f t="shared" ref="C138" si="214">G138+K138</f>
        <v>989.94139691000009</v>
      </c>
      <c r="D138" s="43">
        <f t="shared" ref="D138" si="215">H138+L138</f>
        <v>703.82743448999997</v>
      </c>
      <c r="E138" s="43">
        <f t="shared" ref="E138" si="216">I138+M138</f>
        <v>547.57340930000009</v>
      </c>
      <c r="F138" s="43">
        <v>1951.5655251200001</v>
      </c>
      <c r="G138" s="43">
        <v>989.75848110000004</v>
      </c>
      <c r="H138" s="43">
        <v>697.33988223999995</v>
      </c>
      <c r="I138" s="43">
        <v>264.46716178000003</v>
      </c>
      <c r="J138" s="43">
        <v>289.77671557999997</v>
      </c>
      <c r="K138" s="43">
        <v>0.18291581000000001</v>
      </c>
      <c r="L138" s="43">
        <v>6.4875522500000002</v>
      </c>
      <c r="M138" s="43">
        <v>283.10624752000001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2260.4002948000002</v>
      </c>
      <c r="C139" s="43">
        <f t="shared" ref="C139" si="217">G139+K139</f>
        <v>961.79304399</v>
      </c>
      <c r="D139" s="43">
        <f t="shared" ref="D139" si="218">H139+L139</f>
        <v>751.23867396000003</v>
      </c>
      <c r="E139" s="43">
        <f t="shared" ref="E139" si="219">I139+M139</f>
        <v>547.36857684999995</v>
      </c>
      <c r="F139" s="43">
        <v>1976.89636369</v>
      </c>
      <c r="G139" s="43">
        <v>961.61110594000002</v>
      </c>
      <c r="H139" s="43">
        <v>745.65948919000004</v>
      </c>
      <c r="I139" s="43">
        <v>269.62576855999998</v>
      </c>
      <c r="J139" s="43">
        <v>283.50393111</v>
      </c>
      <c r="K139" s="43">
        <v>0.18193804999999999</v>
      </c>
      <c r="L139" s="43">
        <v>5.5791847700000003</v>
      </c>
      <c r="M139" s="43">
        <v>277.74280829000003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2278.4097624800002</v>
      </c>
      <c r="C140" s="43">
        <f t="shared" ref="C140" si="220">G140+K140</f>
        <v>958.79364481000005</v>
      </c>
      <c r="D140" s="43">
        <f t="shared" ref="D140" si="221">H140+L140</f>
        <v>775.04856967000001</v>
      </c>
      <c r="E140" s="43">
        <f t="shared" ref="E140" si="222">I140+M140</f>
        <v>544.56754799999999</v>
      </c>
      <c r="F140" s="43">
        <v>2021.7335832900001</v>
      </c>
      <c r="G140" s="43">
        <v>958.60644476000004</v>
      </c>
      <c r="H140" s="43">
        <v>769.53621181000005</v>
      </c>
      <c r="I140" s="43">
        <v>293.59092672000003</v>
      </c>
      <c r="J140" s="43">
        <v>256.67617919000003</v>
      </c>
      <c r="K140" s="43">
        <v>0.18720005000000001</v>
      </c>
      <c r="L140" s="43">
        <v>5.5123578599999998</v>
      </c>
      <c r="M140" s="43">
        <v>250.97662127999999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2340.6900452899999</v>
      </c>
      <c r="C141" s="43">
        <f t="shared" ref="C141" si="223">G141+K141</f>
        <v>1000.4253432200001</v>
      </c>
      <c r="D141" s="43">
        <f t="shared" ref="D141" si="224">H141+L141</f>
        <v>807.82027827000002</v>
      </c>
      <c r="E141" s="43">
        <f t="shared" ref="E141" si="225">I141+M141</f>
        <v>532.44442379999998</v>
      </c>
      <c r="F141" s="43">
        <v>2077.1556534199999</v>
      </c>
      <c r="G141" s="43">
        <v>1000.21899163</v>
      </c>
      <c r="H141" s="43">
        <v>802.18584685999997</v>
      </c>
      <c r="I141" s="43">
        <v>274.75081492999999</v>
      </c>
      <c r="J141" s="43">
        <v>263.53439186999998</v>
      </c>
      <c r="K141" s="43">
        <v>0.20635159</v>
      </c>
      <c r="L141" s="43">
        <v>5.6344314100000004</v>
      </c>
      <c r="M141" s="43">
        <v>257.69360886999999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2368.2697280100001</v>
      </c>
      <c r="C142" s="43">
        <f t="shared" ref="C142" si="226">G142+K142</f>
        <v>1003.24754981</v>
      </c>
      <c r="D142" s="43">
        <f t="shared" ref="D142" si="227">H142+L142</f>
        <v>832.75141787999996</v>
      </c>
      <c r="E142" s="43">
        <f t="shared" ref="E142" si="228">I142+M142</f>
        <v>532.27076032000002</v>
      </c>
      <c r="F142" s="43">
        <v>2109.5488214500001</v>
      </c>
      <c r="G142" s="43">
        <v>1003.09095256</v>
      </c>
      <c r="H142" s="43">
        <v>827.46610856999996</v>
      </c>
      <c r="I142" s="43">
        <v>278.99176032000003</v>
      </c>
      <c r="J142" s="43">
        <v>258.72090656</v>
      </c>
      <c r="K142" s="43">
        <v>0.15659724999999999</v>
      </c>
      <c r="L142" s="43">
        <v>5.2853093099999997</v>
      </c>
      <c r="M142" s="43">
        <v>253.279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2444.5593039400001</v>
      </c>
      <c r="C143" s="43">
        <f t="shared" ref="C143" si="229">G143+K143</f>
        <v>1047.44193505</v>
      </c>
      <c r="D143" s="43">
        <f t="shared" ref="D143" si="230">H143+L143</f>
        <v>851.03060078999999</v>
      </c>
      <c r="E143" s="43">
        <f t="shared" ref="E143" si="231">I143+M143</f>
        <v>546.08676809999997</v>
      </c>
      <c r="F143" s="43">
        <v>2172.2667227500001</v>
      </c>
      <c r="G143" s="43">
        <v>1047.18141511</v>
      </c>
      <c r="H143" s="43">
        <v>845.48717307000004</v>
      </c>
      <c r="I143" s="43">
        <v>279.59813457000001</v>
      </c>
      <c r="J143" s="43">
        <v>272.29258119000002</v>
      </c>
      <c r="K143" s="43">
        <v>0.26051994000000001</v>
      </c>
      <c r="L143" s="43">
        <v>5.5434277200000004</v>
      </c>
      <c r="M143" s="43">
        <v>266.48863353000002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2529.4223454100002</v>
      </c>
      <c r="C144" s="43">
        <f t="shared" ref="C144" si="232">G144+K144</f>
        <v>1102.03781987</v>
      </c>
      <c r="D144" s="43">
        <f t="shared" ref="D144" si="233">H144+L144</f>
        <v>877.83104592999996</v>
      </c>
      <c r="E144" s="43">
        <f t="shared" ref="E144" si="234">I144+M144</f>
        <v>549.55347960999995</v>
      </c>
      <c r="F144" s="43">
        <v>2254.2910367899999</v>
      </c>
      <c r="G144" s="43">
        <v>1101.8649374399999</v>
      </c>
      <c r="H144" s="43">
        <v>872.16537334999998</v>
      </c>
      <c r="I144" s="43">
        <v>280.26072599999998</v>
      </c>
      <c r="J144" s="43">
        <v>275.13130862000003</v>
      </c>
      <c r="K144" s="43">
        <v>0.17288243</v>
      </c>
      <c r="L144" s="43">
        <v>5.6656725799999998</v>
      </c>
      <c r="M144" s="43">
        <v>269.29275360999998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2473.3018843300001</v>
      </c>
      <c r="C145" s="43">
        <f t="shared" ref="C145" si="235">G145+K145</f>
        <v>1057.2485236</v>
      </c>
      <c r="D145" s="43">
        <f t="shared" ref="D145" si="236">H145+L145</f>
        <v>871.63125506999995</v>
      </c>
      <c r="E145" s="43">
        <f t="shared" ref="E145" si="237">I145+M145</f>
        <v>544.42210565999994</v>
      </c>
      <c r="F145" s="43">
        <v>2200.8235778399999</v>
      </c>
      <c r="G145" s="43">
        <v>1057.07832723</v>
      </c>
      <c r="H145" s="43">
        <v>865.99726962</v>
      </c>
      <c r="I145" s="43">
        <v>277.74798098999997</v>
      </c>
      <c r="J145" s="43">
        <v>272.47830649000002</v>
      </c>
      <c r="K145" s="43">
        <v>0.17019637000000001</v>
      </c>
      <c r="L145" s="43">
        <v>5.63398545</v>
      </c>
      <c r="M145" s="43">
        <v>266.67412467000003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2448.4143359899999</v>
      </c>
      <c r="C146" s="43">
        <f t="shared" ref="C146" si="238">G146+K146</f>
        <v>1067.6686486599999</v>
      </c>
      <c r="D146" s="43">
        <f t="shared" ref="D146" si="239">H146+L146</f>
        <v>843.09326374000011</v>
      </c>
      <c r="E146" s="43">
        <f t="shared" ref="E146" si="240">I146+M146</f>
        <v>537.65242359000001</v>
      </c>
      <c r="F146" s="43">
        <v>2180.8577985100001</v>
      </c>
      <c r="G146" s="43">
        <v>1067.49629168</v>
      </c>
      <c r="H146" s="43">
        <v>837.55792613000006</v>
      </c>
      <c r="I146" s="43">
        <v>275.8035807</v>
      </c>
      <c r="J146" s="43">
        <v>267.55653747999997</v>
      </c>
      <c r="K146" s="43">
        <v>0.17235697999999999</v>
      </c>
      <c r="L146" s="43">
        <v>5.53533761</v>
      </c>
      <c r="M146" s="43">
        <v>261.84884289000001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2444.8080052</v>
      </c>
      <c r="C147" s="43">
        <f t="shared" ref="C147" si="241">G147+K147</f>
        <v>1060.7886008</v>
      </c>
      <c r="D147" s="43">
        <f t="shared" ref="D147" si="242">H147+L147</f>
        <v>857.43217157000004</v>
      </c>
      <c r="E147" s="43">
        <f t="shared" ref="E147" si="243">I147+M147</f>
        <v>526.58723282999995</v>
      </c>
      <c r="F147" s="43">
        <v>2180.6658069700002</v>
      </c>
      <c r="G147" s="43">
        <v>1060.59767833</v>
      </c>
      <c r="H147" s="43">
        <v>852.47446334000006</v>
      </c>
      <c r="I147" s="43">
        <v>267.5936653</v>
      </c>
      <c r="J147" s="43">
        <v>264.14219823000002</v>
      </c>
      <c r="K147" s="43">
        <v>0.19092247000000001</v>
      </c>
      <c r="L147" s="43">
        <v>4.9577082299999997</v>
      </c>
      <c r="M147" s="43">
        <v>258.99356753000001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2411.52408431</v>
      </c>
      <c r="C148" s="43">
        <f t="shared" ref="C148" si="244">G148+K148</f>
        <v>988.18410228999994</v>
      </c>
      <c r="D148" s="43">
        <f t="shared" ref="D148" si="245">H148+L148</f>
        <v>874.91505875999997</v>
      </c>
      <c r="E148" s="43">
        <f t="shared" ref="E148" si="246">I148+M148</f>
        <v>548.42492326000001</v>
      </c>
      <c r="F148" s="43">
        <v>2148.5438922799999</v>
      </c>
      <c r="G148" s="43">
        <v>988.03031572999998</v>
      </c>
      <c r="H148" s="43">
        <v>869.99021044999995</v>
      </c>
      <c r="I148" s="43">
        <v>290.52336609999998</v>
      </c>
      <c r="J148" s="43">
        <v>262.98019203000001</v>
      </c>
      <c r="K148" s="43">
        <v>0.15378655999999999</v>
      </c>
      <c r="L148" s="43">
        <v>4.9248483099999998</v>
      </c>
      <c r="M148" s="43">
        <v>257.90155715999998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2449.5486192600001</v>
      </c>
      <c r="C149" s="43">
        <f t="shared" ref="C149" si="247">G149+K149</f>
        <v>1001.77203245</v>
      </c>
      <c r="D149" s="43">
        <f t="shared" ref="D149" si="248">H149+L149</f>
        <v>864.4052044</v>
      </c>
      <c r="E149" s="43">
        <f t="shared" ref="E149" si="249">I149+M149</f>
        <v>583.37138241000002</v>
      </c>
      <c r="F149" s="43">
        <v>2121.9267540000001</v>
      </c>
      <c r="G149" s="43">
        <v>1001.56005321</v>
      </c>
      <c r="H149" s="43">
        <v>858.29499721000002</v>
      </c>
      <c r="I149" s="43">
        <v>262.07170358000002</v>
      </c>
      <c r="J149" s="43">
        <v>327.62186525999999</v>
      </c>
      <c r="K149" s="43">
        <v>0.21197924000000001</v>
      </c>
      <c r="L149" s="43">
        <v>6.1102071899999997</v>
      </c>
      <c r="M149" s="43">
        <v>321.29967883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2427.5468843600001</v>
      </c>
      <c r="C150" s="43">
        <f t="shared" ref="C150" si="250">G150+K150</f>
        <v>1005.31497368</v>
      </c>
      <c r="D150" s="43">
        <f t="shared" ref="D150" si="251">H150+L150</f>
        <v>854.05000801000006</v>
      </c>
      <c r="E150" s="43">
        <f t="shared" ref="E150" si="252">I150+M150</f>
        <v>568.18190267</v>
      </c>
      <c r="F150" s="43">
        <v>2105.5066369599999</v>
      </c>
      <c r="G150" s="43">
        <v>1005.11693092</v>
      </c>
      <c r="H150" s="43">
        <v>847.95905313000003</v>
      </c>
      <c r="I150" s="43">
        <v>252.43065290999999</v>
      </c>
      <c r="J150" s="43">
        <v>322.0402474</v>
      </c>
      <c r="K150" s="43">
        <v>0.19804276000000001</v>
      </c>
      <c r="L150" s="43">
        <v>6.09095488</v>
      </c>
      <c r="M150" s="43">
        <v>315.75124976000001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2412.7617105200002</v>
      </c>
      <c r="C151" s="43">
        <f t="shared" ref="C151" si="253">G151+K151</f>
        <v>1002.4030154999999</v>
      </c>
      <c r="D151" s="43">
        <f t="shared" ref="D151" si="254">H151+L151</f>
        <v>840.80352633000007</v>
      </c>
      <c r="E151" s="43">
        <f t="shared" ref="E151" si="255">I151+M151</f>
        <v>569.55516869000007</v>
      </c>
      <c r="F151" s="43">
        <v>2091.6282213200002</v>
      </c>
      <c r="G151" s="43">
        <v>1002.10054781</v>
      </c>
      <c r="H151" s="43">
        <v>834.74223027000005</v>
      </c>
      <c r="I151" s="43">
        <v>254.78544324000001</v>
      </c>
      <c r="J151" s="43">
        <v>321.13348919999999</v>
      </c>
      <c r="K151" s="43">
        <v>0.30246769000000001</v>
      </c>
      <c r="L151" s="43">
        <v>6.0612960600000001</v>
      </c>
      <c r="M151" s="43">
        <v>314.76972545000001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2387.4042060299998</v>
      </c>
      <c r="C152" s="43">
        <f t="shared" ref="C152" si="256">G152+K152</f>
        <v>987.82931360999999</v>
      </c>
      <c r="D152" s="43">
        <f t="shared" ref="D152" si="257">H152+L152</f>
        <v>825.06193780000001</v>
      </c>
      <c r="E152" s="43">
        <f t="shared" ref="E152" si="258">I152+M152</f>
        <v>574.51295462000007</v>
      </c>
      <c r="F152" s="43">
        <v>2062.9815463999998</v>
      </c>
      <c r="G152" s="43">
        <v>987.51174291999996</v>
      </c>
      <c r="H152" s="43">
        <v>818.97653201000003</v>
      </c>
      <c r="I152" s="43">
        <v>256.49327147000002</v>
      </c>
      <c r="J152" s="43">
        <v>324.42265963</v>
      </c>
      <c r="K152" s="43">
        <v>0.31757068999999999</v>
      </c>
      <c r="L152" s="43">
        <v>6.0854057900000003</v>
      </c>
      <c r="M152" s="43">
        <v>318.01968314999999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2395.29537785</v>
      </c>
      <c r="C153" s="43">
        <f t="shared" ref="C153" si="259">G153+K153</f>
        <v>992.21143577999999</v>
      </c>
      <c r="D153" s="43">
        <f t="shared" ref="D153" si="260">H153+L153</f>
        <v>826.89295360000006</v>
      </c>
      <c r="E153" s="43">
        <f t="shared" ref="E153" si="261">I153+M153</f>
        <v>576.19098846999998</v>
      </c>
      <c r="F153" s="43">
        <v>2070.09196836</v>
      </c>
      <c r="G153" s="43">
        <v>992.00179301000003</v>
      </c>
      <c r="H153" s="43">
        <v>820.76221839000004</v>
      </c>
      <c r="I153" s="43">
        <v>257.32795695999999</v>
      </c>
      <c r="J153" s="43">
        <v>325.20340949000001</v>
      </c>
      <c r="K153" s="43">
        <v>0.20964277000000001</v>
      </c>
      <c r="L153" s="43">
        <v>6.1307352100000001</v>
      </c>
      <c r="M153" s="43">
        <v>318.86303150999998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2120.0491534799999</v>
      </c>
      <c r="C154" s="43">
        <f t="shared" ref="C154" si="262">G154+K154</f>
        <v>951.09007393000002</v>
      </c>
      <c r="D154" s="43">
        <f t="shared" ref="D154" si="263">H154+L154</f>
        <v>814.05214635000004</v>
      </c>
      <c r="E154" s="43">
        <f t="shared" ref="E154" si="264">I154+M154</f>
        <v>354.90693319999997</v>
      </c>
      <c r="F154" s="43">
        <v>2019.08977979</v>
      </c>
      <c r="G154" s="43">
        <v>950.88635526999997</v>
      </c>
      <c r="H154" s="43">
        <v>810.81562321000001</v>
      </c>
      <c r="I154" s="43">
        <v>257.38780130999999</v>
      </c>
      <c r="J154" s="43">
        <v>100.95937369000001</v>
      </c>
      <c r="K154" s="43">
        <v>0.20371866</v>
      </c>
      <c r="L154" s="43">
        <v>3.2365231400000001</v>
      </c>
      <c r="M154" s="43">
        <v>97.519131889999997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2152.5225279599999</v>
      </c>
      <c r="C155" s="43">
        <f t="shared" ref="C155" si="265">G155+K155</f>
        <v>978.76378296999997</v>
      </c>
      <c r="D155" s="43">
        <f t="shared" ref="D155" si="266">H155+L155</f>
        <v>814.31707333999998</v>
      </c>
      <c r="E155" s="43">
        <f t="shared" ref="E155" si="267">I155+M155</f>
        <v>359.44167164999999</v>
      </c>
      <c r="F155" s="43">
        <v>2051.4505917199999</v>
      </c>
      <c r="G155" s="43">
        <v>978.54465998000001</v>
      </c>
      <c r="H155" s="43">
        <v>811.05030361000001</v>
      </c>
      <c r="I155" s="43">
        <v>261.85562813000001</v>
      </c>
      <c r="J155" s="43">
        <v>101.07193624</v>
      </c>
      <c r="K155" s="43">
        <v>0.21912298999999999</v>
      </c>
      <c r="L155" s="43">
        <v>3.26676973</v>
      </c>
      <c r="M155" s="43">
        <v>97.586043520000004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2170.0969936900001</v>
      </c>
      <c r="C156" s="43">
        <f t="shared" ref="C156" si="268">G156+K156</f>
        <v>990.49578872999996</v>
      </c>
      <c r="D156" s="43">
        <f t="shared" ref="D156" si="269">H156+L156</f>
        <v>824.26816554999994</v>
      </c>
      <c r="E156" s="43">
        <f t="shared" ref="E156" si="270">I156+M156</f>
        <v>355.33303940999997</v>
      </c>
      <c r="F156" s="43">
        <v>2069.8453732600001</v>
      </c>
      <c r="G156" s="43">
        <v>990.24182594000001</v>
      </c>
      <c r="H156" s="43">
        <v>821.04173094999999</v>
      </c>
      <c r="I156" s="43">
        <v>258.56181636999997</v>
      </c>
      <c r="J156" s="43">
        <v>100.25162043</v>
      </c>
      <c r="K156" s="43">
        <v>0.25396278999999999</v>
      </c>
      <c r="L156" s="43">
        <v>3.2264346000000002</v>
      </c>
      <c r="M156" s="43">
        <v>96.771223039999995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2211.8492363300002</v>
      </c>
      <c r="C157" s="43">
        <f t="shared" ref="C157" si="271">G157+K157</f>
        <v>1025.09740769</v>
      </c>
      <c r="D157" s="43">
        <f t="shared" ref="D157" si="272">H157+L157</f>
        <v>832.60969941999997</v>
      </c>
      <c r="E157" s="43">
        <f t="shared" ref="E157" si="273">I157+M157</f>
        <v>354.14212921999996</v>
      </c>
      <c r="F157" s="43">
        <v>2111.8142824800002</v>
      </c>
      <c r="G157" s="43">
        <v>1024.7913991400001</v>
      </c>
      <c r="H157" s="43">
        <v>829.34562521999999</v>
      </c>
      <c r="I157" s="43">
        <v>257.67725811999998</v>
      </c>
      <c r="J157" s="43">
        <v>100.03495384999999</v>
      </c>
      <c r="K157" s="43">
        <v>0.30600854999999999</v>
      </c>
      <c r="L157" s="43">
        <v>3.2640742</v>
      </c>
      <c r="M157" s="43">
        <v>96.464871099999996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2225.08397926</v>
      </c>
      <c r="C158" s="43">
        <f t="shared" ref="C158" si="274">G158+K158</f>
        <v>1035.8848286700002</v>
      </c>
      <c r="D158" s="43">
        <f t="shared" ref="D158" si="275">H158+L158</f>
        <v>829.34670353000001</v>
      </c>
      <c r="E158" s="43">
        <f t="shared" ref="E158" si="276">I158+M158</f>
        <v>359.85244706000003</v>
      </c>
      <c r="F158" s="43">
        <v>2125.66051479</v>
      </c>
      <c r="G158" s="43">
        <v>1035.5542405000001</v>
      </c>
      <c r="H158" s="43">
        <v>826.06439511999997</v>
      </c>
      <c r="I158" s="43">
        <v>264.04187917000002</v>
      </c>
      <c r="J158" s="43">
        <v>99.423464469999999</v>
      </c>
      <c r="K158" s="43">
        <v>0.33058817000000001</v>
      </c>
      <c r="L158" s="43">
        <v>3.2823084100000002</v>
      </c>
      <c r="M158" s="43">
        <v>95.810567890000002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2267.4489562899998</v>
      </c>
      <c r="C159" s="43">
        <f t="shared" ref="C159" si="277">G159+K159</f>
        <v>1082.57489162</v>
      </c>
      <c r="D159" s="43">
        <f t="shared" ref="D159" si="278">H159+L159</f>
        <v>818.74635363000004</v>
      </c>
      <c r="E159" s="43">
        <f t="shared" ref="E159" si="279">I159+M159</f>
        <v>366.12771104000001</v>
      </c>
      <c r="F159" s="43">
        <v>2168.7205127100001</v>
      </c>
      <c r="G159" s="43">
        <v>1082.24189718</v>
      </c>
      <c r="H159" s="43">
        <v>815.49806701</v>
      </c>
      <c r="I159" s="43">
        <v>270.98054852000001</v>
      </c>
      <c r="J159" s="43">
        <v>98.728443580000004</v>
      </c>
      <c r="K159" s="43">
        <v>0.33299444</v>
      </c>
      <c r="L159" s="43">
        <v>3.24828662</v>
      </c>
      <c r="M159" s="43">
        <v>95.147162519999995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2306.3979399</v>
      </c>
      <c r="C160" s="43">
        <f t="shared" ref="C160" si="280">G160+K160</f>
        <v>1084.4355418</v>
      </c>
      <c r="D160" s="43">
        <f t="shared" ref="D160" si="281">H160+L160</f>
        <v>842.36705572000005</v>
      </c>
      <c r="E160" s="43">
        <f t="shared" ref="E160" si="282">I160+M160</f>
        <v>379.59534238000003</v>
      </c>
      <c r="F160" s="43">
        <v>2205.2566417600001</v>
      </c>
      <c r="G160" s="43">
        <v>1084.15474982</v>
      </c>
      <c r="H160" s="43">
        <v>839.09515032000002</v>
      </c>
      <c r="I160" s="43">
        <v>282.00674162000001</v>
      </c>
      <c r="J160" s="43">
        <v>101.14129814</v>
      </c>
      <c r="K160" s="43">
        <v>0.28079198</v>
      </c>
      <c r="L160" s="43">
        <v>3.2719054000000001</v>
      </c>
      <c r="M160" s="43">
        <v>97.588600760000006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2369.3997915800001</v>
      </c>
      <c r="C161" s="43">
        <f t="shared" ref="C161" si="283">G161+K161</f>
        <v>1114.4640748500001</v>
      </c>
      <c r="D161" s="43">
        <f t="shared" ref="D161" si="284">H161+L161</f>
        <v>869.55386047000002</v>
      </c>
      <c r="E161" s="43">
        <f t="shared" ref="E161" si="285">I161+M161</f>
        <v>385.38185626000001</v>
      </c>
      <c r="F161" s="43">
        <v>2268.4158380200001</v>
      </c>
      <c r="G161" s="43">
        <v>1114.1772321200001</v>
      </c>
      <c r="H161" s="43">
        <v>866.27338533</v>
      </c>
      <c r="I161" s="43">
        <v>287.96522056999999</v>
      </c>
      <c r="J161" s="43">
        <v>100.98395356</v>
      </c>
      <c r="K161" s="43">
        <v>0.28684272999999999</v>
      </c>
      <c r="L161" s="43">
        <v>3.2804751400000001</v>
      </c>
      <c r="M161" s="43">
        <v>97.416635690000007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2454.53434268</v>
      </c>
      <c r="C162" s="43">
        <f t="shared" ref="C162" si="286">G162+K162</f>
        <v>1170.4551275700001</v>
      </c>
      <c r="D162" s="43">
        <f t="shared" ref="D162" si="287">H162+L162</f>
        <v>892.77611232999993</v>
      </c>
      <c r="E162" s="43">
        <f t="shared" ref="E162" si="288">I162+M162</f>
        <v>391.30310278000002</v>
      </c>
      <c r="F162" s="43">
        <v>2352.7174622399998</v>
      </c>
      <c r="G162" s="43">
        <v>1169.01561657</v>
      </c>
      <c r="H162" s="43">
        <v>889.36281843999996</v>
      </c>
      <c r="I162" s="43">
        <v>294.33902723</v>
      </c>
      <c r="J162" s="43">
        <v>101.81688044000001</v>
      </c>
      <c r="K162" s="43">
        <v>1.439511</v>
      </c>
      <c r="L162" s="43">
        <v>3.4132938899999998</v>
      </c>
      <c r="M162" s="43">
        <v>96.964075550000004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2518.80566903</v>
      </c>
      <c r="C163" s="43">
        <f t="shared" ref="C163" si="289">G163+K163</f>
        <v>1188.56462222</v>
      </c>
      <c r="D163" s="43">
        <f t="shared" ref="D163" si="290">H163+L163</f>
        <v>917.41931938000005</v>
      </c>
      <c r="E163" s="43">
        <f t="shared" ref="E163" si="291">I163+M163</f>
        <v>412.82172743000001</v>
      </c>
      <c r="F163" s="43">
        <v>2418.6521663899998</v>
      </c>
      <c r="G163" s="43">
        <v>1187.1077573800001</v>
      </c>
      <c r="H163" s="43">
        <v>914.07683583000005</v>
      </c>
      <c r="I163" s="43">
        <v>317.46757317999999</v>
      </c>
      <c r="J163" s="43">
        <v>100.15350264</v>
      </c>
      <c r="K163" s="43">
        <v>1.4568648399999999</v>
      </c>
      <c r="L163" s="43">
        <v>3.3424835499999999</v>
      </c>
      <c r="M163" s="43">
        <v>95.354154249999993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2571.99900394</v>
      </c>
      <c r="C164" s="43">
        <f t="shared" ref="C164" si="292">G164+K164</f>
        <v>1226.03782372</v>
      </c>
      <c r="D164" s="43">
        <f t="shared" ref="D164" si="293">H164+L164</f>
        <v>921.25114270999995</v>
      </c>
      <c r="E164" s="43">
        <f t="shared" ref="E164" si="294">I164+M164</f>
        <v>424.71003751000001</v>
      </c>
      <c r="F164" s="43">
        <v>2472.9239166799998</v>
      </c>
      <c r="G164" s="43">
        <v>1224.52709465</v>
      </c>
      <c r="H164" s="43">
        <v>917.92019305999997</v>
      </c>
      <c r="I164" s="43">
        <v>330.47662896999998</v>
      </c>
      <c r="J164" s="43">
        <v>99.075087260000004</v>
      </c>
      <c r="K164" s="43">
        <v>1.51072907</v>
      </c>
      <c r="L164" s="43">
        <v>3.33094965</v>
      </c>
      <c r="M164" s="43">
        <v>94.233408539999999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2662.30043312</v>
      </c>
      <c r="C165" s="43">
        <f t="shared" ref="C165" si="295">G165+K165</f>
        <v>1276.7761629600002</v>
      </c>
      <c r="D165" s="43">
        <f t="shared" ref="D165" si="296">H165+L165</f>
        <v>955.10865866000006</v>
      </c>
      <c r="E165" s="43">
        <f t="shared" ref="E165" si="297">I165+M165</f>
        <v>430.41561150000001</v>
      </c>
      <c r="F165" s="43">
        <v>2561.9785895599998</v>
      </c>
      <c r="G165" s="43">
        <v>1275.1894771100001</v>
      </c>
      <c r="H165" s="43">
        <v>951.73288744000001</v>
      </c>
      <c r="I165" s="43">
        <v>335.05622500999999</v>
      </c>
      <c r="J165" s="43">
        <v>100.32184356</v>
      </c>
      <c r="K165" s="43">
        <v>1.5866858500000001</v>
      </c>
      <c r="L165" s="43">
        <v>3.3757712199999999</v>
      </c>
      <c r="M165" s="43">
        <v>95.359386490000006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2655.99537925</v>
      </c>
      <c r="C166" s="43">
        <f t="shared" ref="C166" si="298">G166+K166</f>
        <v>1232.7211086</v>
      </c>
      <c r="D166" s="43">
        <f t="shared" ref="D166" si="299">H166+L166</f>
        <v>975.82623035000006</v>
      </c>
      <c r="E166" s="43">
        <f t="shared" ref="E166" si="300">I166+M166</f>
        <v>447.4480403</v>
      </c>
      <c r="F166" s="43">
        <v>2551.1365493200001</v>
      </c>
      <c r="G166" s="43">
        <v>1230.9348677099999</v>
      </c>
      <c r="H166" s="43">
        <v>972.28635767000003</v>
      </c>
      <c r="I166" s="43">
        <v>347.91532394000001</v>
      </c>
      <c r="J166" s="43">
        <v>104.85882993</v>
      </c>
      <c r="K166" s="43">
        <v>1.78624089</v>
      </c>
      <c r="L166" s="43">
        <v>3.5398726800000002</v>
      </c>
      <c r="M166" s="43">
        <v>99.532716359999995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2708.4767422499999</v>
      </c>
      <c r="C167" s="43">
        <f t="shared" ref="C167" si="301">G167+K167</f>
        <v>1290.6844271499999</v>
      </c>
      <c r="D167" s="43">
        <f t="shared" ref="D167" si="302">H167+L167</f>
        <v>967.97221755999999</v>
      </c>
      <c r="E167" s="43">
        <f t="shared" ref="E167" si="303">I167+M167</f>
        <v>449.82009754000001</v>
      </c>
      <c r="F167" s="43">
        <v>2608.0673805199999</v>
      </c>
      <c r="G167" s="43">
        <v>1289.77864845</v>
      </c>
      <c r="H167" s="43">
        <v>964.47488490000001</v>
      </c>
      <c r="I167" s="43">
        <v>353.81384716999997</v>
      </c>
      <c r="J167" s="43">
        <v>100.40936173</v>
      </c>
      <c r="K167" s="43">
        <v>0.90577870000000005</v>
      </c>
      <c r="L167" s="43">
        <v>3.4973326600000001</v>
      </c>
      <c r="M167" s="43">
        <v>96.006250370000004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2756.4899590099999</v>
      </c>
      <c r="C168" s="43">
        <f t="shared" ref="C168" si="304">G168+K168</f>
        <v>1317.8221087700001</v>
      </c>
      <c r="D168" s="43">
        <f t="shared" ref="D168" si="305">H168+L168</f>
        <v>980.25815608999994</v>
      </c>
      <c r="E168" s="43">
        <f t="shared" ref="E168" si="306">I168+M168</f>
        <v>458.40969415000001</v>
      </c>
      <c r="F168" s="43">
        <v>2656.2936289700001</v>
      </c>
      <c r="G168" s="43">
        <v>1316.92487882</v>
      </c>
      <c r="H168" s="43">
        <v>976.73451671999999</v>
      </c>
      <c r="I168" s="43">
        <v>362.63423342999999</v>
      </c>
      <c r="J168" s="43">
        <v>100.19633004000001</v>
      </c>
      <c r="K168" s="43">
        <v>0.89722995000000005</v>
      </c>
      <c r="L168" s="43">
        <v>3.5236393700000002</v>
      </c>
      <c r="M168" s="43">
        <v>95.775460719999998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2857.4244924300001</v>
      </c>
      <c r="C169" s="43">
        <f t="shared" ref="C169" si="307">G169+K169</f>
        <v>1354.0160987899999</v>
      </c>
      <c r="D169" s="43">
        <f t="shared" ref="D169" si="308">H169+L169</f>
        <v>1017.92704487</v>
      </c>
      <c r="E169" s="43">
        <f t="shared" ref="E169" si="309">I169+M169</f>
        <v>485.48134876999995</v>
      </c>
      <c r="F169" s="43">
        <v>2754.79286637</v>
      </c>
      <c r="G169" s="43">
        <v>1353.08455607</v>
      </c>
      <c r="H169" s="43">
        <v>1014.31070848</v>
      </c>
      <c r="I169" s="43">
        <v>387.39760181999998</v>
      </c>
      <c r="J169" s="43">
        <v>102.63162606</v>
      </c>
      <c r="K169" s="43">
        <v>0.93154272000000005</v>
      </c>
      <c r="L169" s="43">
        <v>3.6163363899999998</v>
      </c>
      <c r="M169" s="43">
        <v>98.083746950000005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2931.6115644699998</v>
      </c>
      <c r="C170" s="43">
        <f t="shared" ref="C170" si="310">G170+K170</f>
        <v>1395.66274028</v>
      </c>
      <c r="D170" s="43">
        <f t="shared" ref="D170" si="311">H170+L170</f>
        <v>1027.8387873099998</v>
      </c>
      <c r="E170" s="43">
        <f t="shared" ref="E170" si="312">I170+M170</f>
        <v>508.11003688</v>
      </c>
      <c r="F170" s="43">
        <v>2828.3947735299998</v>
      </c>
      <c r="G170" s="43">
        <v>1394.7001907700001</v>
      </c>
      <c r="H170" s="43">
        <v>1024.1926338599999</v>
      </c>
      <c r="I170" s="43">
        <v>409.5019489</v>
      </c>
      <c r="J170" s="43">
        <v>103.21679094</v>
      </c>
      <c r="K170" s="43">
        <v>0.96254951</v>
      </c>
      <c r="L170" s="43">
        <v>3.6461534499999999</v>
      </c>
      <c r="M170" s="43">
        <v>98.608087979999993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3010.3959850599999</v>
      </c>
      <c r="C171" s="43">
        <f t="shared" ref="C171" si="313">G171+K171</f>
        <v>1423.8002393500001</v>
      </c>
      <c r="D171" s="43">
        <f t="shared" ref="D171" si="314">H171+L171</f>
        <v>1045.8416707599999</v>
      </c>
      <c r="E171" s="43">
        <f t="shared" ref="E171" si="315">I171+M171</f>
        <v>540.75407495000002</v>
      </c>
      <c r="F171" s="43">
        <v>2904.8699034000001</v>
      </c>
      <c r="G171" s="43">
        <v>1422.80049912</v>
      </c>
      <c r="H171" s="43">
        <v>1042.1051904999999</v>
      </c>
      <c r="I171" s="43">
        <v>439.96421378000002</v>
      </c>
      <c r="J171" s="43">
        <v>105.52608166</v>
      </c>
      <c r="K171" s="43">
        <v>0.99974023000000001</v>
      </c>
      <c r="L171" s="43">
        <v>3.73648026</v>
      </c>
      <c r="M171" s="43">
        <v>100.78986116999999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3074.9428770300001</v>
      </c>
      <c r="C172" s="43">
        <f t="shared" ref="C172" si="316">G172+K172</f>
        <v>1444.71659404</v>
      </c>
      <c r="D172" s="43">
        <f t="shared" ref="D172" si="317">H172+L172</f>
        <v>1069.6119983799999</v>
      </c>
      <c r="E172" s="43">
        <f t="shared" ref="E172" si="318">I172+M172</f>
        <v>560.61428461000003</v>
      </c>
      <c r="F172" s="43">
        <v>2966.9391655099998</v>
      </c>
      <c r="G172" s="43">
        <v>1443.8119104699999</v>
      </c>
      <c r="H172" s="43">
        <v>1065.88827909</v>
      </c>
      <c r="I172" s="43">
        <v>457.23897595</v>
      </c>
      <c r="J172" s="43">
        <v>108.00371152</v>
      </c>
      <c r="K172" s="43">
        <v>0.90468356999999999</v>
      </c>
      <c r="L172" s="43">
        <v>3.72371929</v>
      </c>
      <c r="M172" s="43">
        <v>103.37530866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3148.3581207500001</v>
      </c>
      <c r="C173" s="43">
        <f t="shared" ref="C173" si="319">G173+K173</f>
        <v>1505.75916351</v>
      </c>
      <c r="D173" s="43">
        <f t="shared" ref="D173" si="320">H173+L173</f>
        <v>1080.76110909</v>
      </c>
      <c r="E173" s="43">
        <f t="shared" ref="E173" si="321">I173+M173</f>
        <v>561.83784815000001</v>
      </c>
      <c r="F173" s="43">
        <v>3047.9104879199999</v>
      </c>
      <c r="G173" s="43">
        <v>1504.7534269299999</v>
      </c>
      <c r="H173" s="43">
        <v>1076.97450162</v>
      </c>
      <c r="I173" s="43">
        <v>466.18255936999998</v>
      </c>
      <c r="J173" s="43">
        <v>100.44763283</v>
      </c>
      <c r="K173" s="43">
        <v>1.00573658</v>
      </c>
      <c r="L173" s="43">
        <v>3.7866074699999999</v>
      </c>
      <c r="M173" s="43">
        <v>95.655288780000006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3234.79392813</v>
      </c>
      <c r="C174" s="43">
        <f t="shared" ref="C174" si="322">G174+K174</f>
        <v>1550.6608424199999</v>
      </c>
      <c r="D174" s="43">
        <f t="shared" ref="D174" si="323">H174+L174</f>
        <v>1103.37791885</v>
      </c>
      <c r="E174" s="43">
        <f t="shared" ref="E174" si="324">I174+M174</f>
        <v>580.75516686000003</v>
      </c>
      <c r="F174" s="43">
        <v>3133.8581061899999</v>
      </c>
      <c r="G174" s="43">
        <v>1549.6865930199999</v>
      </c>
      <c r="H174" s="43">
        <v>1099.5405787699999</v>
      </c>
      <c r="I174" s="43">
        <v>484.6309344</v>
      </c>
      <c r="J174" s="43">
        <v>100.93582194</v>
      </c>
      <c r="K174" s="43">
        <v>0.97424940000000004</v>
      </c>
      <c r="L174" s="43">
        <v>3.8373400800000002</v>
      </c>
      <c r="M174" s="43">
        <v>96.124232460000002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3299.8085351599998</v>
      </c>
      <c r="C175" s="43">
        <f t="shared" ref="C175" si="325">G175+K175</f>
        <v>1572.31500863</v>
      </c>
      <c r="D175" s="43">
        <f t="shared" ref="D175" si="326">H175+L175</f>
        <v>1137.39127687</v>
      </c>
      <c r="E175" s="43">
        <f t="shared" ref="E175" si="327">I175+M175</f>
        <v>590.10224965999998</v>
      </c>
      <c r="F175" s="43">
        <v>3199.0134591699998</v>
      </c>
      <c r="G175" s="43">
        <v>1571.2890135499999</v>
      </c>
      <c r="H175" s="43">
        <v>1133.54697936</v>
      </c>
      <c r="I175" s="43">
        <v>494.17746626000002</v>
      </c>
      <c r="J175" s="43">
        <v>100.79507599</v>
      </c>
      <c r="K175" s="43">
        <v>1.0259950799999999</v>
      </c>
      <c r="L175" s="43">
        <v>3.8442975100000001</v>
      </c>
      <c r="M175" s="43">
        <v>95.924783399999995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3298.4055659700002</v>
      </c>
      <c r="C176" s="43">
        <f t="shared" ref="C176" si="328">G176+K176</f>
        <v>1604.0794926899998</v>
      </c>
      <c r="D176" s="43">
        <f t="shared" ref="D176" si="329">H176+L176</f>
        <v>1134.73116944</v>
      </c>
      <c r="E176" s="43">
        <f t="shared" ref="E176" si="330">I176+M176</f>
        <v>559.59490384000003</v>
      </c>
      <c r="F176" s="43">
        <v>3241.9555559999999</v>
      </c>
      <c r="G176" s="43">
        <v>1603.0350794599999</v>
      </c>
      <c r="H176" s="43">
        <v>1130.92333039</v>
      </c>
      <c r="I176" s="43">
        <v>507.99714614999999</v>
      </c>
      <c r="J176" s="43">
        <v>56.450009970000004</v>
      </c>
      <c r="K176" s="43">
        <v>1.04441323</v>
      </c>
      <c r="L176" s="43">
        <v>3.8078390500000001</v>
      </c>
      <c r="M176" s="43">
        <v>51.597757690000002</v>
      </c>
      <c r="N176" s="43"/>
      <c r="O176" s="43"/>
      <c r="P176" s="43"/>
      <c r="Q176" s="43"/>
    </row>
    <row r="177" spans="1:17" collapsed="1">
      <c r="A177" s="8">
        <v>45597</v>
      </c>
      <c r="B177" s="43">
        <v>3399.8563207000002</v>
      </c>
      <c r="C177" s="43">
        <f t="shared" ref="C177" si="331">G177+K177</f>
        <v>1641.2763142699998</v>
      </c>
      <c r="D177" s="43">
        <f t="shared" ref="D177" si="332">H177+L177</f>
        <v>1173.4172796399998</v>
      </c>
      <c r="E177" s="43">
        <f t="shared" ref="E177" si="333">I177+M177</f>
        <v>585.16272678999997</v>
      </c>
      <c r="F177" s="43">
        <v>3343.40920787</v>
      </c>
      <c r="G177" s="43">
        <v>1640.2147718399999</v>
      </c>
      <c r="H177" s="43">
        <v>1169.6163719599999</v>
      </c>
      <c r="I177" s="43">
        <v>533.57806406999998</v>
      </c>
      <c r="J177" s="43">
        <v>56.447112830000002</v>
      </c>
      <c r="K177" s="43">
        <v>1.06154243</v>
      </c>
      <c r="L177" s="43">
        <v>3.8009076799999999</v>
      </c>
      <c r="M177" s="43">
        <v>51.584662719999997</v>
      </c>
      <c r="N177" s="43"/>
      <c r="O177" s="43"/>
      <c r="P177" s="43"/>
      <c r="Q177" s="43"/>
    </row>
    <row r="178" spans="1:17">
      <c r="A178" s="8">
        <v>45627</v>
      </c>
      <c r="B178" s="43">
        <v>3418.7560751999999</v>
      </c>
      <c r="C178" s="43">
        <f t="shared" ref="C178" si="334">G178+K178</f>
        <v>1626.9399823799999</v>
      </c>
      <c r="D178" s="43">
        <f t="shared" ref="D178" si="335">H178+L178</f>
        <v>1200.56692032</v>
      </c>
      <c r="E178" s="43">
        <f t="shared" ref="E178" si="336">I178+M178</f>
        <v>591.24917249999999</v>
      </c>
      <c r="F178" s="43">
        <v>3361.9265336399999</v>
      </c>
      <c r="G178" s="43">
        <v>1625.8366359199999</v>
      </c>
      <c r="H178" s="43">
        <v>1196.73864516</v>
      </c>
      <c r="I178" s="43">
        <v>539.35125256000003</v>
      </c>
      <c r="J178" s="43">
        <v>56.829541560000003</v>
      </c>
      <c r="K178" s="43">
        <v>1.10334646</v>
      </c>
      <c r="L178" s="43">
        <v>3.82827516</v>
      </c>
      <c r="M178" s="43">
        <v>51.897919940000001</v>
      </c>
      <c r="N178" s="43"/>
      <c r="O178" s="43"/>
      <c r="P178" s="43"/>
      <c r="Q178" s="43"/>
    </row>
    <row r="179" spans="1:17">
      <c r="A179" s="8">
        <v>45658</v>
      </c>
      <c r="B179" s="43">
        <v>3516.4913183399999</v>
      </c>
      <c r="C179" s="43">
        <f t="shared" ref="C179" si="337">G179+K179</f>
        <v>1741.5442562199999</v>
      </c>
      <c r="D179" s="43">
        <f t="shared" ref="D179" si="338">H179+L179</f>
        <v>1176.0119523000001</v>
      </c>
      <c r="E179" s="43">
        <f t="shared" ref="E179" si="339">I179+M179</f>
        <v>598.93510981999998</v>
      </c>
      <c r="F179" s="43">
        <v>3460.10001921</v>
      </c>
      <c r="G179" s="43">
        <v>1740.4812001099999</v>
      </c>
      <c r="H179" s="43">
        <v>1172.2095933000001</v>
      </c>
      <c r="I179" s="43">
        <v>547.40922579999994</v>
      </c>
      <c r="J179" s="43">
        <v>56.39129913</v>
      </c>
      <c r="K179" s="43">
        <v>1.06305611</v>
      </c>
      <c r="L179" s="43">
        <v>3.802359</v>
      </c>
      <c r="M179" s="43">
        <v>51.525884019999999</v>
      </c>
      <c r="N179" s="43"/>
      <c r="O179" s="43"/>
      <c r="P179" s="43"/>
      <c r="Q179" s="43"/>
    </row>
    <row r="180" spans="1:17">
      <c r="A180" s="8">
        <v>45689</v>
      </c>
      <c r="B180" s="43">
        <v>3574.9916312300002</v>
      </c>
      <c r="C180" s="43">
        <f t="shared" ref="C180" si="340">G180+K180</f>
        <v>1762.33277045</v>
      </c>
      <c r="D180" s="43">
        <f t="shared" ref="D180" si="341">H180+L180</f>
        <v>1203.99524664</v>
      </c>
      <c r="E180" s="43">
        <f t="shared" ref="E180" si="342">I180+M180</f>
        <v>608.66361414000005</v>
      </c>
      <c r="F180" s="43">
        <v>3519.2840671899999</v>
      </c>
      <c r="G180" s="43">
        <v>1761.24621748</v>
      </c>
      <c r="H180" s="43">
        <v>1200.2111287</v>
      </c>
      <c r="I180" s="43">
        <v>557.82672101000003</v>
      </c>
      <c r="J180" s="43">
        <v>55.707564040000001</v>
      </c>
      <c r="K180" s="43">
        <v>1.0865529700000001</v>
      </c>
      <c r="L180" s="43">
        <v>3.7841179399999998</v>
      </c>
      <c r="M180" s="43">
        <v>50.83689313</v>
      </c>
      <c r="N180" s="43"/>
      <c r="O180" s="43"/>
      <c r="P180" s="43"/>
      <c r="Q180" s="43"/>
    </row>
    <row r="181" spans="1:17">
      <c r="A181" s="8">
        <v>45717</v>
      </c>
      <c r="B181" s="43">
        <v>3667.0897659500001</v>
      </c>
      <c r="C181" s="43">
        <f t="shared" ref="C181" si="343">G181+K181</f>
        <v>1767.2377155900001</v>
      </c>
      <c r="D181" s="43">
        <f t="shared" ref="D181" si="344">H181+L181</f>
        <v>1292.2871622499999</v>
      </c>
      <c r="E181" s="43">
        <f t="shared" ref="E181" si="345">I181+M181</f>
        <v>607.56488811000008</v>
      </c>
      <c r="F181" s="43">
        <v>3618.9509463200002</v>
      </c>
      <c r="G181" s="43">
        <v>1766.1137055900001</v>
      </c>
      <c r="H181" s="43">
        <v>1288.46438833</v>
      </c>
      <c r="I181" s="43">
        <v>564.37285240000006</v>
      </c>
      <c r="J181" s="43">
        <v>48.13881963</v>
      </c>
      <c r="K181" s="43">
        <v>1.12401</v>
      </c>
      <c r="L181" s="43">
        <v>3.8227739199999999</v>
      </c>
      <c r="M181" s="43">
        <v>43.192035709999999</v>
      </c>
      <c r="N181" s="43"/>
      <c r="O181" s="43"/>
      <c r="P181" s="43"/>
      <c r="Q181" s="43"/>
    </row>
    <row r="182" spans="1:17">
      <c r="A182" s="8">
        <v>45748</v>
      </c>
      <c r="B182" s="43">
        <v>3727.4135468200002</v>
      </c>
      <c r="C182" s="43">
        <f t="shared" ref="C182" si="346">G182+K182</f>
        <v>1868.13344031</v>
      </c>
      <c r="D182" s="43">
        <f t="shared" ref="D182" si="347">H182+L182</f>
        <v>1236.6744249999999</v>
      </c>
      <c r="E182" s="43">
        <f t="shared" ref="E182" si="348">I182+M182</f>
        <v>622.60568151000007</v>
      </c>
      <c r="F182" s="43">
        <v>3679.6439624200002</v>
      </c>
      <c r="G182" s="43">
        <v>1868.05317365</v>
      </c>
      <c r="H182" s="43">
        <v>1232.76441497</v>
      </c>
      <c r="I182" s="43">
        <v>578.82637380000006</v>
      </c>
      <c r="J182" s="43">
        <v>47.769584399999999</v>
      </c>
      <c r="K182" s="43">
        <v>8.0266660000000004E-2</v>
      </c>
      <c r="L182" s="43">
        <v>3.91001003</v>
      </c>
      <c r="M182" s="43">
        <v>43.779307709999998</v>
      </c>
      <c r="N182" s="43"/>
      <c r="O182" s="43"/>
      <c r="P182" s="43"/>
      <c r="Q182" s="43"/>
    </row>
    <row r="183" spans="1:17">
      <c r="A183" s="8">
        <v>45778</v>
      </c>
      <c r="B183" s="43">
        <v>3828.3591547000001</v>
      </c>
      <c r="C183" s="43">
        <f t="shared" ref="C183" si="349">G183+K183</f>
        <v>1917.67449304</v>
      </c>
      <c r="D183" s="43">
        <f t="shared" ref="D183" si="350">H183+L183</f>
        <v>1275.0877134100001</v>
      </c>
      <c r="E183" s="43">
        <f t="shared" ref="E183" si="351">I183+M183</f>
        <v>635.59694824999997</v>
      </c>
      <c r="F183" s="43">
        <v>3785.8957384199998</v>
      </c>
      <c r="G183" s="43">
        <v>1917.62439915</v>
      </c>
      <c r="H183" s="43">
        <v>1271.1951905400001</v>
      </c>
      <c r="I183" s="43">
        <v>597.07614873</v>
      </c>
      <c r="J183" s="43">
        <v>42.463416279999997</v>
      </c>
      <c r="K183" s="43">
        <v>5.0093890000000002E-2</v>
      </c>
      <c r="L183" s="43">
        <v>3.8925228700000001</v>
      </c>
      <c r="M183" s="43">
        <v>38.520799519999997</v>
      </c>
      <c r="N183" s="43"/>
      <c r="O183" s="43"/>
      <c r="P183" s="43"/>
      <c r="Q183" s="43"/>
    </row>
    <row r="184" spans="1:17">
      <c r="A184" s="8">
        <v>45809</v>
      </c>
      <c r="B184" s="43">
        <v>3878.05689949</v>
      </c>
      <c r="C184" s="43">
        <f t="shared" ref="C184" si="352">G184+K184</f>
        <v>1948.7029598299998</v>
      </c>
      <c r="D184" s="43">
        <f t="shared" ref="D184" si="353">H184+L184</f>
        <v>1279.44989272</v>
      </c>
      <c r="E184" s="43">
        <f t="shared" ref="E184" si="354">I184+M184</f>
        <v>649.90404694000006</v>
      </c>
      <c r="F184" s="43">
        <v>3835.47246034</v>
      </c>
      <c r="G184" s="43">
        <v>1948.6512211899999</v>
      </c>
      <c r="H184" s="43">
        <v>1275.48712555</v>
      </c>
      <c r="I184" s="43">
        <v>611.33411360000002</v>
      </c>
      <c r="J184" s="43">
        <v>42.584439150000001</v>
      </c>
      <c r="K184" s="43">
        <v>5.1738640000000002E-2</v>
      </c>
      <c r="L184" s="43">
        <v>3.9627671699999998</v>
      </c>
      <c r="M184" s="43">
        <v>38.569933339999999</v>
      </c>
      <c r="N184" s="43"/>
      <c r="O184" s="43"/>
      <c r="P184" s="43"/>
      <c r="Q184" s="43"/>
    </row>
    <row r="185" spans="1:17">
      <c r="A185" s="8">
        <v>45839</v>
      </c>
      <c r="B185" s="43">
        <v>3921.8753942799999</v>
      </c>
      <c r="C185" s="43">
        <f t="shared" ref="C185" si="355">G185+K185</f>
        <v>1978.1499188999999</v>
      </c>
      <c r="D185" s="43">
        <f t="shared" ref="D185" si="356">H185+L185</f>
        <v>1272.5355197699998</v>
      </c>
      <c r="E185" s="43">
        <f t="shared" ref="E185" si="357">I185+M185</f>
        <v>671.18995560999997</v>
      </c>
      <c r="F185" s="43">
        <v>3879.7351013399998</v>
      </c>
      <c r="G185" s="43">
        <v>1978.0887246499999</v>
      </c>
      <c r="H185" s="43">
        <v>1268.5865029199999</v>
      </c>
      <c r="I185" s="43">
        <v>633.05987376999997</v>
      </c>
      <c r="J185" s="43">
        <v>42.140292940000002</v>
      </c>
      <c r="K185" s="43">
        <v>6.1194249999999999E-2</v>
      </c>
      <c r="L185" s="43">
        <v>3.94901685</v>
      </c>
      <c r="M185" s="43">
        <v>38.130081840000003</v>
      </c>
      <c r="N185" s="43"/>
      <c r="O185" s="43"/>
      <c r="P185" s="43"/>
      <c r="Q185" s="43"/>
    </row>
    <row r="186" spans="1:17">
      <c r="A186" s="8">
        <v>45870</v>
      </c>
      <c r="B186" s="43">
        <v>4006.6516245500002</v>
      </c>
      <c r="C186" s="43">
        <f t="shared" ref="C186" si="358">G186+K186</f>
        <v>2029.9593363500001</v>
      </c>
      <c r="D186" s="43">
        <f t="shared" ref="D186" si="359">H186+L186</f>
        <v>1291.2873897999998</v>
      </c>
      <c r="E186" s="43">
        <f t="shared" ref="E186" si="360">I186+M186</f>
        <v>685.40489839999998</v>
      </c>
      <c r="F186" s="43">
        <v>3967.6795018500002</v>
      </c>
      <c r="G186" s="43">
        <v>2029.9246057600001</v>
      </c>
      <c r="H186" s="43">
        <v>1287.3677398499999</v>
      </c>
      <c r="I186" s="43">
        <v>650.38715623999997</v>
      </c>
      <c r="J186" s="43">
        <v>38.9721227</v>
      </c>
      <c r="K186" s="43">
        <v>3.4730589999999999E-2</v>
      </c>
      <c r="L186" s="43">
        <v>3.9196499500000002</v>
      </c>
      <c r="M186" s="43">
        <v>35.017742159999997</v>
      </c>
      <c r="N186" s="43"/>
      <c r="O186" s="43"/>
      <c r="P186" s="43"/>
      <c r="Q186" s="43"/>
    </row>
    <row r="187" spans="1:17">
      <c r="A187" s="8">
        <v>45901</v>
      </c>
      <c r="B187" s="43">
        <v>4073.7043423</v>
      </c>
      <c r="C187" s="43">
        <f t="shared" ref="C187" si="361">G187+K187</f>
        <v>2044.8782628500001</v>
      </c>
      <c r="D187" s="43">
        <f t="shared" ref="D187" si="362">H187+L187</f>
        <v>1322.2891273299999</v>
      </c>
      <c r="E187" s="43">
        <f t="shared" ref="E187" si="363">I187+M187</f>
        <v>706.53695212000002</v>
      </c>
      <c r="F187" s="43">
        <v>4034.6962913000002</v>
      </c>
      <c r="G187" s="43">
        <v>2044.77539697</v>
      </c>
      <c r="H187" s="43">
        <v>1318.35624938</v>
      </c>
      <c r="I187" s="43">
        <v>671.56464495</v>
      </c>
      <c r="J187" s="43">
        <v>39.008051000000002</v>
      </c>
      <c r="K187" s="43">
        <v>0.10286588000000001</v>
      </c>
      <c r="L187" s="43">
        <v>3.93287795</v>
      </c>
      <c r="M187" s="43">
        <v>34.972307170000001</v>
      </c>
      <c r="N187" s="43"/>
      <c r="O187" s="43"/>
      <c r="P187" s="43"/>
      <c r="Q187" s="43"/>
    </row>
    <row r="188" spans="1:17">
      <c r="A188" s="8">
        <v>45931</v>
      </c>
      <c r="B188" s="43">
        <v>4113.2124698999996</v>
      </c>
      <c r="C188" s="43">
        <f t="shared" ref="C188" si="364">G188+K188</f>
        <v>2053.64163082</v>
      </c>
      <c r="D188" s="43">
        <f t="shared" ref="D188" si="365">H188+L188</f>
        <v>1321.28652478</v>
      </c>
      <c r="E188" s="43">
        <f t="shared" ref="E188" si="366">I188+M188</f>
        <v>738.28431430000001</v>
      </c>
      <c r="F188" s="43">
        <v>4073.8890612199998</v>
      </c>
      <c r="G188" s="43">
        <v>2053.4874754000002</v>
      </c>
      <c r="H188" s="43">
        <v>1317.3139915100001</v>
      </c>
      <c r="I188" s="43">
        <v>703.08759430999999</v>
      </c>
      <c r="J188" s="43">
        <v>39.32340868</v>
      </c>
      <c r="K188" s="43">
        <v>0.15415541999999999</v>
      </c>
      <c r="L188" s="43">
        <v>3.97253327</v>
      </c>
      <c r="M188" s="43">
        <v>35.196719989999998</v>
      </c>
      <c r="N188" s="43"/>
      <c r="O188" s="43"/>
      <c r="P188" s="43"/>
      <c r="Q188" s="43"/>
    </row>
    <row r="189" spans="1:17">
      <c r="A189" s="8">
        <v>45962</v>
      </c>
      <c r="B189" s="43">
        <v>4218.4547436000003</v>
      </c>
      <c r="C189" s="43">
        <f t="shared" ref="C189" si="367">G189+K189</f>
        <v>2098.0492676200001</v>
      </c>
      <c r="D189" s="43">
        <f t="shared" ref="D189" si="368">H189+L189</f>
        <v>1353.0492976400001</v>
      </c>
      <c r="E189" s="43">
        <f t="shared" ref="E189" si="369">I189+M189</f>
        <v>767.35617833999993</v>
      </c>
      <c r="F189" s="43">
        <v>4179.0578284699995</v>
      </c>
      <c r="G189" s="43">
        <v>2098.02566471</v>
      </c>
      <c r="H189" s="43">
        <v>1349.0524083400001</v>
      </c>
      <c r="I189" s="43">
        <v>731.97975541999995</v>
      </c>
      <c r="J189" s="43">
        <v>39.396915129999996</v>
      </c>
      <c r="K189" s="43">
        <v>2.3602910000000001E-2</v>
      </c>
      <c r="L189" s="43">
        <v>3.9968892999999999</v>
      </c>
      <c r="M189" s="43">
        <v>35.376422920000003</v>
      </c>
      <c r="N189" s="43"/>
      <c r="O189" s="43"/>
      <c r="P189" s="43"/>
      <c r="Q189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2" style="23" customWidth="1"/>
    <col min="4" max="4" width="12.4414062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1.8867187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128</v>
      </c>
      <c r="B1" s="10"/>
    </row>
    <row r="2" spans="1:702" ht="5.25" customHeight="1"/>
    <row r="3" spans="1:702">
      <c r="A3" s="109" t="s">
        <v>48</v>
      </c>
    </row>
    <row r="4" spans="1:702" ht="12.75" customHeight="1">
      <c r="A4" s="208" t="s">
        <v>127</v>
      </c>
      <c r="B4" s="209"/>
      <c r="C4" s="24"/>
    </row>
    <row r="5" spans="1:702" ht="12.75" customHeight="1">
      <c r="A5" s="25" t="s">
        <v>225</v>
      </c>
    </row>
    <row r="6" spans="1:702" ht="12.75" customHeight="1">
      <c r="A6" s="210" t="s">
        <v>0</v>
      </c>
      <c r="B6" s="212" t="s">
        <v>1</v>
      </c>
      <c r="C6" s="214" t="s">
        <v>47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</row>
    <row r="7" spans="1:702" s="26" customFormat="1" ht="12.75" customHeight="1">
      <c r="A7" s="210"/>
      <c r="B7" s="212"/>
      <c r="C7" s="206" t="s">
        <v>251</v>
      </c>
      <c r="D7" s="206" t="s">
        <v>252</v>
      </c>
      <c r="E7" s="206" t="s">
        <v>46</v>
      </c>
      <c r="F7" s="206" t="s">
        <v>45</v>
      </c>
      <c r="G7" s="206" t="s">
        <v>44</v>
      </c>
      <c r="H7" s="206" t="s">
        <v>43</v>
      </c>
      <c r="I7" s="206" t="s">
        <v>42</v>
      </c>
      <c r="J7" s="206" t="s">
        <v>41</v>
      </c>
      <c r="K7" s="206" t="s">
        <v>40</v>
      </c>
      <c r="L7" s="206" t="s">
        <v>61</v>
      </c>
      <c r="M7" s="206" t="s">
        <v>253</v>
      </c>
      <c r="N7" s="206" t="s">
        <v>39</v>
      </c>
      <c r="O7" s="206" t="s">
        <v>38</v>
      </c>
      <c r="P7" s="206" t="s">
        <v>49</v>
      </c>
      <c r="Q7" s="206" t="s">
        <v>37</v>
      </c>
      <c r="R7" s="206" t="s">
        <v>36</v>
      </c>
      <c r="S7" s="206" t="s">
        <v>35</v>
      </c>
      <c r="T7" s="206" t="s">
        <v>34</v>
      </c>
    </row>
    <row r="8" spans="1:702" s="26" customFormat="1" ht="12.75" customHeight="1">
      <c r="A8" s="211"/>
      <c r="B8" s="213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702" s="26" customFormat="1" ht="65.25" customHeight="1">
      <c r="A9" s="211"/>
      <c r="B9" s="213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</row>
    <row r="10" spans="1:702" s="26" customFormat="1" ht="12.75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  <c r="HP11" s="114"/>
      <c r="HQ11" s="114"/>
      <c r="HR11" s="114"/>
      <c r="HS11" s="114"/>
      <c r="HT11" s="114"/>
      <c r="HU11" s="114"/>
      <c r="HV11" s="114"/>
      <c r="HW11" s="114"/>
      <c r="HX11" s="114"/>
      <c r="HY11" s="114"/>
      <c r="HZ11" s="114"/>
      <c r="IA11" s="114"/>
      <c r="IB11" s="114"/>
      <c r="IC11" s="114"/>
      <c r="ID11" s="114"/>
      <c r="IE11" s="114"/>
      <c r="IF11" s="114"/>
      <c r="IG11" s="114"/>
      <c r="IH11" s="114"/>
      <c r="II11" s="114"/>
      <c r="IJ11" s="114"/>
      <c r="IK11" s="114"/>
      <c r="IL11" s="114"/>
      <c r="IM11" s="114"/>
      <c r="IN11" s="114"/>
      <c r="IO11" s="114"/>
      <c r="IP11" s="114"/>
      <c r="IQ11" s="114"/>
      <c r="IR11" s="114"/>
      <c r="IS11" s="114"/>
      <c r="IT11" s="114"/>
      <c r="IU11" s="114"/>
      <c r="IV11" s="114"/>
      <c r="IW11" s="114"/>
      <c r="IX11" s="114"/>
      <c r="IY11" s="114"/>
      <c r="IZ11" s="114"/>
      <c r="JA11" s="114"/>
      <c r="JB11" s="114"/>
      <c r="JC11" s="114"/>
      <c r="JD11" s="114"/>
      <c r="JE11" s="114"/>
      <c r="JF11" s="114"/>
      <c r="JG11" s="114"/>
      <c r="JH11" s="114"/>
      <c r="JI11" s="114"/>
      <c r="JJ11" s="114"/>
      <c r="JK11" s="114"/>
      <c r="JL11" s="114"/>
      <c r="JM11" s="114"/>
      <c r="JN11" s="114"/>
      <c r="JO11" s="114"/>
      <c r="JP11" s="114"/>
      <c r="JQ11" s="114"/>
      <c r="JR11" s="114"/>
      <c r="JS11" s="114"/>
      <c r="JT11" s="114"/>
      <c r="JU11" s="114"/>
      <c r="JV11" s="114"/>
      <c r="JW11" s="114"/>
      <c r="JX11" s="114"/>
      <c r="JY11" s="114"/>
      <c r="JZ11" s="114"/>
      <c r="KA11" s="114"/>
      <c r="KB11" s="114"/>
      <c r="KC11" s="114"/>
      <c r="KD11" s="114"/>
      <c r="KE11" s="114"/>
      <c r="KF11" s="114"/>
      <c r="KG11" s="114"/>
      <c r="KH11" s="114"/>
      <c r="KI11" s="114"/>
      <c r="KJ11" s="114"/>
      <c r="KK11" s="114"/>
      <c r="KL11" s="114"/>
      <c r="KM11" s="114"/>
      <c r="KN11" s="114"/>
      <c r="KO11" s="114"/>
      <c r="KP11" s="114"/>
      <c r="KQ11" s="114"/>
      <c r="KR11" s="114"/>
      <c r="KS11" s="114"/>
      <c r="KT11" s="114"/>
      <c r="KU11" s="114"/>
      <c r="KV11" s="114"/>
      <c r="KW11" s="114"/>
      <c r="KX11" s="114"/>
      <c r="KY11" s="114"/>
      <c r="KZ11" s="114"/>
      <c r="LA11" s="114"/>
      <c r="LB11" s="114"/>
      <c r="LC11" s="114"/>
      <c r="LD11" s="114"/>
      <c r="LE11" s="114"/>
      <c r="LF11" s="114"/>
      <c r="LG11" s="114"/>
      <c r="LH11" s="114"/>
      <c r="LI11" s="114"/>
      <c r="LJ11" s="114"/>
      <c r="LK11" s="114"/>
      <c r="LL11" s="114"/>
      <c r="LM11" s="114"/>
      <c r="LN11" s="114"/>
      <c r="LO11" s="114"/>
      <c r="LP11" s="114"/>
      <c r="LQ11" s="114"/>
      <c r="LR11" s="114"/>
      <c r="LS11" s="114"/>
      <c r="LT11" s="114"/>
      <c r="LU11" s="114"/>
      <c r="LV11" s="114"/>
      <c r="LW11" s="114"/>
      <c r="LX11" s="114"/>
      <c r="LY11" s="114"/>
      <c r="LZ11" s="114"/>
      <c r="MA11" s="114"/>
      <c r="MB11" s="114"/>
      <c r="MC11" s="114"/>
      <c r="MD11" s="114"/>
      <c r="ME11" s="114"/>
      <c r="MF11" s="114"/>
      <c r="MG11" s="114"/>
      <c r="MH11" s="114"/>
      <c r="MI11" s="114"/>
      <c r="MJ11" s="114"/>
      <c r="MK11" s="114"/>
      <c r="ML11" s="114"/>
      <c r="MM11" s="114"/>
      <c r="MN11" s="114"/>
      <c r="MO11" s="114"/>
      <c r="MP11" s="114"/>
      <c r="MQ11" s="114"/>
      <c r="MR11" s="114"/>
      <c r="MS11" s="114"/>
      <c r="MT11" s="114"/>
      <c r="MU11" s="114"/>
      <c r="MV11" s="114"/>
      <c r="MW11" s="114"/>
      <c r="MX11" s="114"/>
      <c r="MY11" s="114"/>
      <c r="MZ11" s="114"/>
      <c r="NA11" s="114"/>
      <c r="NB11" s="114"/>
      <c r="NC11" s="114"/>
      <c r="ND11" s="114"/>
      <c r="NE11" s="114"/>
      <c r="NF11" s="114"/>
      <c r="NG11" s="114"/>
      <c r="NH11" s="114"/>
      <c r="NI11" s="114"/>
      <c r="NJ11" s="114"/>
      <c r="NK11" s="114"/>
      <c r="NL11" s="114"/>
      <c r="NM11" s="114"/>
      <c r="NN11" s="114"/>
      <c r="NO11" s="114"/>
      <c r="NP11" s="114"/>
      <c r="NQ11" s="114"/>
      <c r="NR11" s="114"/>
      <c r="NS11" s="114"/>
      <c r="NT11" s="114"/>
      <c r="NU11" s="114"/>
      <c r="NV11" s="114"/>
      <c r="NW11" s="114"/>
      <c r="NX11" s="114"/>
      <c r="NY11" s="114"/>
      <c r="NZ11" s="114"/>
      <c r="OA11" s="114"/>
      <c r="OB11" s="114"/>
      <c r="OC11" s="114"/>
      <c r="OD11" s="114"/>
      <c r="OE11" s="114"/>
      <c r="OF11" s="114"/>
      <c r="OG11" s="114"/>
      <c r="OH11" s="114"/>
      <c r="OI11" s="114"/>
      <c r="OJ11" s="114"/>
      <c r="OK11" s="114"/>
      <c r="OL11" s="114"/>
      <c r="OM11" s="114"/>
      <c r="ON11" s="114"/>
      <c r="OO11" s="114"/>
      <c r="OP11" s="114"/>
      <c r="OQ11" s="114"/>
      <c r="OR11" s="114"/>
      <c r="OS11" s="114"/>
      <c r="OT11" s="114"/>
      <c r="OU11" s="114"/>
      <c r="OV11" s="114"/>
      <c r="OW11" s="114"/>
      <c r="OX11" s="114"/>
      <c r="OY11" s="114"/>
      <c r="OZ11" s="114"/>
      <c r="PA11" s="114"/>
      <c r="PB11" s="114"/>
      <c r="PC11" s="114"/>
      <c r="PD11" s="114"/>
      <c r="PE11" s="114"/>
      <c r="PF11" s="114"/>
      <c r="PG11" s="114"/>
      <c r="PH11" s="114"/>
      <c r="PI11" s="114"/>
      <c r="PJ11" s="114"/>
      <c r="PK11" s="114"/>
      <c r="PL11" s="114"/>
      <c r="PM11" s="114"/>
      <c r="PN11" s="114"/>
      <c r="PO11" s="114"/>
      <c r="PP11" s="114"/>
      <c r="PQ11" s="114"/>
      <c r="PR11" s="114"/>
      <c r="PS11" s="114"/>
      <c r="PT11" s="114"/>
      <c r="PU11" s="114"/>
      <c r="PV11" s="114"/>
      <c r="PW11" s="114"/>
      <c r="PX11" s="114"/>
      <c r="PY11" s="114"/>
      <c r="PZ11" s="114"/>
      <c r="QA11" s="114"/>
      <c r="QB11" s="114"/>
      <c r="QC11" s="114"/>
      <c r="QD11" s="114"/>
      <c r="QE11" s="114"/>
      <c r="QF11" s="114"/>
      <c r="QG11" s="114"/>
      <c r="QH11" s="114"/>
      <c r="QI11" s="114"/>
      <c r="QJ11" s="114"/>
      <c r="QK11" s="114"/>
      <c r="QL11" s="114"/>
      <c r="QM11" s="114"/>
      <c r="QN11" s="114"/>
      <c r="QO11" s="114"/>
      <c r="QP11" s="114"/>
      <c r="QQ11" s="114"/>
      <c r="QR11" s="114"/>
      <c r="QS11" s="114"/>
      <c r="QT11" s="114"/>
      <c r="QU11" s="114"/>
      <c r="QV11" s="114"/>
      <c r="QW11" s="114"/>
      <c r="QX11" s="114"/>
      <c r="QY11" s="114"/>
      <c r="QZ11" s="114"/>
      <c r="RA11" s="114"/>
      <c r="RB11" s="114"/>
      <c r="RC11" s="114"/>
      <c r="RD11" s="114"/>
      <c r="RE11" s="114"/>
      <c r="RF11" s="114"/>
      <c r="RG11" s="114"/>
      <c r="RH11" s="114"/>
      <c r="RI11" s="114"/>
      <c r="RJ11" s="114"/>
      <c r="RK11" s="114"/>
      <c r="RL11" s="114"/>
      <c r="RM11" s="114"/>
      <c r="RN11" s="114"/>
      <c r="RO11" s="114"/>
      <c r="RP11" s="114"/>
      <c r="RQ11" s="114"/>
      <c r="RR11" s="114"/>
      <c r="RS11" s="114"/>
      <c r="RT11" s="114"/>
      <c r="RU11" s="114"/>
      <c r="RV11" s="114"/>
      <c r="RW11" s="114"/>
      <c r="RX11" s="114"/>
      <c r="RY11" s="114"/>
      <c r="RZ11" s="114"/>
      <c r="SA11" s="114"/>
      <c r="SB11" s="114"/>
      <c r="SC11" s="114"/>
      <c r="SD11" s="114"/>
      <c r="SE11" s="114"/>
      <c r="SF11" s="114"/>
      <c r="SG11" s="114"/>
      <c r="SH11" s="114"/>
      <c r="SI11" s="114"/>
      <c r="SJ11" s="114"/>
      <c r="SK11" s="114"/>
      <c r="SL11" s="114"/>
      <c r="SM11" s="114"/>
      <c r="SN11" s="114"/>
      <c r="SO11" s="114"/>
      <c r="SP11" s="114"/>
      <c r="SQ11" s="114"/>
      <c r="SR11" s="114"/>
      <c r="SS11" s="114"/>
      <c r="ST11" s="114"/>
      <c r="SU11" s="114"/>
      <c r="SV11" s="114"/>
      <c r="SW11" s="114"/>
      <c r="SX11" s="114"/>
      <c r="SY11" s="114"/>
      <c r="SZ11" s="114"/>
      <c r="TA11" s="114"/>
      <c r="TB11" s="114"/>
      <c r="TC11" s="114"/>
      <c r="TD11" s="114"/>
      <c r="TE11" s="114"/>
      <c r="TF11" s="114"/>
      <c r="TG11" s="114"/>
      <c r="TH11" s="114"/>
      <c r="TI11" s="114"/>
      <c r="TJ11" s="114"/>
      <c r="TK11" s="114"/>
      <c r="TL11" s="114"/>
      <c r="TM11" s="114"/>
      <c r="TN11" s="114"/>
      <c r="TO11" s="114"/>
      <c r="TP11" s="114"/>
      <c r="TQ11" s="114"/>
      <c r="TR11" s="114"/>
      <c r="TS11" s="114"/>
      <c r="TT11" s="114"/>
      <c r="TU11" s="114"/>
      <c r="TV11" s="114"/>
      <c r="TW11" s="114"/>
      <c r="TX11" s="114"/>
      <c r="TY11" s="114"/>
      <c r="TZ11" s="114"/>
      <c r="UA11" s="114"/>
      <c r="UB11" s="114"/>
      <c r="UC11" s="114"/>
      <c r="UD11" s="114"/>
      <c r="UE11" s="114"/>
      <c r="UF11" s="114"/>
      <c r="UG11" s="114"/>
      <c r="UH11" s="114"/>
      <c r="UI11" s="114"/>
      <c r="UJ11" s="114"/>
      <c r="UK11" s="114"/>
      <c r="UL11" s="114"/>
      <c r="UM11" s="114"/>
      <c r="UN11" s="114"/>
      <c r="UO11" s="114"/>
      <c r="UP11" s="114"/>
      <c r="UQ11" s="114"/>
      <c r="UR11" s="114"/>
      <c r="US11" s="114"/>
      <c r="UT11" s="114"/>
      <c r="UU11" s="114"/>
      <c r="UV11" s="114"/>
      <c r="UW11" s="114"/>
      <c r="UX11" s="114"/>
      <c r="UY11" s="114"/>
      <c r="UZ11" s="114"/>
      <c r="VA11" s="114"/>
      <c r="VB11" s="114"/>
      <c r="VC11" s="114"/>
      <c r="VD11" s="114"/>
      <c r="VE11" s="114"/>
      <c r="VF11" s="114"/>
      <c r="VG11" s="114"/>
      <c r="VH11" s="114"/>
      <c r="VI11" s="114"/>
      <c r="VJ11" s="114"/>
      <c r="VK11" s="114"/>
      <c r="VL11" s="114"/>
      <c r="VM11" s="114"/>
      <c r="VN11" s="114"/>
      <c r="VO11" s="114"/>
      <c r="VP11" s="114"/>
      <c r="VQ11" s="114"/>
      <c r="VR11" s="114"/>
      <c r="VS11" s="114"/>
      <c r="VT11" s="114"/>
      <c r="VU11" s="114"/>
      <c r="VV11" s="114"/>
      <c r="VW11" s="114"/>
      <c r="VX11" s="114"/>
      <c r="VY11" s="114"/>
      <c r="VZ11" s="114"/>
      <c r="WA11" s="114"/>
      <c r="WB11" s="114"/>
      <c r="WC11" s="114"/>
      <c r="WD11" s="114"/>
      <c r="WE11" s="114"/>
      <c r="WF11" s="114"/>
      <c r="WG11" s="114"/>
      <c r="WH11" s="114"/>
      <c r="WI11" s="114"/>
      <c r="WJ11" s="114"/>
      <c r="WK11" s="114"/>
      <c r="WL11" s="114"/>
      <c r="WM11" s="114"/>
      <c r="WN11" s="114"/>
      <c r="WO11" s="114"/>
      <c r="WP11" s="114"/>
      <c r="WQ11" s="114"/>
      <c r="WR11" s="114"/>
      <c r="WS11" s="114"/>
      <c r="WT11" s="114"/>
      <c r="WU11" s="114"/>
      <c r="WV11" s="114"/>
      <c r="WW11" s="114"/>
      <c r="WX11" s="114"/>
      <c r="WY11" s="114"/>
      <c r="WZ11" s="114"/>
      <c r="XA11" s="114"/>
      <c r="XB11" s="114"/>
      <c r="XC11" s="114"/>
      <c r="XD11" s="114"/>
      <c r="XE11" s="114"/>
      <c r="XF11" s="114"/>
      <c r="XG11" s="114"/>
      <c r="XH11" s="114"/>
      <c r="XI11" s="114"/>
      <c r="XJ11" s="114"/>
      <c r="XK11" s="114"/>
      <c r="XL11" s="114"/>
      <c r="XM11" s="114"/>
      <c r="XN11" s="114"/>
      <c r="XO11" s="114"/>
      <c r="XP11" s="114"/>
      <c r="XQ11" s="114"/>
      <c r="XR11" s="114"/>
      <c r="XS11" s="114"/>
      <c r="XT11" s="114"/>
      <c r="XU11" s="114"/>
      <c r="XV11" s="114"/>
      <c r="XW11" s="114"/>
      <c r="XX11" s="114"/>
      <c r="XY11" s="114"/>
      <c r="XZ11" s="114"/>
      <c r="YA11" s="114"/>
      <c r="YB11" s="114"/>
      <c r="YC11" s="114"/>
      <c r="YD11" s="114"/>
      <c r="YE11" s="114"/>
      <c r="YF11" s="114"/>
      <c r="YG11" s="114"/>
      <c r="YH11" s="114"/>
      <c r="YI11" s="114"/>
      <c r="YJ11" s="114"/>
      <c r="YK11" s="114"/>
      <c r="YL11" s="114"/>
      <c r="YM11" s="114"/>
      <c r="YN11" s="114"/>
      <c r="YO11" s="114"/>
      <c r="YP11" s="114"/>
      <c r="YQ11" s="114"/>
      <c r="YR11" s="114"/>
      <c r="YS11" s="114"/>
      <c r="YT11" s="114"/>
      <c r="YU11" s="114"/>
      <c r="YV11" s="114"/>
      <c r="YW11" s="114"/>
      <c r="YX11" s="114"/>
      <c r="YY11" s="114"/>
      <c r="YZ11" s="114"/>
      <c r="ZA11" s="114"/>
      <c r="ZB11" s="114"/>
      <c r="ZC11" s="114"/>
      <c r="ZD11" s="114"/>
      <c r="ZE11" s="114"/>
      <c r="ZF11" s="114"/>
      <c r="ZG11" s="114"/>
      <c r="ZH11" s="114"/>
      <c r="ZI11" s="114"/>
      <c r="ZJ11" s="114"/>
      <c r="ZK11" s="114"/>
      <c r="ZL11" s="114"/>
      <c r="ZM11" s="114"/>
      <c r="ZN11" s="114"/>
      <c r="ZO11" s="114"/>
      <c r="ZP11" s="114"/>
      <c r="ZQ11" s="114"/>
      <c r="ZR11" s="114"/>
      <c r="ZS11" s="114"/>
      <c r="ZT11" s="114"/>
      <c r="ZU11" s="114"/>
      <c r="ZV11" s="114"/>
      <c r="ZW11" s="114"/>
      <c r="ZX11" s="114"/>
      <c r="ZY11" s="114"/>
      <c r="ZZ11" s="114"/>
    </row>
    <row r="12" spans="1:702" hidden="1" outlineLevel="1">
      <c r="A12" s="8">
        <v>40575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  <c r="IL12" s="114"/>
      <c r="IM12" s="114"/>
      <c r="IN12" s="114"/>
      <c r="IO12" s="114"/>
      <c r="IP12" s="114"/>
      <c r="IQ12" s="114"/>
      <c r="IR12" s="114"/>
      <c r="IS12" s="114"/>
      <c r="IT12" s="114"/>
      <c r="IU12" s="114"/>
      <c r="IV12" s="114"/>
      <c r="IW12" s="114"/>
      <c r="IX12" s="114"/>
      <c r="IY12" s="114"/>
      <c r="IZ12" s="114"/>
      <c r="JA12" s="114"/>
      <c r="JB12" s="114"/>
      <c r="JC12" s="114"/>
      <c r="JD12" s="114"/>
      <c r="JE12" s="114"/>
      <c r="JF12" s="114"/>
      <c r="JG12" s="114"/>
      <c r="JH12" s="114"/>
      <c r="JI12" s="114"/>
      <c r="JJ12" s="114"/>
      <c r="JK12" s="114"/>
      <c r="JL12" s="114"/>
      <c r="JM12" s="114"/>
      <c r="JN12" s="114"/>
      <c r="JO12" s="114"/>
      <c r="JP12" s="114"/>
      <c r="JQ12" s="114"/>
      <c r="JR12" s="114"/>
      <c r="JS12" s="114"/>
      <c r="JT12" s="114"/>
      <c r="JU12" s="114"/>
      <c r="JV12" s="114"/>
      <c r="JW12" s="114"/>
      <c r="JX12" s="114"/>
      <c r="JY12" s="114"/>
      <c r="JZ12" s="114"/>
      <c r="KA12" s="114"/>
      <c r="KB12" s="114"/>
      <c r="KC12" s="114"/>
      <c r="KD12" s="114"/>
      <c r="KE12" s="114"/>
      <c r="KF12" s="114"/>
      <c r="KG12" s="114"/>
      <c r="KH12" s="114"/>
      <c r="KI12" s="114"/>
      <c r="KJ12" s="114"/>
      <c r="KK12" s="114"/>
      <c r="KL12" s="114"/>
      <c r="KM12" s="114"/>
      <c r="KN12" s="114"/>
      <c r="KO12" s="114"/>
      <c r="KP12" s="114"/>
      <c r="KQ12" s="114"/>
      <c r="KR12" s="114"/>
      <c r="KS12" s="114"/>
      <c r="KT12" s="114"/>
      <c r="KU12" s="114"/>
      <c r="KV12" s="114"/>
      <c r="KW12" s="114"/>
      <c r="KX12" s="114"/>
      <c r="KY12" s="114"/>
      <c r="KZ12" s="114"/>
      <c r="LA12" s="114"/>
      <c r="LB12" s="114"/>
      <c r="LC12" s="114"/>
      <c r="LD12" s="114"/>
      <c r="LE12" s="114"/>
      <c r="LF12" s="114"/>
      <c r="LG12" s="114"/>
      <c r="LH12" s="114"/>
      <c r="LI12" s="114"/>
      <c r="LJ12" s="114"/>
      <c r="LK12" s="114"/>
      <c r="LL12" s="114"/>
      <c r="LM12" s="114"/>
      <c r="LN12" s="114"/>
      <c r="LO12" s="114"/>
      <c r="LP12" s="114"/>
      <c r="LQ12" s="114"/>
      <c r="LR12" s="114"/>
      <c r="LS12" s="114"/>
      <c r="LT12" s="114"/>
      <c r="LU12" s="114"/>
      <c r="LV12" s="114"/>
      <c r="LW12" s="114"/>
      <c r="LX12" s="114"/>
      <c r="LY12" s="114"/>
      <c r="LZ12" s="114"/>
      <c r="MA12" s="114"/>
      <c r="MB12" s="114"/>
      <c r="MC12" s="114"/>
      <c r="MD12" s="114"/>
      <c r="ME12" s="114"/>
      <c r="MF12" s="114"/>
      <c r="MG12" s="114"/>
      <c r="MH12" s="114"/>
      <c r="MI12" s="114"/>
      <c r="MJ12" s="114"/>
      <c r="MK12" s="114"/>
      <c r="ML12" s="114"/>
      <c r="MM12" s="114"/>
      <c r="MN12" s="114"/>
      <c r="MO12" s="114"/>
      <c r="MP12" s="114"/>
      <c r="MQ12" s="114"/>
      <c r="MR12" s="114"/>
      <c r="MS12" s="114"/>
      <c r="MT12" s="114"/>
      <c r="MU12" s="114"/>
      <c r="MV12" s="114"/>
      <c r="MW12" s="114"/>
      <c r="MX12" s="114"/>
      <c r="MY12" s="114"/>
      <c r="MZ12" s="114"/>
      <c r="NA12" s="114"/>
      <c r="NB12" s="114"/>
      <c r="NC12" s="114"/>
      <c r="ND12" s="114"/>
      <c r="NE12" s="114"/>
      <c r="NF12" s="114"/>
      <c r="NG12" s="114"/>
      <c r="NH12" s="114"/>
      <c r="NI12" s="114"/>
      <c r="NJ12" s="114"/>
      <c r="NK12" s="114"/>
      <c r="NL12" s="114"/>
      <c r="NM12" s="114"/>
      <c r="NN12" s="114"/>
      <c r="NO12" s="114"/>
      <c r="NP12" s="114"/>
      <c r="NQ12" s="114"/>
      <c r="NR12" s="114"/>
      <c r="NS12" s="114"/>
      <c r="NT12" s="114"/>
      <c r="NU12" s="114"/>
      <c r="NV12" s="114"/>
      <c r="NW12" s="114"/>
      <c r="NX12" s="114"/>
      <c r="NY12" s="114"/>
      <c r="NZ12" s="114"/>
      <c r="OA12" s="114"/>
      <c r="OB12" s="114"/>
      <c r="OC12" s="114"/>
      <c r="OD12" s="114"/>
      <c r="OE12" s="114"/>
      <c r="OF12" s="114"/>
      <c r="OG12" s="114"/>
      <c r="OH12" s="114"/>
      <c r="OI12" s="114"/>
      <c r="OJ12" s="114"/>
      <c r="OK12" s="114"/>
      <c r="OL12" s="114"/>
      <c r="OM12" s="114"/>
      <c r="ON12" s="114"/>
      <c r="OO12" s="114"/>
      <c r="OP12" s="114"/>
      <c r="OQ12" s="114"/>
      <c r="OR12" s="114"/>
      <c r="OS12" s="114"/>
      <c r="OT12" s="114"/>
      <c r="OU12" s="114"/>
      <c r="OV12" s="114"/>
      <c r="OW12" s="114"/>
      <c r="OX12" s="114"/>
      <c r="OY12" s="114"/>
      <c r="OZ12" s="114"/>
      <c r="PA12" s="114"/>
      <c r="PB12" s="114"/>
      <c r="PC12" s="114"/>
      <c r="PD12" s="114"/>
      <c r="PE12" s="114"/>
      <c r="PF12" s="114"/>
      <c r="PG12" s="114"/>
      <c r="PH12" s="114"/>
      <c r="PI12" s="114"/>
      <c r="PJ12" s="114"/>
      <c r="PK12" s="114"/>
      <c r="PL12" s="114"/>
      <c r="PM12" s="114"/>
      <c r="PN12" s="114"/>
      <c r="PO12" s="114"/>
      <c r="PP12" s="114"/>
      <c r="PQ12" s="114"/>
      <c r="PR12" s="114"/>
      <c r="PS12" s="114"/>
      <c r="PT12" s="114"/>
      <c r="PU12" s="114"/>
      <c r="PV12" s="114"/>
      <c r="PW12" s="114"/>
      <c r="PX12" s="114"/>
      <c r="PY12" s="114"/>
      <c r="PZ12" s="114"/>
      <c r="QA12" s="114"/>
      <c r="QB12" s="114"/>
      <c r="QC12" s="114"/>
      <c r="QD12" s="114"/>
      <c r="QE12" s="114"/>
      <c r="QF12" s="114"/>
      <c r="QG12" s="114"/>
      <c r="QH12" s="114"/>
      <c r="QI12" s="114"/>
      <c r="QJ12" s="114"/>
      <c r="QK12" s="114"/>
      <c r="QL12" s="114"/>
      <c r="QM12" s="114"/>
      <c r="QN12" s="114"/>
      <c r="QO12" s="114"/>
      <c r="QP12" s="114"/>
      <c r="QQ12" s="114"/>
      <c r="QR12" s="114"/>
      <c r="QS12" s="114"/>
      <c r="QT12" s="114"/>
      <c r="QU12" s="114"/>
      <c r="QV12" s="114"/>
      <c r="QW12" s="114"/>
      <c r="QX12" s="114"/>
      <c r="QY12" s="114"/>
      <c r="QZ12" s="114"/>
      <c r="RA12" s="114"/>
      <c r="RB12" s="114"/>
      <c r="RC12" s="114"/>
      <c r="RD12" s="114"/>
      <c r="RE12" s="114"/>
      <c r="RF12" s="114"/>
      <c r="RG12" s="114"/>
      <c r="RH12" s="114"/>
      <c r="RI12" s="114"/>
      <c r="RJ12" s="114"/>
      <c r="RK12" s="114"/>
      <c r="RL12" s="114"/>
      <c r="RM12" s="114"/>
      <c r="RN12" s="114"/>
      <c r="RO12" s="114"/>
      <c r="RP12" s="114"/>
      <c r="RQ12" s="114"/>
      <c r="RR12" s="114"/>
      <c r="RS12" s="114"/>
      <c r="RT12" s="114"/>
      <c r="RU12" s="114"/>
      <c r="RV12" s="114"/>
      <c r="RW12" s="114"/>
      <c r="RX12" s="114"/>
      <c r="RY12" s="114"/>
      <c r="RZ12" s="114"/>
      <c r="SA12" s="114"/>
      <c r="SB12" s="114"/>
      <c r="SC12" s="114"/>
      <c r="SD12" s="114"/>
      <c r="SE12" s="114"/>
      <c r="SF12" s="114"/>
      <c r="SG12" s="114"/>
      <c r="SH12" s="114"/>
      <c r="SI12" s="114"/>
      <c r="SJ12" s="114"/>
      <c r="SK12" s="114"/>
      <c r="SL12" s="114"/>
      <c r="SM12" s="114"/>
      <c r="SN12" s="114"/>
      <c r="SO12" s="114"/>
      <c r="SP12" s="114"/>
      <c r="SQ12" s="114"/>
      <c r="SR12" s="114"/>
      <c r="SS12" s="114"/>
      <c r="ST12" s="114"/>
      <c r="SU12" s="114"/>
      <c r="SV12" s="114"/>
      <c r="SW12" s="114"/>
      <c r="SX12" s="114"/>
      <c r="SY12" s="114"/>
      <c r="SZ12" s="114"/>
      <c r="TA12" s="114"/>
      <c r="TB12" s="114"/>
      <c r="TC12" s="114"/>
      <c r="TD12" s="114"/>
      <c r="TE12" s="114"/>
      <c r="TF12" s="114"/>
      <c r="TG12" s="114"/>
      <c r="TH12" s="114"/>
      <c r="TI12" s="114"/>
      <c r="TJ12" s="114"/>
      <c r="TK12" s="114"/>
      <c r="TL12" s="114"/>
      <c r="TM12" s="114"/>
      <c r="TN12" s="114"/>
      <c r="TO12" s="114"/>
      <c r="TP12" s="114"/>
      <c r="TQ12" s="114"/>
      <c r="TR12" s="114"/>
      <c r="TS12" s="114"/>
      <c r="TT12" s="114"/>
      <c r="TU12" s="114"/>
      <c r="TV12" s="114"/>
      <c r="TW12" s="114"/>
      <c r="TX12" s="114"/>
      <c r="TY12" s="114"/>
      <c r="TZ12" s="114"/>
      <c r="UA12" s="114"/>
      <c r="UB12" s="114"/>
      <c r="UC12" s="114"/>
      <c r="UD12" s="114"/>
      <c r="UE12" s="114"/>
      <c r="UF12" s="114"/>
      <c r="UG12" s="114"/>
      <c r="UH12" s="114"/>
      <c r="UI12" s="114"/>
      <c r="UJ12" s="114"/>
      <c r="UK12" s="114"/>
      <c r="UL12" s="114"/>
      <c r="UM12" s="114"/>
      <c r="UN12" s="114"/>
      <c r="UO12" s="114"/>
      <c r="UP12" s="114"/>
      <c r="UQ12" s="114"/>
      <c r="UR12" s="114"/>
      <c r="US12" s="114"/>
      <c r="UT12" s="114"/>
      <c r="UU12" s="114"/>
      <c r="UV12" s="114"/>
      <c r="UW12" s="114"/>
      <c r="UX12" s="114"/>
      <c r="UY12" s="114"/>
      <c r="UZ12" s="114"/>
      <c r="VA12" s="114"/>
      <c r="VB12" s="114"/>
      <c r="VC12" s="114"/>
      <c r="VD12" s="114"/>
      <c r="VE12" s="114"/>
      <c r="VF12" s="114"/>
      <c r="VG12" s="114"/>
      <c r="VH12" s="114"/>
      <c r="VI12" s="114"/>
      <c r="VJ12" s="114"/>
      <c r="VK12" s="114"/>
      <c r="VL12" s="114"/>
      <c r="VM12" s="114"/>
      <c r="VN12" s="114"/>
      <c r="VO12" s="114"/>
      <c r="VP12" s="114"/>
      <c r="VQ12" s="114"/>
      <c r="VR12" s="114"/>
      <c r="VS12" s="114"/>
      <c r="VT12" s="114"/>
      <c r="VU12" s="114"/>
      <c r="VV12" s="114"/>
      <c r="VW12" s="114"/>
      <c r="VX12" s="114"/>
      <c r="VY12" s="114"/>
      <c r="VZ12" s="114"/>
      <c r="WA12" s="114"/>
      <c r="WB12" s="114"/>
      <c r="WC12" s="114"/>
      <c r="WD12" s="114"/>
      <c r="WE12" s="114"/>
      <c r="WF12" s="114"/>
      <c r="WG12" s="114"/>
      <c r="WH12" s="114"/>
      <c r="WI12" s="114"/>
      <c r="WJ12" s="114"/>
      <c r="WK12" s="114"/>
      <c r="WL12" s="114"/>
      <c r="WM12" s="114"/>
      <c r="WN12" s="114"/>
      <c r="WO12" s="114"/>
      <c r="WP12" s="114"/>
      <c r="WQ12" s="114"/>
      <c r="WR12" s="114"/>
      <c r="WS12" s="114"/>
      <c r="WT12" s="114"/>
      <c r="WU12" s="114"/>
      <c r="WV12" s="114"/>
      <c r="WW12" s="114"/>
      <c r="WX12" s="114"/>
      <c r="WY12" s="114"/>
      <c r="WZ12" s="114"/>
      <c r="XA12" s="114"/>
      <c r="XB12" s="114"/>
      <c r="XC12" s="114"/>
      <c r="XD12" s="114"/>
      <c r="XE12" s="114"/>
      <c r="XF12" s="114"/>
      <c r="XG12" s="114"/>
      <c r="XH12" s="114"/>
      <c r="XI12" s="114"/>
      <c r="XJ12" s="114"/>
      <c r="XK12" s="114"/>
      <c r="XL12" s="114"/>
      <c r="XM12" s="114"/>
      <c r="XN12" s="114"/>
      <c r="XO12" s="114"/>
      <c r="XP12" s="114"/>
      <c r="XQ12" s="114"/>
      <c r="XR12" s="114"/>
      <c r="XS12" s="114"/>
      <c r="XT12" s="114"/>
      <c r="XU12" s="114"/>
      <c r="XV12" s="114"/>
      <c r="XW12" s="114"/>
      <c r="XX12" s="114"/>
      <c r="XY12" s="114"/>
      <c r="XZ12" s="114"/>
      <c r="YA12" s="114"/>
      <c r="YB12" s="114"/>
      <c r="YC12" s="114"/>
      <c r="YD12" s="114"/>
      <c r="YE12" s="114"/>
      <c r="YF12" s="114"/>
      <c r="YG12" s="114"/>
      <c r="YH12" s="114"/>
      <c r="YI12" s="114"/>
      <c r="YJ12" s="114"/>
      <c r="YK12" s="114"/>
      <c r="YL12" s="114"/>
      <c r="YM12" s="114"/>
      <c r="YN12" s="114"/>
      <c r="YO12" s="114"/>
      <c r="YP12" s="114"/>
      <c r="YQ12" s="114"/>
      <c r="YR12" s="114"/>
      <c r="YS12" s="114"/>
      <c r="YT12" s="114"/>
      <c r="YU12" s="114"/>
      <c r="YV12" s="114"/>
      <c r="YW12" s="114"/>
      <c r="YX12" s="114"/>
      <c r="YY12" s="114"/>
      <c r="YZ12" s="114"/>
      <c r="ZA12" s="114"/>
      <c r="ZB12" s="114"/>
      <c r="ZC12" s="114"/>
      <c r="ZD12" s="114"/>
      <c r="ZE12" s="114"/>
      <c r="ZF12" s="114"/>
      <c r="ZG12" s="114"/>
      <c r="ZH12" s="114"/>
      <c r="ZI12" s="114"/>
      <c r="ZJ12" s="114"/>
      <c r="ZK12" s="114"/>
      <c r="ZL12" s="114"/>
      <c r="ZM12" s="114"/>
      <c r="ZN12" s="114"/>
      <c r="ZO12" s="114"/>
      <c r="ZP12" s="114"/>
      <c r="ZQ12" s="114"/>
      <c r="ZR12" s="114"/>
      <c r="ZS12" s="114"/>
      <c r="ZT12" s="114"/>
      <c r="ZU12" s="114"/>
      <c r="ZV12" s="114"/>
      <c r="ZW12" s="114"/>
      <c r="ZX12" s="114"/>
      <c r="ZY12" s="114"/>
      <c r="ZZ12" s="114"/>
    </row>
    <row r="13" spans="1:702" hidden="1" outlineLevel="1">
      <c r="A13" s="8">
        <v>40603</v>
      </c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  <c r="GQ13" s="114"/>
      <c r="GR13" s="114"/>
      <c r="GS13" s="114"/>
      <c r="GT13" s="114"/>
      <c r="GU13" s="114"/>
      <c r="GV13" s="114"/>
      <c r="GW13" s="114"/>
      <c r="GX13" s="114"/>
      <c r="GY13" s="114"/>
      <c r="GZ13" s="114"/>
      <c r="HA13" s="114"/>
      <c r="HB13" s="114"/>
      <c r="HC13" s="114"/>
      <c r="HD13" s="114"/>
      <c r="HE13" s="114"/>
      <c r="HF13" s="114"/>
      <c r="HG13" s="114"/>
      <c r="HH13" s="114"/>
      <c r="HI13" s="114"/>
      <c r="HJ13" s="114"/>
      <c r="HK13" s="114"/>
      <c r="HL13" s="114"/>
      <c r="HM13" s="114"/>
      <c r="HN13" s="114"/>
      <c r="HO13" s="114"/>
      <c r="HP13" s="114"/>
      <c r="HQ13" s="114"/>
      <c r="HR13" s="114"/>
      <c r="HS13" s="114"/>
      <c r="HT13" s="114"/>
      <c r="HU13" s="114"/>
      <c r="HV13" s="114"/>
      <c r="HW13" s="114"/>
      <c r="HX13" s="114"/>
      <c r="HY13" s="114"/>
      <c r="HZ13" s="114"/>
      <c r="IA13" s="114"/>
      <c r="IB13" s="114"/>
      <c r="IC13" s="114"/>
      <c r="ID13" s="114"/>
      <c r="IE13" s="114"/>
      <c r="IF13" s="114"/>
      <c r="IG13" s="114"/>
      <c r="IH13" s="114"/>
      <c r="II13" s="114"/>
      <c r="IJ13" s="114"/>
      <c r="IK13" s="114"/>
      <c r="IL13" s="114"/>
      <c r="IM13" s="114"/>
      <c r="IN13" s="114"/>
      <c r="IO13" s="114"/>
      <c r="IP13" s="114"/>
      <c r="IQ13" s="114"/>
      <c r="IR13" s="114"/>
      <c r="IS13" s="114"/>
      <c r="IT13" s="114"/>
      <c r="IU13" s="114"/>
      <c r="IV13" s="114"/>
      <c r="IW13" s="114"/>
      <c r="IX13" s="114"/>
      <c r="IY13" s="114"/>
      <c r="IZ13" s="114"/>
      <c r="JA13" s="114"/>
      <c r="JB13" s="114"/>
      <c r="JC13" s="114"/>
      <c r="JD13" s="114"/>
      <c r="JE13" s="114"/>
      <c r="JF13" s="114"/>
      <c r="JG13" s="114"/>
      <c r="JH13" s="114"/>
      <c r="JI13" s="114"/>
      <c r="JJ13" s="114"/>
      <c r="JK13" s="114"/>
      <c r="JL13" s="114"/>
      <c r="JM13" s="114"/>
      <c r="JN13" s="114"/>
      <c r="JO13" s="114"/>
      <c r="JP13" s="114"/>
      <c r="JQ13" s="114"/>
      <c r="JR13" s="114"/>
      <c r="JS13" s="114"/>
      <c r="JT13" s="114"/>
      <c r="JU13" s="114"/>
      <c r="JV13" s="114"/>
      <c r="JW13" s="114"/>
      <c r="JX13" s="114"/>
      <c r="JY13" s="114"/>
      <c r="JZ13" s="114"/>
      <c r="KA13" s="114"/>
      <c r="KB13" s="114"/>
      <c r="KC13" s="114"/>
      <c r="KD13" s="114"/>
      <c r="KE13" s="114"/>
      <c r="KF13" s="114"/>
      <c r="KG13" s="114"/>
      <c r="KH13" s="114"/>
      <c r="KI13" s="114"/>
      <c r="KJ13" s="114"/>
      <c r="KK13" s="114"/>
      <c r="KL13" s="114"/>
      <c r="KM13" s="114"/>
      <c r="KN13" s="114"/>
      <c r="KO13" s="114"/>
      <c r="KP13" s="114"/>
      <c r="KQ13" s="114"/>
      <c r="KR13" s="114"/>
      <c r="KS13" s="114"/>
      <c r="KT13" s="114"/>
      <c r="KU13" s="114"/>
      <c r="KV13" s="114"/>
      <c r="KW13" s="114"/>
      <c r="KX13" s="114"/>
      <c r="KY13" s="114"/>
      <c r="KZ13" s="114"/>
      <c r="LA13" s="114"/>
      <c r="LB13" s="114"/>
      <c r="LC13" s="114"/>
      <c r="LD13" s="114"/>
      <c r="LE13" s="114"/>
      <c r="LF13" s="114"/>
      <c r="LG13" s="114"/>
      <c r="LH13" s="114"/>
      <c r="LI13" s="114"/>
      <c r="LJ13" s="114"/>
      <c r="LK13" s="114"/>
      <c r="LL13" s="114"/>
      <c r="LM13" s="114"/>
      <c r="LN13" s="114"/>
      <c r="LO13" s="114"/>
      <c r="LP13" s="114"/>
      <c r="LQ13" s="114"/>
      <c r="LR13" s="114"/>
      <c r="LS13" s="114"/>
      <c r="LT13" s="114"/>
      <c r="LU13" s="114"/>
      <c r="LV13" s="114"/>
      <c r="LW13" s="114"/>
      <c r="LX13" s="114"/>
      <c r="LY13" s="114"/>
      <c r="LZ13" s="114"/>
      <c r="MA13" s="114"/>
      <c r="MB13" s="114"/>
      <c r="MC13" s="114"/>
      <c r="MD13" s="114"/>
      <c r="ME13" s="114"/>
      <c r="MF13" s="114"/>
      <c r="MG13" s="114"/>
      <c r="MH13" s="114"/>
      <c r="MI13" s="114"/>
      <c r="MJ13" s="114"/>
      <c r="MK13" s="114"/>
      <c r="ML13" s="114"/>
      <c r="MM13" s="114"/>
      <c r="MN13" s="114"/>
      <c r="MO13" s="114"/>
      <c r="MP13" s="114"/>
      <c r="MQ13" s="114"/>
      <c r="MR13" s="114"/>
      <c r="MS13" s="114"/>
      <c r="MT13" s="114"/>
      <c r="MU13" s="114"/>
      <c r="MV13" s="114"/>
      <c r="MW13" s="114"/>
      <c r="MX13" s="114"/>
      <c r="MY13" s="114"/>
      <c r="MZ13" s="114"/>
      <c r="NA13" s="114"/>
      <c r="NB13" s="114"/>
      <c r="NC13" s="114"/>
      <c r="ND13" s="114"/>
      <c r="NE13" s="114"/>
      <c r="NF13" s="114"/>
      <c r="NG13" s="114"/>
      <c r="NH13" s="114"/>
      <c r="NI13" s="114"/>
      <c r="NJ13" s="114"/>
      <c r="NK13" s="114"/>
      <c r="NL13" s="114"/>
      <c r="NM13" s="114"/>
      <c r="NN13" s="114"/>
      <c r="NO13" s="114"/>
      <c r="NP13" s="114"/>
      <c r="NQ13" s="114"/>
      <c r="NR13" s="114"/>
      <c r="NS13" s="114"/>
      <c r="NT13" s="114"/>
      <c r="NU13" s="114"/>
      <c r="NV13" s="114"/>
      <c r="NW13" s="114"/>
      <c r="NX13" s="114"/>
      <c r="NY13" s="114"/>
      <c r="NZ13" s="114"/>
      <c r="OA13" s="114"/>
      <c r="OB13" s="114"/>
      <c r="OC13" s="114"/>
      <c r="OD13" s="114"/>
      <c r="OE13" s="114"/>
      <c r="OF13" s="114"/>
      <c r="OG13" s="114"/>
      <c r="OH13" s="114"/>
      <c r="OI13" s="114"/>
      <c r="OJ13" s="114"/>
      <c r="OK13" s="114"/>
      <c r="OL13" s="114"/>
      <c r="OM13" s="114"/>
      <c r="ON13" s="114"/>
      <c r="OO13" s="114"/>
      <c r="OP13" s="114"/>
      <c r="OQ13" s="114"/>
      <c r="OR13" s="114"/>
      <c r="OS13" s="114"/>
      <c r="OT13" s="114"/>
      <c r="OU13" s="114"/>
      <c r="OV13" s="114"/>
      <c r="OW13" s="114"/>
      <c r="OX13" s="114"/>
      <c r="OY13" s="114"/>
      <c r="OZ13" s="114"/>
      <c r="PA13" s="114"/>
      <c r="PB13" s="114"/>
      <c r="PC13" s="114"/>
      <c r="PD13" s="114"/>
      <c r="PE13" s="114"/>
      <c r="PF13" s="114"/>
      <c r="PG13" s="114"/>
      <c r="PH13" s="114"/>
      <c r="PI13" s="114"/>
      <c r="PJ13" s="114"/>
      <c r="PK13" s="114"/>
      <c r="PL13" s="114"/>
      <c r="PM13" s="114"/>
      <c r="PN13" s="114"/>
      <c r="PO13" s="114"/>
      <c r="PP13" s="114"/>
      <c r="PQ13" s="114"/>
      <c r="PR13" s="114"/>
      <c r="PS13" s="114"/>
      <c r="PT13" s="114"/>
      <c r="PU13" s="114"/>
      <c r="PV13" s="114"/>
      <c r="PW13" s="114"/>
      <c r="PX13" s="114"/>
      <c r="PY13" s="114"/>
      <c r="PZ13" s="114"/>
      <c r="QA13" s="114"/>
      <c r="QB13" s="114"/>
      <c r="QC13" s="114"/>
      <c r="QD13" s="114"/>
      <c r="QE13" s="114"/>
      <c r="QF13" s="114"/>
      <c r="QG13" s="114"/>
      <c r="QH13" s="114"/>
      <c r="QI13" s="114"/>
      <c r="QJ13" s="114"/>
      <c r="QK13" s="114"/>
      <c r="QL13" s="114"/>
      <c r="QM13" s="114"/>
      <c r="QN13" s="114"/>
      <c r="QO13" s="114"/>
      <c r="QP13" s="114"/>
      <c r="QQ13" s="114"/>
      <c r="QR13" s="114"/>
      <c r="QS13" s="114"/>
      <c r="QT13" s="114"/>
      <c r="QU13" s="114"/>
      <c r="QV13" s="114"/>
      <c r="QW13" s="114"/>
      <c r="QX13" s="114"/>
      <c r="QY13" s="114"/>
      <c r="QZ13" s="114"/>
      <c r="RA13" s="114"/>
      <c r="RB13" s="114"/>
      <c r="RC13" s="114"/>
      <c r="RD13" s="114"/>
      <c r="RE13" s="114"/>
      <c r="RF13" s="114"/>
      <c r="RG13" s="114"/>
      <c r="RH13" s="114"/>
      <c r="RI13" s="114"/>
      <c r="RJ13" s="114"/>
      <c r="RK13" s="114"/>
      <c r="RL13" s="114"/>
      <c r="RM13" s="114"/>
      <c r="RN13" s="114"/>
      <c r="RO13" s="114"/>
      <c r="RP13" s="114"/>
      <c r="RQ13" s="114"/>
      <c r="RR13" s="114"/>
      <c r="RS13" s="114"/>
      <c r="RT13" s="114"/>
      <c r="RU13" s="114"/>
      <c r="RV13" s="114"/>
      <c r="RW13" s="114"/>
      <c r="RX13" s="114"/>
      <c r="RY13" s="114"/>
      <c r="RZ13" s="114"/>
      <c r="SA13" s="114"/>
      <c r="SB13" s="114"/>
      <c r="SC13" s="114"/>
      <c r="SD13" s="114"/>
      <c r="SE13" s="114"/>
      <c r="SF13" s="114"/>
      <c r="SG13" s="114"/>
      <c r="SH13" s="114"/>
      <c r="SI13" s="114"/>
      <c r="SJ13" s="114"/>
      <c r="SK13" s="114"/>
      <c r="SL13" s="114"/>
      <c r="SM13" s="114"/>
      <c r="SN13" s="114"/>
      <c r="SO13" s="114"/>
      <c r="SP13" s="114"/>
      <c r="SQ13" s="114"/>
      <c r="SR13" s="114"/>
      <c r="SS13" s="114"/>
      <c r="ST13" s="114"/>
      <c r="SU13" s="114"/>
      <c r="SV13" s="114"/>
      <c r="SW13" s="114"/>
      <c r="SX13" s="114"/>
      <c r="SY13" s="114"/>
      <c r="SZ13" s="114"/>
      <c r="TA13" s="114"/>
      <c r="TB13" s="114"/>
      <c r="TC13" s="114"/>
      <c r="TD13" s="114"/>
      <c r="TE13" s="114"/>
      <c r="TF13" s="114"/>
      <c r="TG13" s="114"/>
      <c r="TH13" s="114"/>
      <c r="TI13" s="114"/>
      <c r="TJ13" s="114"/>
      <c r="TK13" s="114"/>
      <c r="TL13" s="114"/>
      <c r="TM13" s="114"/>
      <c r="TN13" s="114"/>
      <c r="TO13" s="114"/>
      <c r="TP13" s="114"/>
      <c r="TQ13" s="114"/>
      <c r="TR13" s="114"/>
      <c r="TS13" s="114"/>
      <c r="TT13" s="114"/>
      <c r="TU13" s="114"/>
      <c r="TV13" s="114"/>
      <c r="TW13" s="114"/>
      <c r="TX13" s="114"/>
      <c r="TY13" s="114"/>
      <c r="TZ13" s="114"/>
      <c r="UA13" s="114"/>
      <c r="UB13" s="114"/>
      <c r="UC13" s="114"/>
      <c r="UD13" s="114"/>
      <c r="UE13" s="114"/>
      <c r="UF13" s="114"/>
      <c r="UG13" s="114"/>
      <c r="UH13" s="114"/>
      <c r="UI13" s="114"/>
      <c r="UJ13" s="114"/>
      <c r="UK13" s="114"/>
      <c r="UL13" s="114"/>
      <c r="UM13" s="114"/>
      <c r="UN13" s="114"/>
      <c r="UO13" s="114"/>
      <c r="UP13" s="114"/>
      <c r="UQ13" s="114"/>
      <c r="UR13" s="114"/>
      <c r="US13" s="114"/>
      <c r="UT13" s="114"/>
      <c r="UU13" s="114"/>
      <c r="UV13" s="114"/>
      <c r="UW13" s="114"/>
      <c r="UX13" s="114"/>
      <c r="UY13" s="114"/>
      <c r="UZ13" s="114"/>
      <c r="VA13" s="114"/>
      <c r="VB13" s="114"/>
      <c r="VC13" s="114"/>
      <c r="VD13" s="114"/>
      <c r="VE13" s="114"/>
      <c r="VF13" s="114"/>
      <c r="VG13" s="114"/>
      <c r="VH13" s="114"/>
      <c r="VI13" s="114"/>
      <c r="VJ13" s="114"/>
      <c r="VK13" s="114"/>
      <c r="VL13" s="114"/>
      <c r="VM13" s="114"/>
      <c r="VN13" s="114"/>
      <c r="VO13" s="114"/>
      <c r="VP13" s="114"/>
      <c r="VQ13" s="114"/>
      <c r="VR13" s="114"/>
      <c r="VS13" s="114"/>
      <c r="VT13" s="114"/>
      <c r="VU13" s="114"/>
      <c r="VV13" s="114"/>
      <c r="VW13" s="114"/>
      <c r="VX13" s="114"/>
      <c r="VY13" s="114"/>
      <c r="VZ13" s="114"/>
      <c r="WA13" s="114"/>
      <c r="WB13" s="114"/>
      <c r="WC13" s="114"/>
      <c r="WD13" s="114"/>
      <c r="WE13" s="114"/>
      <c r="WF13" s="114"/>
      <c r="WG13" s="114"/>
      <c r="WH13" s="114"/>
      <c r="WI13" s="114"/>
      <c r="WJ13" s="114"/>
      <c r="WK13" s="114"/>
      <c r="WL13" s="114"/>
      <c r="WM13" s="114"/>
      <c r="WN13" s="114"/>
      <c r="WO13" s="114"/>
      <c r="WP13" s="114"/>
      <c r="WQ13" s="114"/>
      <c r="WR13" s="114"/>
      <c r="WS13" s="114"/>
      <c r="WT13" s="114"/>
      <c r="WU13" s="114"/>
      <c r="WV13" s="114"/>
      <c r="WW13" s="114"/>
      <c r="WX13" s="114"/>
      <c r="WY13" s="114"/>
      <c r="WZ13" s="114"/>
      <c r="XA13" s="114"/>
      <c r="XB13" s="114"/>
      <c r="XC13" s="114"/>
      <c r="XD13" s="114"/>
      <c r="XE13" s="114"/>
      <c r="XF13" s="114"/>
      <c r="XG13" s="114"/>
      <c r="XH13" s="114"/>
      <c r="XI13" s="114"/>
      <c r="XJ13" s="114"/>
      <c r="XK13" s="114"/>
      <c r="XL13" s="114"/>
      <c r="XM13" s="114"/>
      <c r="XN13" s="114"/>
      <c r="XO13" s="114"/>
      <c r="XP13" s="114"/>
      <c r="XQ13" s="114"/>
      <c r="XR13" s="114"/>
      <c r="XS13" s="114"/>
      <c r="XT13" s="114"/>
      <c r="XU13" s="114"/>
      <c r="XV13" s="114"/>
      <c r="XW13" s="114"/>
      <c r="XX13" s="114"/>
      <c r="XY13" s="114"/>
      <c r="XZ13" s="114"/>
      <c r="YA13" s="114"/>
      <c r="YB13" s="114"/>
      <c r="YC13" s="114"/>
      <c r="YD13" s="114"/>
      <c r="YE13" s="114"/>
      <c r="YF13" s="114"/>
      <c r="YG13" s="114"/>
      <c r="YH13" s="114"/>
      <c r="YI13" s="114"/>
      <c r="YJ13" s="114"/>
      <c r="YK13" s="114"/>
      <c r="YL13" s="114"/>
      <c r="YM13" s="114"/>
      <c r="YN13" s="114"/>
      <c r="YO13" s="114"/>
      <c r="YP13" s="114"/>
      <c r="YQ13" s="114"/>
      <c r="YR13" s="114"/>
      <c r="YS13" s="114"/>
      <c r="YT13" s="114"/>
      <c r="YU13" s="114"/>
      <c r="YV13" s="114"/>
      <c r="YW13" s="114"/>
      <c r="YX13" s="114"/>
      <c r="YY13" s="114"/>
      <c r="YZ13" s="114"/>
      <c r="ZA13" s="114"/>
      <c r="ZB13" s="114"/>
      <c r="ZC13" s="114"/>
      <c r="ZD13" s="114"/>
      <c r="ZE13" s="114"/>
      <c r="ZF13" s="114"/>
      <c r="ZG13" s="114"/>
      <c r="ZH13" s="114"/>
      <c r="ZI13" s="114"/>
      <c r="ZJ13" s="114"/>
      <c r="ZK13" s="114"/>
      <c r="ZL13" s="114"/>
      <c r="ZM13" s="114"/>
      <c r="ZN13" s="114"/>
      <c r="ZO13" s="114"/>
      <c r="ZP13" s="114"/>
      <c r="ZQ13" s="114"/>
      <c r="ZR13" s="114"/>
      <c r="ZS13" s="114"/>
      <c r="ZT13" s="114"/>
      <c r="ZU13" s="114"/>
      <c r="ZV13" s="114"/>
      <c r="ZW13" s="114"/>
      <c r="ZX13" s="114"/>
      <c r="ZY13" s="114"/>
      <c r="ZZ13" s="114"/>
    </row>
    <row r="14" spans="1:702" hidden="1" outlineLevel="1">
      <c r="A14" s="8">
        <v>40634</v>
      </c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14"/>
      <c r="FR14" s="114"/>
      <c r="FS14" s="114"/>
      <c r="FT14" s="114"/>
      <c r="FU14" s="114"/>
      <c r="FV14" s="114"/>
      <c r="FW14" s="114"/>
      <c r="FX14" s="114"/>
      <c r="FY14" s="114"/>
      <c r="FZ14" s="114"/>
      <c r="GA14" s="114"/>
      <c r="GB14" s="114"/>
      <c r="GC14" s="114"/>
      <c r="GD14" s="114"/>
      <c r="GE14" s="114"/>
      <c r="GF14" s="114"/>
      <c r="GG14" s="114"/>
      <c r="GH14" s="114"/>
      <c r="GI14" s="114"/>
      <c r="GJ14" s="114"/>
      <c r="GK14" s="114"/>
      <c r="GL14" s="114"/>
      <c r="GM14" s="114"/>
      <c r="GN14" s="114"/>
      <c r="GO14" s="114"/>
      <c r="GP14" s="114"/>
      <c r="GQ14" s="114"/>
      <c r="GR14" s="114"/>
      <c r="GS14" s="114"/>
      <c r="GT14" s="114"/>
      <c r="GU14" s="114"/>
      <c r="GV14" s="114"/>
      <c r="GW14" s="114"/>
      <c r="GX14" s="114"/>
      <c r="GY14" s="114"/>
      <c r="GZ14" s="114"/>
      <c r="HA14" s="114"/>
      <c r="HB14" s="114"/>
      <c r="HC14" s="114"/>
      <c r="HD14" s="114"/>
      <c r="HE14" s="114"/>
      <c r="HF14" s="114"/>
      <c r="HG14" s="114"/>
      <c r="HH14" s="114"/>
      <c r="HI14" s="114"/>
      <c r="HJ14" s="114"/>
      <c r="HK14" s="114"/>
      <c r="HL14" s="114"/>
      <c r="HM14" s="114"/>
      <c r="HN14" s="114"/>
      <c r="HO14" s="114"/>
      <c r="HP14" s="114"/>
      <c r="HQ14" s="114"/>
      <c r="HR14" s="114"/>
      <c r="HS14" s="114"/>
      <c r="HT14" s="114"/>
      <c r="HU14" s="114"/>
      <c r="HV14" s="114"/>
      <c r="HW14" s="114"/>
      <c r="HX14" s="114"/>
      <c r="HY14" s="114"/>
      <c r="HZ14" s="114"/>
      <c r="IA14" s="114"/>
      <c r="IB14" s="114"/>
      <c r="IC14" s="114"/>
      <c r="ID14" s="114"/>
      <c r="IE14" s="114"/>
      <c r="IF14" s="114"/>
      <c r="IG14" s="114"/>
      <c r="IH14" s="114"/>
      <c r="II14" s="114"/>
      <c r="IJ14" s="114"/>
      <c r="IK14" s="114"/>
      <c r="IL14" s="114"/>
      <c r="IM14" s="114"/>
      <c r="IN14" s="114"/>
      <c r="IO14" s="114"/>
      <c r="IP14" s="114"/>
      <c r="IQ14" s="114"/>
      <c r="IR14" s="114"/>
      <c r="IS14" s="114"/>
      <c r="IT14" s="114"/>
      <c r="IU14" s="114"/>
      <c r="IV14" s="114"/>
      <c r="IW14" s="114"/>
      <c r="IX14" s="114"/>
      <c r="IY14" s="114"/>
      <c r="IZ14" s="114"/>
      <c r="JA14" s="114"/>
      <c r="JB14" s="114"/>
      <c r="JC14" s="114"/>
      <c r="JD14" s="114"/>
      <c r="JE14" s="114"/>
      <c r="JF14" s="114"/>
      <c r="JG14" s="114"/>
      <c r="JH14" s="114"/>
      <c r="JI14" s="114"/>
      <c r="JJ14" s="114"/>
      <c r="JK14" s="114"/>
      <c r="JL14" s="114"/>
      <c r="JM14" s="114"/>
      <c r="JN14" s="114"/>
      <c r="JO14" s="114"/>
      <c r="JP14" s="114"/>
      <c r="JQ14" s="114"/>
      <c r="JR14" s="114"/>
      <c r="JS14" s="114"/>
      <c r="JT14" s="114"/>
      <c r="JU14" s="114"/>
      <c r="JV14" s="114"/>
      <c r="JW14" s="114"/>
      <c r="JX14" s="114"/>
      <c r="JY14" s="114"/>
      <c r="JZ14" s="114"/>
      <c r="KA14" s="114"/>
      <c r="KB14" s="114"/>
      <c r="KC14" s="114"/>
      <c r="KD14" s="114"/>
      <c r="KE14" s="114"/>
      <c r="KF14" s="114"/>
      <c r="KG14" s="114"/>
      <c r="KH14" s="114"/>
      <c r="KI14" s="114"/>
      <c r="KJ14" s="114"/>
      <c r="KK14" s="114"/>
      <c r="KL14" s="114"/>
      <c r="KM14" s="114"/>
      <c r="KN14" s="114"/>
      <c r="KO14" s="114"/>
      <c r="KP14" s="114"/>
      <c r="KQ14" s="114"/>
      <c r="KR14" s="114"/>
      <c r="KS14" s="114"/>
      <c r="KT14" s="114"/>
      <c r="KU14" s="114"/>
      <c r="KV14" s="114"/>
      <c r="KW14" s="114"/>
      <c r="KX14" s="114"/>
      <c r="KY14" s="114"/>
      <c r="KZ14" s="114"/>
      <c r="LA14" s="114"/>
      <c r="LB14" s="114"/>
      <c r="LC14" s="114"/>
      <c r="LD14" s="114"/>
      <c r="LE14" s="114"/>
      <c r="LF14" s="114"/>
      <c r="LG14" s="114"/>
      <c r="LH14" s="114"/>
      <c r="LI14" s="114"/>
      <c r="LJ14" s="114"/>
      <c r="LK14" s="114"/>
      <c r="LL14" s="114"/>
      <c r="LM14" s="114"/>
      <c r="LN14" s="114"/>
      <c r="LO14" s="114"/>
      <c r="LP14" s="114"/>
      <c r="LQ14" s="114"/>
      <c r="LR14" s="114"/>
      <c r="LS14" s="114"/>
      <c r="LT14" s="114"/>
      <c r="LU14" s="114"/>
      <c r="LV14" s="114"/>
      <c r="LW14" s="114"/>
      <c r="LX14" s="114"/>
      <c r="LY14" s="114"/>
      <c r="LZ14" s="114"/>
      <c r="MA14" s="114"/>
      <c r="MB14" s="114"/>
      <c r="MC14" s="114"/>
      <c r="MD14" s="114"/>
      <c r="ME14" s="114"/>
      <c r="MF14" s="114"/>
      <c r="MG14" s="114"/>
      <c r="MH14" s="114"/>
      <c r="MI14" s="114"/>
      <c r="MJ14" s="114"/>
      <c r="MK14" s="114"/>
      <c r="ML14" s="114"/>
      <c r="MM14" s="114"/>
      <c r="MN14" s="114"/>
      <c r="MO14" s="114"/>
      <c r="MP14" s="114"/>
      <c r="MQ14" s="114"/>
      <c r="MR14" s="114"/>
      <c r="MS14" s="114"/>
      <c r="MT14" s="114"/>
      <c r="MU14" s="114"/>
      <c r="MV14" s="114"/>
      <c r="MW14" s="114"/>
      <c r="MX14" s="114"/>
      <c r="MY14" s="114"/>
      <c r="MZ14" s="114"/>
      <c r="NA14" s="114"/>
      <c r="NB14" s="114"/>
      <c r="NC14" s="114"/>
      <c r="ND14" s="114"/>
      <c r="NE14" s="114"/>
      <c r="NF14" s="114"/>
      <c r="NG14" s="114"/>
      <c r="NH14" s="114"/>
      <c r="NI14" s="114"/>
      <c r="NJ14" s="114"/>
      <c r="NK14" s="114"/>
      <c r="NL14" s="114"/>
      <c r="NM14" s="114"/>
      <c r="NN14" s="114"/>
      <c r="NO14" s="114"/>
      <c r="NP14" s="114"/>
      <c r="NQ14" s="114"/>
      <c r="NR14" s="114"/>
      <c r="NS14" s="114"/>
      <c r="NT14" s="114"/>
      <c r="NU14" s="114"/>
      <c r="NV14" s="114"/>
      <c r="NW14" s="114"/>
      <c r="NX14" s="114"/>
      <c r="NY14" s="114"/>
      <c r="NZ14" s="114"/>
      <c r="OA14" s="114"/>
      <c r="OB14" s="114"/>
      <c r="OC14" s="114"/>
      <c r="OD14" s="114"/>
      <c r="OE14" s="114"/>
      <c r="OF14" s="114"/>
      <c r="OG14" s="114"/>
      <c r="OH14" s="114"/>
      <c r="OI14" s="114"/>
      <c r="OJ14" s="114"/>
      <c r="OK14" s="114"/>
      <c r="OL14" s="114"/>
      <c r="OM14" s="114"/>
      <c r="ON14" s="114"/>
      <c r="OO14" s="114"/>
      <c r="OP14" s="114"/>
      <c r="OQ14" s="114"/>
      <c r="OR14" s="114"/>
      <c r="OS14" s="114"/>
      <c r="OT14" s="114"/>
      <c r="OU14" s="114"/>
      <c r="OV14" s="114"/>
      <c r="OW14" s="114"/>
      <c r="OX14" s="114"/>
      <c r="OY14" s="114"/>
      <c r="OZ14" s="114"/>
      <c r="PA14" s="114"/>
      <c r="PB14" s="114"/>
      <c r="PC14" s="114"/>
      <c r="PD14" s="114"/>
      <c r="PE14" s="114"/>
      <c r="PF14" s="114"/>
      <c r="PG14" s="114"/>
      <c r="PH14" s="114"/>
      <c r="PI14" s="114"/>
      <c r="PJ14" s="114"/>
      <c r="PK14" s="114"/>
      <c r="PL14" s="114"/>
      <c r="PM14" s="114"/>
      <c r="PN14" s="114"/>
      <c r="PO14" s="114"/>
      <c r="PP14" s="114"/>
      <c r="PQ14" s="114"/>
      <c r="PR14" s="114"/>
      <c r="PS14" s="114"/>
      <c r="PT14" s="114"/>
      <c r="PU14" s="114"/>
      <c r="PV14" s="114"/>
      <c r="PW14" s="114"/>
      <c r="PX14" s="114"/>
      <c r="PY14" s="114"/>
      <c r="PZ14" s="114"/>
      <c r="QA14" s="114"/>
      <c r="QB14" s="114"/>
      <c r="QC14" s="114"/>
      <c r="QD14" s="114"/>
      <c r="QE14" s="114"/>
      <c r="QF14" s="114"/>
      <c r="QG14" s="114"/>
      <c r="QH14" s="114"/>
      <c r="QI14" s="114"/>
      <c r="QJ14" s="114"/>
      <c r="QK14" s="114"/>
      <c r="QL14" s="114"/>
      <c r="QM14" s="114"/>
      <c r="QN14" s="114"/>
      <c r="QO14" s="114"/>
      <c r="QP14" s="114"/>
      <c r="QQ14" s="114"/>
      <c r="QR14" s="114"/>
      <c r="QS14" s="114"/>
      <c r="QT14" s="114"/>
      <c r="QU14" s="114"/>
      <c r="QV14" s="114"/>
      <c r="QW14" s="114"/>
      <c r="QX14" s="114"/>
      <c r="QY14" s="114"/>
      <c r="QZ14" s="114"/>
      <c r="RA14" s="114"/>
      <c r="RB14" s="114"/>
      <c r="RC14" s="114"/>
      <c r="RD14" s="114"/>
      <c r="RE14" s="114"/>
      <c r="RF14" s="114"/>
      <c r="RG14" s="114"/>
      <c r="RH14" s="114"/>
      <c r="RI14" s="114"/>
      <c r="RJ14" s="114"/>
      <c r="RK14" s="114"/>
      <c r="RL14" s="114"/>
      <c r="RM14" s="114"/>
      <c r="RN14" s="114"/>
      <c r="RO14" s="114"/>
      <c r="RP14" s="114"/>
      <c r="RQ14" s="114"/>
      <c r="RR14" s="114"/>
      <c r="RS14" s="114"/>
      <c r="RT14" s="114"/>
      <c r="RU14" s="114"/>
      <c r="RV14" s="114"/>
      <c r="RW14" s="114"/>
      <c r="RX14" s="114"/>
      <c r="RY14" s="114"/>
      <c r="RZ14" s="114"/>
      <c r="SA14" s="114"/>
      <c r="SB14" s="114"/>
      <c r="SC14" s="114"/>
      <c r="SD14" s="114"/>
      <c r="SE14" s="114"/>
      <c r="SF14" s="114"/>
      <c r="SG14" s="114"/>
      <c r="SH14" s="114"/>
      <c r="SI14" s="114"/>
      <c r="SJ14" s="114"/>
      <c r="SK14" s="114"/>
      <c r="SL14" s="114"/>
      <c r="SM14" s="114"/>
      <c r="SN14" s="114"/>
      <c r="SO14" s="114"/>
      <c r="SP14" s="114"/>
      <c r="SQ14" s="114"/>
      <c r="SR14" s="114"/>
      <c r="SS14" s="114"/>
      <c r="ST14" s="114"/>
      <c r="SU14" s="114"/>
      <c r="SV14" s="114"/>
      <c r="SW14" s="114"/>
      <c r="SX14" s="114"/>
      <c r="SY14" s="114"/>
      <c r="SZ14" s="114"/>
      <c r="TA14" s="114"/>
      <c r="TB14" s="114"/>
      <c r="TC14" s="114"/>
      <c r="TD14" s="114"/>
      <c r="TE14" s="114"/>
      <c r="TF14" s="114"/>
      <c r="TG14" s="114"/>
      <c r="TH14" s="114"/>
      <c r="TI14" s="114"/>
      <c r="TJ14" s="114"/>
      <c r="TK14" s="114"/>
      <c r="TL14" s="114"/>
      <c r="TM14" s="114"/>
      <c r="TN14" s="114"/>
      <c r="TO14" s="114"/>
      <c r="TP14" s="114"/>
      <c r="TQ14" s="114"/>
      <c r="TR14" s="114"/>
      <c r="TS14" s="114"/>
      <c r="TT14" s="114"/>
      <c r="TU14" s="114"/>
      <c r="TV14" s="114"/>
      <c r="TW14" s="114"/>
      <c r="TX14" s="114"/>
      <c r="TY14" s="114"/>
      <c r="TZ14" s="114"/>
      <c r="UA14" s="114"/>
      <c r="UB14" s="114"/>
      <c r="UC14" s="114"/>
      <c r="UD14" s="114"/>
      <c r="UE14" s="114"/>
      <c r="UF14" s="114"/>
      <c r="UG14" s="114"/>
      <c r="UH14" s="114"/>
      <c r="UI14" s="114"/>
      <c r="UJ14" s="114"/>
      <c r="UK14" s="114"/>
      <c r="UL14" s="114"/>
      <c r="UM14" s="114"/>
      <c r="UN14" s="114"/>
      <c r="UO14" s="114"/>
      <c r="UP14" s="114"/>
      <c r="UQ14" s="114"/>
      <c r="UR14" s="114"/>
      <c r="US14" s="114"/>
      <c r="UT14" s="114"/>
      <c r="UU14" s="114"/>
      <c r="UV14" s="114"/>
      <c r="UW14" s="114"/>
      <c r="UX14" s="114"/>
      <c r="UY14" s="114"/>
      <c r="UZ14" s="114"/>
      <c r="VA14" s="114"/>
      <c r="VB14" s="114"/>
      <c r="VC14" s="114"/>
      <c r="VD14" s="114"/>
      <c r="VE14" s="114"/>
      <c r="VF14" s="114"/>
      <c r="VG14" s="114"/>
      <c r="VH14" s="114"/>
      <c r="VI14" s="114"/>
      <c r="VJ14" s="114"/>
      <c r="VK14" s="114"/>
      <c r="VL14" s="114"/>
      <c r="VM14" s="114"/>
      <c r="VN14" s="114"/>
      <c r="VO14" s="114"/>
      <c r="VP14" s="114"/>
      <c r="VQ14" s="114"/>
      <c r="VR14" s="114"/>
      <c r="VS14" s="114"/>
      <c r="VT14" s="114"/>
      <c r="VU14" s="114"/>
      <c r="VV14" s="114"/>
      <c r="VW14" s="114"/>
      <c r="VX14" s="114"/>
      <c r="VY14" s="114"/>
      <c r="VZ14" s="114"/>
      <c r="WA14" s="114"/>
      <c r="WB14" s="114"/>
      <c r="WC14" s="114"/>
      <c r="WD14" s="114"/>
      <c r="WE14" s="114"/>
      <c r="WF14" s="114"/>
      <c r="WG14" s="114"/>
      <c r="WH14" s="114"/>
      <c r="WI14" s="114"/>
      <c r="WJ14" s="114"/>
      <c r="WK14" s="114"/>
      <c r="WL14" s="114"/>
      <c r="WM14" s="114"/>
      <c r="WN14" s="114"/>
      <c r="WO14" s="114"/>
      <c r="WP14" s="114"/>
      <c r="WQ14" s="114"/>
      <c r="WR14" s="114"/>
      <c r="WS14" s="114"/>
      <c r="WT14" s="114"/>
      <c r="WU14" s="114"/>
      <c r="WV14" s="114"/>
      <c r="WW14" s="114"/>
      <c r="WX14" s="114"/>
      <c r="WY14" s="114"/>
      <c r="WZ14" s="114"/>
      <c r="XA14" s="114"/>
      <c r="XB14" s="114"/>
      <c r="XC14" s="114"/>
      <c r="XD14" s="114"/>
      <c r="XE14" s="114"/>
      <c r="XF14" s="114"/>
      <c r="XG14" s="114"/>
      <c r="XH14" s="114"/>
      <c r="XI14" s="114"/>
      <c r="XJ14" s="114"/>
      <c r="XK14" s="114"/>
      <c r="XL14" s="114"/>
      <c r="XM14" s="114"/>
      <c r="XN14" s="114"/>
      <c r="XO14" s="114"/>
      <c r="XP14" s="114"/>
      <c r="XQ14" s="114"/>
      <c r="XR14" s="114"/>
      <c r="XS14" s="114"/>
      <c r="XT14" s="114"/>
      <c r="XU14" s="114"/>
      <c r="XV14" s="114"/>
      <c r="XW14" s="114"/>
      <c r="XX14" s="114"/>
      <c r="XY14" s="114"/>
      <c r="XZ14" s="114"/>
      <c r="YA14" s="114"/>
      <c r="YB14" s="114"/>
      <c r="YC14" s="114"/>
      <c r="YD14" s="114"/>
      <c r="YE14" s="114"/>
      <c r="YF14" s="114"/>
      <c r="YG14" s="114"/>
      <c r="YH14" s="114"/>
      <c r="YI14" s="114"/>
      <c r="YJ14" s="114"/>
      <c r="YK14" s="114"/>
      <c r="YL14" s="114"/>
      <c r="YM14" s="114"/>
      <c r="YN14" s="114"/>
      <c r="YO14" s="114"/>
      <c r="YP14" s="114"/>
      <c r="YQ14" s="114"/>
      <c r="YR14" s="114"/>
      <c r="YS14" s="114"/>
      <c r="YT14" s="114"/>
      <c r="YU14" s="114"/>
      <c r="YV14" s="114"/>
      <c r="YW14" s="114"/>
      <c r="YX14" s="114"/>
      <c r="YY14" s="114"/>
      <c r="YZ14" s="114"/>
      <c r="ZA14" s="114"/>
      <c r="ZB14" s="114"/>
      <c r="ZC14" s="114"/>
      <c r="ZD14" s="114"/>
      <c r="ZE14" s="114"/>
      <c r="ZF14" s="114"/>
      <c r="ZG14" s="114"/>
      <c r="ZH14" s="114"/>
      <c r="ZI14" s="114"/>
      <c r="ZJ14" s="114"/>
      <c r="ZK14" s="114"/>
      <c r="ZL14" s="114"/>
      <c r="ZM14" s="114"/>
      <c r="ZN14" s="114"/>
      <c r="ZO14" s="114"/>
      <c r="ZP14" s="114"/>
      <c r="ZQ14" s="114"/>
      <c r="ZR14" s="114"/>
      <c r="ZS14" s="114"/>
      <c r="ZT14" s="114"/>
      <c r="ZU14" s="114"/>
      <c r="ZV14" s="114"/>
      <c r="ZW14" s="114"/>
      <c r="ZX14" s="114"/>
      <c r="ZY14" s="114"/>
      <c r="ZZ14" s="114"/>
    </row>
    <row r="15" spans="1:702" hidden="1" outlineLevel="1">
      <c r="A15" s="8">
        <v>40664</v>
      </c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  <c r="CJ15" s="114"/>
      <c r="CK15" s="114"/>
      <c r="CL15" s="114"/>
      <c r="CM15" s="114"/>
      <c r="CN15" s="114"/>
      <c r="CO15" s="114"/>
      <c r="CP15" s="114"/>
      <c r="CQ15" s="114"/>
      <c r="CR15" s="114"/>
      <c r="CS15" s="114"/>
      <c r="CT15" s="114"/>
      <c r="CU15" s="114"/>
      <c r="CV15" s="114"/>
      <c r="CW15" s="114"/>
      <c r="CX15" s="114"/>
      <c r="CY15" s="114"/>
      <c r="CZ15" s="114"/>
      <c r="DA15" s="114"/>
      <c r="DB15" s="114"/>
      <c r="DC15" s="114"/>
      <c r="DD15" s="114"/>
      <c r="DE15" s="114"/>
      <c r="DF15" s="114"/>
      <c r="DG15" s="114"/>
      <c r="DH15" s="114"/>
      <c r="DI15" s="114"/>
      <c r="DJ15" s="114"/>
      <c r="DK15" s="114"/>
      <c r="DL15" s="114"/>
      <c r="DM15" s="114"/>
      <c r="DN15" s="114"/>
      <c r="DO15" s="114"/>
      <c r="DP15" s="114"/>
      <c r="DQ15" s="114"/>
      <c r="DR15" s="114"/>
      <c r="DS15" s="114"/>
      <c r="DT15" s="114"/>
      <c r="DU15" s="114"/>
      <c r="DV15" s="114"/>
      <c r="DW15" s="114"/>
      <c r="DX15" s="114"/>
      <c r="DY15" s="114"/>
      <c r="DZ15" s="114"/>
      <c r="EA15" s="114"/>
      <c r="EB15" s="114"/>
      <c r="EC15" s="114"/>
      <c r="ED15" s="114"/>
      <c r="EE15" s="114"/>
      <c r="EF15" s="114"/>
      <c r="EG15" s="114"/>
      <c r="EH15" s="114"/>
      <c r="EI15" s="114"/>
      <c r="EJ15" s="114"/>
      <c r="EK15" s="114"/>
      <c r="EL15" s="114"/>
      <c r="EM15" s="114"/>
      <c r="EN15" s="114"/>
      <c r="EO15" s="114"/>
      <c r="EP15" s="114"/>
      <c r="EQ15" s="114"/>
      <c r="ER15" s="114"/>
      <c r="ES15" s="114"/>
      <c r="ET15" s="114"/>
      <c r="EU15" s="114"/>
      <c r="EV15" s="114"/>
      <c r="EW15" s="114"/>
      <c r="EX15" s="114"/>
      <c r="EY15" s="114"/>
      <c r="EZ15" s="114"/>
      <c r="FA15" s="114"/>
      <c r="FB15" s="114"/>
      <c r="FC15" s="114"/>
      <c r="FD15" s="114"/>
      <c r="FE15" s="114"/>
      <c r="FF15" s="114"/>
      <c r="FG15" s="114"/>
      <c r="FH15" s="114"/>
      <c r="FI15" s="114"/>
      <c r="FJ15" s="114"/>
      <c r="FK15" s="114"/>
      <c r="FL15" s="114"/>
      <c r="FM15" s="114"/>
      <c r="FN15" s="114"/>
      <c r="FO15" s="114"/>
      <c r="FP15" s="114"/>
      <c r="FQ15" s="114"/>
      <c r="FR15" s="114"/>
      <c r="FS15" s="114"/>
      <c r="FT15" s="114"/>
      <c r="FU15" s="114"/>
      <c r="FV15" s="114"/>
      <c r="FW15" s="114"/>
      <c r="FX15" s="114"/>
      <c r="FY15" s="114"/>
      <c r="FZ15" s="114"/>
      <c r="GA15" s="114"/>
      <c r="GB15" s="114"/>
      <c r="GC15" s="114"/>
      <c r="GD15" s="114"/>
      <c r="GE15" s="114"/>
      <c r="GF15" s="114"/>
      <c r="GG15" s="114"/>
      <c r="GH15" s="114"/>
      <c r="GI15" s="114"/>
      <c r="GJ15" s="114"/>
      <c r="GK15" s="114"/>
      <c r="GL15" s="114"/>
      <c r="GM15" s="114"/>
      <c r="GN15" s="114"/>
      <c r="GO15" s="114"/>
      <c r="GP15" s="114"/>
      <c r="GQ15" s="114"/>
      <c r="GR15" s="114"/>
      <c r="GS15" s="114"/>
      <c r="GT15" s="114"/>
      <c r="GU15" s="114"/>
      <c r="GV15" s="114"/>
      <c r="GW15" s="114"/>
      <c r="GX15" s="114"/>
      <c r="GY15" s="114"/>
      <c r="GZ15" s="114"/>
      <c r="HA15" s="114"/>
      <c r="HB15" s="114"/>
      <c r="HC15" s="114"/>
      <c r="HD15" s="114"/>
      <c r="HE15" s="114"/>
      <c r="HF15" s="114"/>
      <c r="HG15" s="114"/>
      <c r="HH15" s="114"/>
      <c r="HI15" s="114"/>
      <c r="HJ15" s="114"/>
      <c r="HK15" s="114"/>
      <c r="HL15" s="114"/>
      <c r="HM15" s="114"/>
      <c r="HN15" s="114"/>
      <c r="HO15" s="114"/>
      <c r="HP15" s="114"/>
      <c r="HQ15" s="114"/>
      <c r="HR15" s="114"/>
      <c r="HS15" s="114"/>
      <c r="HT15" s="114"/>
      <c r="HU15" s="114"/>
      <c r="HV15" s="114"/>
      <c r="HW15" s="114"/>
      <c r="HX15" s="114"/>
      <c r="HY15" s="114"/>
      <c r="HZ15" s="114"/>
      <c r="IA15" s="114"/>
      <c r="IB15" s="114"/>
      <c r="IC15" s="114"/>
      <c r="ID15" s="114"/>
      <c r="IE15" s="114"/>
      <c r="IF15" s="114"/>
      <c r="IG15" s="114"/>
      <c r="IH15" s="114"/>
      <c r="II15" s="114"/>
      <c r="IJ15" s="114"/>
      <c r="IK15" s="114"/>
      <c r="IL15" s="114"/>
      <c r="IM15" s="114"/>
      <c r="IN15" s="114"/>
      <c r="IO15" s="114"/>
      <c r="IP15" s="114"/>
      <c r="IQ15" s="114"/>
      <c r="IR15" s="114"/>
      <c r="IS15" s="114"/>
      <c r="IT15" s="114"/>
      <c r="IU15" s="114"/>
      <c r="IV15" s="114"/>
      <c r="IW15" s="114"/>
      <c r="IX15" s="114"/>
      <c r="IY15" s="114"/>
      <c r="IZ15" s="114"/>
      <c r="JA15" s="114"/>
      <c r="JB15" s="114"/>
      <c r="JC15" s="114"/>
      <c r="JD15" s="114"/>
      <c r="JE15" s="114"/>
      <c r="JF15" s="114"/>
      <c r="JG15" s="114"/>
      <c r="JH15" s="114"/>
      <c r="JI15" s="114"/>
      <c r="JJ15" s="114"/>
      <c r="JK15" s="114"/>
      <c r="JL15" s="114"/>
      <c r="JM15" s="114"/>
      <c r="JN15" s="114"/>
      <c r="JO15" s="114"/>
      <c r="JP15" s="114"/>
      <c r="JQ15" s="114"/>
      <c r="JR15" s="114"/>
      <c r="JS15" s="114"/>
      <c r="JT15" s="114"/>
      <c r="JU15" s="114"/>
      <c r="JV15" s="114"/>
      <c r="JW15" s="114"/>
      <c r="JX15" s="114"/>
      <c r="JY15" s="114"/>
      <c r="JZ15" s="114"/>
      <c r="KA15" s="114"/>
      <c r="KB15" s="114"/>
      <c r="KC15" s="114"/>
      <c r="KD15" s="114"/>
      <c r="KE15" s="114"/>
      <c r="KF15" s="114"/>
      <c r="KG15" s="114"/>
      <c r="KH15" s="114"/>
      <c r="KI15" s="114"/>
      <c r="KJ15" s="114"/>
      <c r="KK15" s="114"/>
      <c r="KL15" s="114"/>
      <c r="KM15" s="114"/>
      <c r="KN15" s="114"/>
      <c r="KO15" s="114"/>
      <c r="KP15" s="114"/>
      <c r="KQ15" s="114"/>
      <c r="KR15" s="114"/>
      <c r="KS15" s="114"/>
      <c r="KT15" s="114"/>
      <c r="KU15" s="114"/>
      <c r="KV15" s="114"/>
      <c r="KW15" s="114"/>
      <c r="KX15" s="114"/>
      <c r="KY15" s="114"/>
      <c r="KZ15" s="114"/>
      <c r="LA15" s="114"/>
      <c r="LB15" s="114"/>
      <c r="LC15" s="114"/>
      <c r="LD15" s="114"/>
      <c r="LE15" s="114"/>
      <c r="LF15" s="114"/>
      <c r="LG15" s="114"/>
      <c r="LH15" s="114"/>
      <c r="LI15" s="114"/>
      <c r="LJ15" s="114"/>
      <c r="LK15" s="114"/>
      <c r="LL15" s="114"/>
      <c r="LM15" s="114"/>
      <c r="LN15" s="114"/>
      <c r="LO15" s="114"/>
      <c r="LP15" s="114"/>
      <c r="LQ15" s="114"/>
      <c r="LR15" s="114"/>
      <c r="LS15" s="114"/>
      <c r="LT15" s="114"/>
      <c r="LU15" s="114"/>
      <c r="LV15" s="114"/>
      <c r="LW15" s="114"/>
      <c r="LX15" s="114"/>
      <c r="LY15" s="114"/>
      <c r="LZ15" s="114"/>
      <c r="MA15" s="114"/>
      <c r="MB15" s="114"/>
      <c r="MC15" s="114"/>
      <c r="MD15" s="114"/>
      <c r="ME15" s="114"/>
      <c r="MF15" s="114"/>
      <c r="MG15" s="114"/>
      <c r="MH15" s="114"/>
      <c r="MI15" s="114"/>
      <c r="MJ15" s="114"/>
      <c r="MK15" s="114"/>
      <c r="ML15" s="114"/>
      <c r="MM15" s="114"/>
      <c r="MN15" s="114"/>
      <c r="MO15" s="114"/>
      <c r="MP15" s="114"/>
      <c r="MQ15" s="114"/>
      <c r="MR15" s="114"/>
      <c r="MS15" s="114"/>
      <c r="MT15" s="114"/>
      <c r="MU15" s="114"/>
      <c r="MV15" s="114"/>
      <c r="MW15" s="114"/>
      <c r="MX15" s="114"/>
      <c r="MY15" s="114"/>
      <c r="MZ15" s="114"/>
      <c r="NA15" s="114"/>
      <c r="NB15" s="114"/>
      <c r="NC15" s="114"/>
      <c r="ND15" s="114"/>
      <c r="NE15" s="114"/>
      <c r="NF15" s="114"/>
      <c r="NG15" s="114"/>
      <c r="NH15" s="114"/>
      <c r="NI15" s="114"/>
      <c r="NJ15" s="114"/>
      <c r="NK15" s="114"/>
      <c r="NL15" s="114"/>
      <c r="NM15" s="114"/>
      <c r="NN15" s="114"/>
      <c r="NO15" s="114"/>
      <c r="NP15" s="114"/>
      <c r="NQ15" s="114"/>
      <c r="NR15" s="114"/>
      <c r="NS15" s="114"/>
      <c r="NT15" s="114"/>
      <c r="NU15" s="114"/>
      <c r="NV15" s="114"/>
      <c r="NW15" s="114"/>
      <c r="NX15" s="114"/>
      <c r="NY15" s="114"/>
      <c r="NZ15" s="114"/>
      <c r="OA15" s="114"/>
      <c r="OB15" s="114"/>
      <c r="OC15" s="114"/>
      <c r="OD15" s="114"/>
      <c r="OE15" s="114"/>
      <c r="OF15" s="114"/>
      <c r="OG15" s="114"/>
      <c r="OH15" s="114"/>
      <c r="OI15" s="114"/>
      <c r="OJ15" s="114"/>
      <c r="OK15" s="114"/>
      <c r="OL15" s="114"/>
      <c r="OM15" s="114"/>
      <c r="ON15" s="114"/>
      <c r="OO15" s="114"/>
      <c r="OP15" s="114"/>
      <c r="OQ15" s="114"/>
      <c r="OR15" s="114"/>
      <c r="OS15" s="114"/>
      <c r="OT15" s="114"/>
      <c r="OU15" s="114"/>
      <c r="OV15" s="114"/>
      <c r="OW15" s="114"/>
      <c r="OX15" s="114"/>
      <c r="OY15" s="114"/>
      <c r="OZ15" s="114"/>
      <c r="PA15" s="114"/>
      <c r="PB15" s="114"/>
      <c r="PC15" s="114"/>
      <c r="PD15" s="114"/>
      <c r="PE15" s="114"/>
      <c r="PF15" s="114"/>
      <c r="PG15" s="114"/>
      <c r="PH15" s="114"/>
      <c r="PI15" s="114"/>
      <c r="PJ15" s="114"/>
      <c r="PK15" s="114"/>
      <c r="PL15" s="114"/>
      <c r="PM15" s="114"/>
      <c r="PN15" s="114"/>
      <c r="PO15" s="114"/>
      <c r="PP15" s="114"/>
      <c r="PQ15" s="114"/>
      <c r="PR15" s="114"/>
      <c r="PS15" s="114"/>
      <c r="PT15" s="114"/>
      <c r="PU15" s="114"/>
      <c r="PV15" s="114"/>
      <c r="PW15" s="114"/>
      <c r="PX15" s="114"/>
      <c r="PY15" s="114"/>
      <c r="PZ15" s="114"/>
      <c r="QA15" s="114"/>
      <c r="QB15" s="114"/>
      <c r="QC15" s="114"/>
      <c r="QD15" s="114"/>
      <c r="QE15" s="114"/>
      <c r="QF15" s="114"/>
      <c r="QG15" s="114"/>
      <c r="QH15" s="114"/>
      <c r="QI15" s="114"/>
      <c r="QJ15" s="114"/>
      <c r="QK15" s="114"/>
      <c r="QL15" s="114"/>
      <c r="QM15" s="114"/>
      <c r="QN15" s="114"/>
      <c r="QO15" s="114"/>
      <c r="QP15" s="114"/>
      <c r="QQ15" s="114"/>
      <c r="QR15" s="114"/>
      <c r="QS15" s="114"/>
      <c r="QT15" s="114"/>
      <c r="QU15" s="114"/>
      <c r="QV15" s="114"/>
      <c r="QW15" s="114"/>
      <c r="QX15" s="114"/>
      <c r="QY15" s="114"/>
      <c r="QZ15" s="114"/>
      <c r="RA15" s="114"/>
      <c r="RB15" s="114"/>
      <c r="RC15" s="114"/>
      <c r="RD15" s="114"/>
      <c r="RE15" s="114"/>
      <c r="RF15" s="114"/>
      <c r="RG15" s="114"/>
      <c r="RH15" s="114"/>
      <c r="RI15" s="114"/>
      <c r="RJ15" s="114"/>
      <c r="RK15" s="114"/>
      <c r="RL15" s="114"/>
      <c r="RM15" s="114"/>
      <c r="RN15" s="114"/>
      <c r="RO15" s="114"/>
      <c r="RP15" s="114"/>
      <c r="RQ15" s="114"/>
      <c r="RR15" s="114"/>
      <c r="RS15" s="114"/>
      <c r="RT15" s="114"/>
      <c r="RU15" s="114"/>
      <c r="RV15" s="114"/>
      <c r="RW15" s="114"/>
      <c r="RX15" s="114"/>
      <c r="RY15" s="114"/>
      <c r="RZ15" s="114"/>
      <c r="SA15" s="114"/>
      <c r="SB15" s="114"/>
      <c r="SC15" s="114"/>
      <c r="SD15" s="114"/>
      <c r="SE15" s="114"/>
      <c r="SF15" s="114"/>
      <c r="SG15" s="114"/>
      <c r="SH15" s="114"/>
      <c r="SI15" s="114"/>
      <c r="SJ15" s="114"/>
      <c r="SK15" s="114"/>
      <c r="SL15" s="114"/>
      <c r="SM15" s="114"/>
      <c r="SN15" s="114"/>
      <c r="SO15" s="114"/>
      <c r="SP15" s="114"/>
      <c r="SQ15" s="114"/>
      <c r="SR15" s="114"/>
      <c r="SS15" s="114"/>
      <c r="ST15" s="114"/>
      <c r="SU15" s="114"/>
      <c r="SV15" s="114"/>
      <c r="SW15" s="114"/>
      <c r="SX15" s="114"/>
      <c r="SY15" s="114"/>
      <c r="SZ15" s="114"/>
      <c r="TA15" s="114"/>
      <c r="TB15" s="114"/>
      <c r="TC15" s="114"/>
      <c r="TD15" s="114"/>
      <c r="TE15" s="114"/>
      <c r="TF15" s="114"/>
      <c r="TG15" s="114"/>
      <c r="TH15" s="114"/>
      <c r="TI15" s="114"/>
      <c r="TJ15" s="114"/>
      <c r="TK15" s="114"/>
      <c r="TL15" s="114"/>
      <c r="TM15" s="114"/>
      <c r="TN15" s="114"/>
      <c r="TO15" s="114"/>
      <c r="TP15" s="114"/>
      <c r="TQ15" s="114"/>
      <c r="TR15" s="114"/>
      <c r="TS15" s="114"/>
      <c r="TT15" s="114"/>
      <c r="TU15" s="114"/>
      <c r="TV15" s="114"/>
      <c r="TW15" s="114"/>
      <c r="TX15" s="114"/>
      <c r="TY15" s="114"/>
      <c r="TZ15" s="114"/>
      <c r="UA15" s="114"/>
      <c r="UB15" s="114"/>
      <c r="UC15" s="114"/>
      <c r="UD15" s="114"/>
      <c r="UE15" s="114"/>
      <c r="UF15" s="114"/>
      <c r="UG15" s="114"/>
      <c r="UH15" s="114"/>
      <c r="UI15" s="114"/>
      <c r="UJ15" s="114"/>
      <c r="UK15" s="114"/>
      <c r="UL15" s="114"/>
      <c r="UM15" s="114"/>
      <c r="UN15" s="114"/>
      <c r="UO15" s="114"/>
      <c r="UP15" s="114"/>
      <c r="UQ15" s="114"/>
      <c r="UR15" s="114"/>
      <c r="US15" s="114"/>
      <c r="UT15" s="114"/>
      <c r="UU15" s="114"/>
      <c r="UV15" s="114"/>
      <c r="UW15" s="114"/>
      <c r="UX15" s="114"/>
      <c r="UY15" s="114"/>
      <c r="UZ15" s="114"/>
      <c r="VA15" s="114"/>
      <c r="VB15" s="114"/>
      <c r="VC15" s="114"/>
      <c r="VD15" s="114"/>
      <c r="VE15" s="114"/>
      <c r="VF15" s="114"/>
      <c r="VG15" s="114"/>
      <c r="VH15" s="114"/>
      <c r="VI15" s="114"/>
      <c r="VJ15" s="114"/>
      <c r="VK15" s="114"/>
      <c r="VL15" s="114"/>
      <c r="VM15" s="114"/>
      <c r="VN15" s="114"/>
      <c r="VO15" s="114"/>
      <c r="VP15" s="114"/>
      <c r="VQ15" s="114"/>
      <c r="VR15" s="114"/>
      <c r="VS15" s="114"/>
      <c r="VT15" s="114"/>
      <c r="VU15" s="114"/>
      <c r="VV15" s="114"/>
      <c r="VW15" s="114"/>
      <c r="VX15" s="114"/>
      <c r="VY15" s="114"/>
      <c r="VZ15" s="114"/>
      <c r="WA15" s="114"/>
      <c r="WB15" s="114"/>
      <c r="WC15" s="114"/>
      <c r="WD15" s="114"/>
      <c r="WE15" s="114"/>
      <c r="WF15" s="114"/>
      <c r="WG15" s="114"/>
      <c r="WH15" s="114"/>
      <c r="WI15" s="114"/>
      <c r="WJ15" s="114"/>
      <c r="WK15" s="114"/>
      <c r="WL15" s="114"/>
      <c r="WM15" s="114"/>
      <c r="WN15" s="114"/>
      <c r="WO15" s="114"/>
      <c r="WP15" s="114"/>
      <c r="WQ15" s="114"/>
      <c r="WR15" s="114"/>
      <c r="WS15" s="114"/>
      <c r="WT15" s="114"/>
      <c r="WU15" s="114"/>
      <c r="WV15" s="114"/>
      <c r="WW15" s="114"/>
      <c r="WX15" s="114"/>
      <c r="WY15" s="114"/>
      <c r="WZ15" s="114"/>
      <c r="XA15" s="114"/>
      <c r="XB15" s="114"/>
      <c r="XC15" s="114"/>
      <c r="XD15" s="114"/>
      <c r="XE15" s="114"/>
      <c r="XF15" s="114"/>
      <c r="XG15" s="114"/>
      <c r="XH15" s="114"/>
      <c r="XI15" s="114"/>
      <c r="XJ15" s="114"/>
      <c r="XK15" s="114"/>
      <c r="XL15" s="114"/>
      <c r="XM15" s="114"/>
      <c r="XN15" s="114"/>
      <c r="XO15" s="114"/>
      <c r="XP15" s="114"/>
      <c r="XQ15" s="114"/>
      <c r="XR15" s="114"/>
      <c r="XS15" s="114"/>
      <c r="XT15" s="114"/>
      <c r="XU15" s="114"/>
      <c r="XV15" s="114"/>
      <c r="XW15" s="114"/>
      <c r="XX15" s="114"/>
      <c r="XY15" s="114"/>
      <c r="XZ15" s="114"/>
      <c r="YA15" s="114"/>
      <c r="YB15" s="114"/>
      <c r="YC15" s="114"/>
      <c r="YD15" s="114"/>
      <c r="YE15" s="114"/>
      <c r="YF15" s="114"/>
      <c r="YG15" s="114"/>
      <c r="YH15" s="114"/>
      <c r="YI15" s="114"/>
      <c r="YJ15" s="114"/>
      <c r="YK15" s="114"/>
      <c r="YL15" s="114"/>
      <c r="YM15" s="114"/>
      <c r="YN15" s="114"/>
      <c r="YO15" s="114"/>
      <c r="YP15" s="114"/>
      <c r="YQ15" s="114"/>
      <c r="YR15" s="114"/>
      <c r="YS15" s="114"/>
      <c r="YT15" s="114"/>
      <c r="YU15" s="114"/>
      <c r="YV15" s="114"/>
      <c r="YW15" s="114"/>
      <c r="YX15" s="114"/>
      <c r="YY15" s="114"/>
      <c r="YZ15" s="114"/>
      <c r="ZA15" s="114"/>
      <c r="ZB15" s="114"/>
      <c r="ZC15" s="114"/>
      <c r="ZD15" s="114"/>
      <c r="ZE15" s="114"/>
      <c r="ZF15" s="114"/>
      <c r="ZG15" s="114"/>
      <c r="ZH15" s="114"/>
      <c r="ZI15" s="114"/>
      <c r="ZJ15" s="114"/>
      <c r="ZK15" s="114"/>
      <c r="ZL15" s="114"/>
      <c r="ZM15" s="114"/>
      <c r="ZN15" s="114"/>
      <c r="ZO15" s="114"/>
      <c r="ZP15" s="114"/>
      <c r="ZQ15" s="114"/>
      <c r="ZR15" s="114"/>
      <c r="ZS15" s="114"/>
      <c r="ZT15" s="114"/>
      <c r="ZU15" s="114"/>
      <c r="ZV15" s="114"/>
      <c r="ZW15" s="114"/>
      <c r="ZX15" s="114"/>
      <c r="ZY15" s="114"/>
      <c r="ZZ15" s="114"/>
    </row>
    <row r="16" spans="1:702" hidden="1" outlineLevel="1">
      <c r="A16" s="8">
        <v>40695</v>
      </c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4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4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  <c r="IV16" s="114"/>
      <c r="IW16" s="114"/>
      <c r="IX16" s="114"/>
      <c r="IY16" s="114"/>
      <c r="IZ16" s="114"/>
      <c r="JA16" s="114"/>
      <c r="JB16" s="114"/>
      <c r="JC16" s="114"/>
      <c r="JD16" s="114"/>
      <c r="JE16" s="114"/>
      <c r="JF16" s="114"/>
      <c r="JG16" s="114"/>
      <c r="JH16" s="114"/>
      <c r="JI16" s="114"/>
      <c r="JJ16" s="114"/>
      <c r="JK16" s="114"/>
      <c r="JL16" s="114"/>
      <c r="JM16" s="114"/>
      <c r="JN16" s="114"/>
      <c r="JO16" s="114"/>
      <c r="JP16" s="114"/>
      <c r="JQ16" s="114"/>
      <c r="JR16" s="114"/>
      <c r="JS16" s="114"/>
      <c r="JT16" s="114"/>
      <c r="JU16" s="114"/>
      <c r="JV16" s="114"/>
      <c r="JW16" s="114"/>
      <c r="JX16" s="114"/>
      <c r="JY16" s="114"/>
      <c r="JZ16" s="114"/>
      <c r="KA16" s="114"/>
      <c r="KB16" s="114"/>
      <c r="KC16" s="114"/>
      <c r="KD16" s="114"/>
      <c r="KE16" s="114"/>
      <c r="KF16" s="114"/>
      <c r="KG16" s="114"/>
      <c r="KH16" s="114"/>
      <c r="KI16" s="114"/>
      <c r="KJ16" s="114"/>
      <c r="KK16" s="114"/>
      <c r="KL16" s="114"/>
      <c r="KM16" s="114"/>
      <c r="KN16" s="114"/>
      <c r="KO16" s="114"/>
      <c r="KP16" s="114"/>
      <c r="KQ16" s="114"/>
      <c r="KR16" s="114"/>
      <c r="KS16" s="114"/>
      <c r="KT16" s="114"/>
      <c r="KU16" s="114"/>
      <c r="KV16" s="114"/>
      <c r="KW16" s="114"/>
      <c r="KX16" s="114"/>
      <c r="KY16" s="114"/>
      <c r="KZ16" s="114"/>
      <c r="LA16" s="114"/>
      <c r="LB16" s="114"/>
      <c r="LC16" s="114"/>
      <c r="LD16" s="114"/>
      <c r="LE16" s="114"/>
      <c r="LF16" s="114"/>
      <c r="LG16" s="114"/>
      <c r="LH16" s="114"/>
      <c r="LI16" s="114"/>
      <c r="LJ16" s="114"/>
      <c r="LK16" s="114"/>
      <c r="LL16" s="114"/>
      <c r="LM16" s="114"/>
      <c r="LN16" s="114"/>
      <c r="LO16" s="114"/>
      <c r="LP16" s="114"/>
      <c r="LQ16" s="114"/>
      <c r="LR16" s="114"/>
      <c r="LS16" s="114"/>
      <c r="LT16" s="114"/>
      <c r="LU16" s="114"/>
      <c r="LV16" s="114"/>
      <c r="LW16" s="114"/>
      <c r="LX16" s="114"/>
      <c r="LY16" s="114"/>
      <c r="LZ16" s="114"/>
      <c r="MA16" s="114"/>
      <c r="MB16" s="114"/>
      <c r="MC16" s="114"/>
      <c r="MD16" s="114"/>
      <c r="ME16" s="114"/>
      <c r="MF16" s="114"/>
      <c r="MG16" s="114"/>
      <c r="MH16" s="114"/>
      <c r="MI16" s="114"/>
      <c r="MJ16" s="114"/>
      <c r="MK16" s="114"/>
      <c r="ML16" s="114"/>
      <c r="MM16" s="114"/>
      <c r="MN16" s="114"/>
      <c r="MO16" s="114"/>
      <c r="MP16" s="114"/>
      <c r="MQ16" s="114"/>
      <c r="MR16" s="114"/>
      <c r="MS16" s="114"/>
      <c r="MT16" s="114"/>
      <c r="MU16" s="114"/>
      <c r="MV16" s="114"/>
      <c r="MW16" s="114"/>
      <c r="MX16" s="114"/>
      <c r="MY16" s="114"/>
      <c r="MZ16" s="114"/>
      <c r="NA16" s="114"/>
      <c r="NB16" s="114"/>
      <c r="NC16" s="114"/>
      <c r="ND16" s="114"/>
      <c r="NE16" s="114"/>
      <c r="NF16" s="114"/>
      <c r="NG16" s="114"/>
      <c r="NH16" s="114"/>
      <c r="NI16" s="114"/>
      <c r="NJ16" s="114"/>
      <c r="NK16" s="114"/>
      <c r="NL16" s="114"/>
      <c r="NM16" s="114"/>
      <c r="NN16" s="114"/>
      <c r="NO16" s="114"/>
      <c r="NP16" s="114"/>
      <c r="NQ16" s="114"/>
      <c r="NR16" s="114"/>
      <c r="NS16" s="114"/>
      <c r="NT16" s="114"/>
      <c r="NU16" s="114"/>
      <c r="NV16" s="114"/>
      <c r="NW16" s="114"/>
      <c r="NX16" s="114"/>
      <c r="NY16" s="114"/>
      <c r="NZ16" s="114"/>
      <c r="OA16" s="114"/>
      <c r="OB16" s="114"/>
      <c r="OC16" s="114"/>
      <c r="OD16" s="114"/>
      <c r="OE16" s="114"/>
      <c r="OF16" s="114"/>
      <c r="OG16" s="114"/>
      <c r="OH16" s="114"/>
      <c r="OI16" s="114"/>
      <c r="OJ16" s="114"/>
      <c r="OK16" s="114"/>
      <c r="OL16" s="114"/>
      <c r="OM16" s="114"/>
      <c r="ON16" s="114"/>
      <c r="OO16" s="114"/>
      <c r="OP16" s="114"/>
      <c r="OQ16" s="114"/>
      <c r="OR16" s="114"/>
      <c r="OS16" s="114"/>
      <c r="OT16" s="114"/>
      <c r="OU16" s="114"/>
      <c r="OV16" s="114"/>
      <c r="OW16" s="114"/>
      <c r="OX16" s="114"/>
      <c r="OY16" s="114"/>
      <c r="OZ16" s="114"/>
      <c r="PA16" s="114"/>
      <c r="PB16" s="114"/>
      <c r="PC16" s="114"/>
      <c r="PD16" s="114"/>
      <c r="PE16" s="114"/>
      <c r="PF16" s="114"/>
      <c r="PG16" s="114"/>
      <c r="PH16" s="114"/>
      <c r="PI16" s="114"/>
      <c r="PJ16" s="114"/>
      <c r="PK16" s="114"/>
      <c r="PL16" s="114"/>
      <c r="PM16" s="114"/>
      <c r="PN16" s="114"/>
      <c r="PO16" s="114"/>
      <c r="PP16" s="114"/>
      <c r="PQ16" s="114"/>
      <c r="PR16" s="114"/>
      <c r="PS16" s="114"/>
      <c r="PT16" s="114"/>
      <c r="PU16" s="114"/>
      <c r="PV16" s="114"/>
      <c r="PW16" s="114"/>
      <c r="PX16" s="114"/>
      <c r="PY16" s="114"/>
      <c r="PZ16" s="114"/>
      <c r="QA16" s="114"/>
      <c r="QB16" s="114"/>
      <c r="QC16" s="114"/>
      <c r="QD16" s="114"/>
      <c r="QE16" s="114"/>
      <c r="QF16" s="114"/>
      <c r="QG16" s="114"/>
      <c r="QH16" s="114"/>
      <c r="QI16" s="114"/>
      <c r="QJ16" s="114"/>
      <c r="QK16" s="114"/>
      <c r="QL16" s="114"/>
      <c r="QM16" s="114"/>
      <c r="QN16" s="114"/>
      <c r="QO16" s="114"/>
      <c r="QP16" s="114"/>
      <c r="QQ16" s="114"/>
      <c r="QR16" s="114"/>
      <c r="QS16" s="114"/>
      <c r="QT16" s="114"/>
      <c r="QU16" s="114"/>
      <c r="QV16" s="114"/>
      <c r="QW16" s="114"/>
      <c r="QX16" s="114"/>
      <c r="QY16" s="114"/>
      <c r="QZ16" s="114"/>
      <c r="RA16" s="114"/>
      <c r="RB16" s="114"/>
      <c r="RC16" s="114"/>
      <c r="RD16" s="114"/>
      <c r="RE16" s="114"/>
      <c r="RF16" s="114"/>
      <c r="RG16" s="114"/>
      <c r="RH16" s="114"/>
      <c r="RI16" s="114"/>
      <c r="RJ16" s="114"/>
      <c r="RK16" s="114"/>
      <c r="RL16" s="114"/>
      <c r="RM16" s="114"/>
      <c r="RN16" s="114"/>
      <c r="RO16" s="114"/>
      <c r="RP16" s="114"/>
      <c r="RQ16" s="114"/>
      <c r="RR16" s="114"/>
      <c r="RS16" s="114"/>
      <c r="RT16" s="114"/>
      <c r="RU16" s="114"/>
      <c r="RV16" s="114"/>
      <c r="RW16" s="114"/>
      <c r="RX16" s="114"/>
      <c r="RY16" s="114"/>
      <c r="RZ16" s="114"/>
      <c r="SA16" s="114"/>
      <c r="SB16" s="114"/>
      <c r="SC16" s="114"/>
      <c r="SD16" s="114"/>
      <c r="SE16" s="114"/>
      <c r="SF16" s="114"/>
      <c r="SG16" s="114"/>
      <c r="SH16" s="114"/>
      <c r="SI16" s="114"/>
      <c r="SJ16" s="114"/>
      <c r="SK16" s="114"/>
      <c r="SL16" s="114"/>
      <c r="SM16" s="114"/>
      <c r="SN16" s="114"/>
      <c r="SO16" s="114"/>
      <c r="SP16" s="114"/>
      <c r="SQ16" s="114"/>
      <c r="SR16" s="114"/>
      <c r="SS16" s="114"/>
      <c r="ST16" s="114"/>
      <c r="SU16" s="114"/>
      <c r="SV16" s="114"/>
      <c r="SW16" s="114"/>
      <c r="SX16" s="114"/>
      <c r="SY16" s="114"/>
      <c r="SZ16" s="114"/>
      <c r="TA16" s="114"/>
      <c r="TB16" s="114"/>
      <c r="TC16" s="114"/>
      <c r="TD16" s="114"/>
      <c r="TE16" s="114"/>
      <c r="TF16" s="114"/>
      <c r="TG16" s="114"/>
      <c r="TH16" s="114"/>
      <c r="TI16" s="114"/>
      <c r="TJ16" s="114"/>
      <c r="TK16" s="114"/>
      <c r="TL16" s="114"/>
      <c r="TM16" s="114"/>
      <c r="TN16" s="114"/>
      <c r="TO16" s="114"/>
      <c r="TP16" s="114"/>
      <c r="TQ16" s="114"/>
      <c r="TR16" s="114"/>
      <c r="TS16" s="114"/>
      <c r="TT16" s="114"/>
      <c r="TU16" s="114"/>
      <c r="TV16" s="114"/>
      <c r="TW16" s="114"/>
      <c r="TX16" s="114"/>
      <c r="TY16" s="114"/>
      <c r="TZ16" s="114"/>
      <c r="UA16" s="114"/>
      <c r="UB16" s="114"/>
      <c r="UC16" s="114"/>
      <c r="UD16" s="114"/>
      <c r="UE16" s="114"/>
      <c r="UF16" s="114"/>
      <c r="UG16" s="114"/>
      <c r="UH16" s="114"/>
      <c r="UI16" s="114"/>
      <c r="UJ16" s="114"/>
      <c r="UK16" s="114"/>
      <c r="UL16" s="114"/>
      <c r="UM16" s="114"/>
      <c r="UN16" s="114"/>
      <c r="UO16" s="114"/>
      <c r="UP16" s="114"/>
      <c r="UQ16" s="114"/>
      <c r="UR16" s="114"/>
      <c r="US16" s="114"/>
      <c r="UT16" s="114"/>
      <c r="UU16" s="114"/>
      <c r="UV16" s="114"/>
      <c r="UW16" s="114"/>
      <c r="UX16" s="114"/>
      <c r="UY16" s="114"/>
      <c r="UZ16" s="114"/>
      <c r="VA16" s="114"/>
      <c r="VB16" s="114"/>
      <c r="VC16" s="114"/>
      <c r="VD16" s="114"/>
      <c r="VE16" s="114"/>
      <c r="VF16" s="114"/>
      <c r="VG16" s="114"/>
      <c r="VH16" s="114"/>
      <c r="VI16" s="114"/>
      <c r="VJ16" s="114"/>
      <c r="VK16" s="114"/>
      <c r="VL16" s="114"/>
      <c r="VM16" s="114"/>
      <c r="VN16" s="114"/>
      <c r="VO16" s="114"/>
      <c r="VP16" s="114"/>
      <c r="VQ16" s="114"/>
      <c r="VR16" s="114"/>
      <c r="VS16" s="114"/>
      <c r="VT16" s="114"/>
      <c r="VU16" s="114"/>
      <c r="VV16" s="114"/>
      <c r="VW16" s="114"/>
      <c r="VX16" s="114"/>
      <c r="VY16" s="114"/>
      <c r="VZ16" s="114"/>
      <c r="WA16" s="114"/>
      <c r="WB16" s="114"/>
      <c r="WC16" s="114"/>
      <c r="WD16" s="114"/>
      <c r="WE16" s="114"/>
      <c r="WF16" s="114"/>
      <c r="WG16" s="114"/>
      <c r="WH16" s="114"/>
      <c r="WI16" s="114"/>
      <c r="WJ16" s="114"/>
      <c r="WK16" s="114"/>
      <c r="WL16" s="114"/>
      <c r="WM16" s="114"/>
      <c r="WN16" s="114"/>
      <c r="WO16" s="114"/>
      <c r="WP16" s="114"/>
      <c r="WQ16" s="114"/>
      <c r="WR16" s="114"/>
      <c r="WS16" s="114"/>
      <c r="WT16" s="114"/>
      <c r="WU16" s="114"/>
      <c r="WV16" s="114"/>
      <c r="WW16" s="114"/>
      <c r="WX16" s="114"/>
      <c r="WY16" s="114"/>
      <c r="WZ16" s="114"/>
      <c r="XA16" s="114"/>
      <c r="XB16" s="114"/>
      <c r="XC16" s="114"/>
      <c r="XD16" s="114"/>
      <c r="XE16" s="114"/>
      <c r="XF16" s="114"/>
      <c r="XG16" s="114"/>
      <c r="XH16" s="114"/>
      <c r="XI16" s="114"/>
      <c r="XJ16" s="114"/>
      <c r="XK16" s="114"/>
      <c r="XL16" s="114"/>
      <c r="XM16" s="114"/>
      <c r="XN16" s="114"/>
      <c r="XO16" s="114"/>
      <c r="XP16" s="114"/>
      <c r="XQ16" s="114"/>
      <c r="XR16" s="114"/>
      <c r="XS16" s="114"/>
      <c r="XT16" s="114"/>
      <c r="XU16" s="114"/>
      <c r="XV16" s="114"/>
      <c r="XW16" s="114"/>
      <c r="XX16" s="114"/>
      <c r="XY16" s="114"/>
      <c r="XZ16" s="114"/>
      <c r="YA16" s="114"/>
      <c r="YB16" s="114"/>
      <c r="YC16" s="114"/>
      <c r="YD16" s="114"/>
      <c r="YE16" s="114"/>
      <c r="YF16" s="114"/>
      <c r="YG16" s="114"/>
      <c r="YH16" s="114"/>
      <c r="YI16" s="114"/>
      <c r="YJ16" s="114"/>
      <c r="YK16" s="114"/>
      <c r="YL16" s="114"/>
      <c r="YM16" s="114"/>
      <c r="YN16" s="114"/>
      <c r="YO16" s="114"/>
      <c r="YP16" s="114"/>
      <c r="YQ16" s="114"/>
      <c r="YR16" s="114"/>
      <c r="YS16" s="114"/>
      <c r="YT16" s="114"/>
      <c r="YU16" s="114"/>
      <c r="YV16" s="114"/>
      <c r="YW16" s="114"/>
      <c r="YX16" s="114"/>
      <c r="YY16" s="114"/>
      <c r="YZ16" s="114"/>
      <c r="ZA16" s="114"/>
      <c r="ZB16" s="114"/>
      <c r="ZC16" s="114"/>
      <c r="ZD16" s="114"/>
      <c r="ZE16" s="114"/>
      <c r="ZF16" s="114"/>
      <c r="ZG16" s="114"/>
      <c r="ZH16" s="114"/>
      <c r="ZI16" s="114"/>
      <c r="ZJ16" s="114"/>
      <c r="ZK16" s="114"/>
      <c r="ZL16" s="114"/>
      <c r="ZM16" s="114"/>
      <c r="ZN16" s="114"/>
      <c r="ZO16" s="114"/>
      <c r="ZP16" s="114"/>
      <c r="ZQ16" s="114"/>
      <c r="ZR16" s="114"/>
      <c r="ZS16" s="114"/>
      <c r="ZT16" s="114"/>
      <c r="ZU16" s="114"/>
      <c r="ZV16" s="114"/>
      <c r="ZW16" s="114"/>
      <c r="ZX16" s="114"/>
      <c r="ZY16" s="114"/>
      <c r="ZZ16" s="114"/>
    </row>
    <row r="17" spans="1:702" hidden="1" outlineLevel="1">
      <c r="A17" s="8">
        <v>40725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  <c r="CL17" s="114"/>
      <c r="CM17" s="114"/>
      <c r="CN17" s="114"/>
      <c r="CO17" s="114"/>
      <c r="CP17" s="114"/>
      <c r="CQ17" s="114"/>
      <c r="CR17" s="114"/>
      <c r="CS17" s="114"/>
      <c r="CT17" s="114"/>
      <c r="CU17" s="114"/>
      <c r="CV17" s="114"/>
      <c r="CW17" s="114"/>
      <c r="CX17" s="114"/>
      <c r="CY17" s="114"/>
      <c r="CZ17" s="114"/>
      <c r="DA17" s="114"/>
      <c r="DB17" s="114"/>
      <c r="DC17" s="114"/>
      <c r="DD17" s="114"/>
      <c r="DE17" s="114"/>
      <c r="DF17" s="114"/>
      <c r="DG17" s="114"/>
      <c r="DH17" s="114"/>
      <c r="DI17" s="114"/>
      <c r="DJ17" s="114"/>
      <c r="DK17" s="114"/>
      <c r="DL17" s="114"/>
      <c r="DM17" s="114"/>
      <c r="DN17" s="114"/>
      <c r="DO17" s="114"/>
      <c r="DP17" s="114"/>
      <c r="DQ17" s="114"/>
      <c r="DR17" s="114"/>
      <c r="DS17" s="114"/>
      <c r="DT17" s="114"/>
      <c r="DU17" s="114"/>
      <c r="DV17" s="114"/>
      <c r="DW17" s="114"/>
      <c r="DX17" s="114"/>
      <c r="DY17" s="114"/>
      <c r="DZ17" s="114"/>
      <c r="EA17" s="114"/>
      <c r="EB17" s="114"/>
      <c r="EC17" s="114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4"/>
      <c r="FF17" s="114"/>
      <c r="FG17" s="114"/>
      <c r="FH17" s="114"/>
      <c r="FI17" s="114"/>
      <c r="FJ17" s="114"/>
      <c r="FK17" s="114"/>
      <c r="FL17" s="114"/>
      <c r="FM17" s="114"/>
      <c r="FN17" s="114"/>
      <c r="FO17" s="114"/>
      <c r="FP17" s="114"/>
      <c r="FQ17" s="114"/>
      <c r="FR17" s="114"/>
      <c r="FS17" s="114"/>
      <c r="FT17" s="114"/>
      <c r="FU17" s="114"/>
      <c r="FV17" s="114"/>
      <c r="FW17" s="114"/>
      <c r="FX17" s="114"/>
      <c r="FY17" s="114"/>
      <c r="FZ17" s="114"/>
      <c r="GA17" s="114"/>
      <c r="GB17" s="114"/>
      <c r="GC17" s="114"/>
      <c r="GD17" s="114"/>
      <c r="GE17" s="114"/>
      <c r="GF17" s="114"/>
      <c r="GG17" s="114"/>
      <c r="GH17" s="114"/>
      <c r="GI17" s="114"/>
      <c r="GJ17" s="114"/>
      <c r="GK17" s="114"/>
      <c r="GL17" s="114"/>
      <c r="GM17" s="114"/>
      <c r="GN17" s="114"/>
      <c r="GO17" s="114"/>
      <c r="GP17" s="114"/>
      <c r="GQ17" s="114"/>
      <c r="GR17" s="114"/>
      <c r="GS17" s="114"/>
      <c r="GT17" s="114"/>
      <c r="GU17" s="114"/>
      <c r="GV17" s="114"/>
      <c r="GW17" s="114"/>
      <c r="GX17" s="114"/>
      <c r="GY17" s="114"/>
      <c r="GZ17" s="114"/>
      <c r="HA17" s="114"/>
      <c r="HB17" s="114"/>
      <c r="HC17" s="114"/>
      <c r="HD17" s="114"/>
      <c r="HE17" s="114"/>
      <c r="HF17" s="114"/>
      <c r="HG17" s="114"/>
      <c r="HH17" s="114"/>
      <c r="HI17" s="114"/>
      <c r="HJ17" s="114"/>
      <c r="HK17" s="114"/>
      <c r="HL17" s="114"/>
      <c r="HM17" s="114"/>
      <c r="HN17" s="114"/>
      <c r="HO17" s="114"/>
      <c r="HP17" s="114"/>
      <c r="HQ17" s="114"/>
      <c r="HR17" s="114"/>
      <c r="HS17" s="114"/>
      <c r="HT17" s="114"/>
      <c r="HU17" s="114"/>
      <c r="HV17" s="114"/>
      <c r="HW17" s="114"/>
      <c r="HX17" s="114"/>
      <c r="HY17" s="114"/>
      <c r="HZ17" s="114"/>
      <c r="IA17" s="114"/>
      <c r="IB17" s="114"/>
      <c r="IC17" s="114"/>
      <c r="ID17" s="114"/>
      <c r="IE17" s="114"/>
      <c r="IF17" s="114"/>
      <c r="IG17" s="114"/>
      <c r="IH17" s="114"/>
      <c r="II17" s="114"/>
      <c r="IJ17" s="114"/>
      <c r="IK17" s="114"/>
      <c r="IL17" s="114"/>
      <c r="IM17" s="114"/>
      <c r="IN17" s="114"/>
      <c r="IO17" s="114"/>
      <c r="IP17" s="114"/>
      <c r="IQ17" s="114"/>
      <c r="IR17" s="114"/>
      <c r="IS17" s="114"/>
      <c r="IT17" s="114"/>
      <c r="IU17" s="114"/>
      <c r="IV17" s="114"/>
      <c r="IW17" s="114"/>
      <c r="IX17" s="114"/>
      <c r="IY17" s="114"/>
      <c r="IZ17" s="114"/>
      <c r="JA17" s="114"/>
      <c r="JB17" s="114"/>
      <c r="JC17" s="114"/>
      <c r="JD17" s="114"/>
      <c r="JE17" s="114"/>
      <c r="JF17" s="114"/>
      <c r="JG17" s="114"/>
      <c r="JH17" s="114"/>
      <c r="JI17" s="114"/>
      <c r="JJ17" s="114"/>
      <c r="JK17" s="114"/>
      <c r="JL17" s="114"/>
      <c r="JM17" s="114"/>
      <c r="JN17" s="114"/>
      <c r="JO17" s="114"/>
      <c r="JP17" s="114"/>
      <c r="JQ17" s="114"/>
      <c r="JR17" s="114"/>
      <c r="JS17" s="114"/>
      <c r="JT17" s="114"/>
      <c r="JU17" s="114"/>
      <c r="JV17" s="114"/>
      <c r="JW17" s="114"/>
      <c r="JX17" s="114"/>
      <c r="JY17" s="114"/>
      <c r="JZ17" s="114"/>
      <c r="KA17" s="114"/>
      <c r="KB17" s="114"/>
      <c r="KC17" s="114"/>
      <c r="KD17" s="114"/>
      <c r="KE17" s="114"/>
      <c r="KF17" s="114"/>
      <c r="KG17" s="114"/>
      <c r="KH17" s="114"/>
      <c r="KI17" s="114"/>
      <c r="KJ17" s="114"/>
      <c r="KK17" s="114"/>
      <c r="KL17" s="114"/>
      <c r="KM17" s="114"/>
      <c r="KN17" s="114"/>
      <c r="KO17" s="114"/>
      <c r="KP17" s="114"/>
      <c r="KQ17" s="114"/>
      <c r="KR17" s="114"/>
      <c r="KS17" s="114"/>
      <c r="KT17" s="114"/>
      <c r="KU17" s="114"/>
      <c r="KV17" s="114"/>
      <c r="KW17" s="114"/>
      <c r="KX17" s="114"/>
      <c r="KY17" s="114"/>
      <c r="KZ17" s="114"/>
      <c r="LA17" s="114"/>
      <c r="LB17" s="114"/>
      <c r="LC17" s="114"/>
      <c r="LD17" s="114"/>
      <c r="LE17" s="114"/>
      <c r="LF17" s="114"/>
      <c r="LG17" s="114"/>
      <c r="LH17" s="114"/>
      <c r="LI17" s="114"/>
      <c r="LJ17" s="114"/>
      <c r="LK17" s="114"/>
      <c r="LL17" s="114"/>
      <c r="LM17" s="114"/>
      <c r="LN17" s="114"/>
      <c r="LO17" s="114"/>
      <c r="LP17" s="114"/>
      <c r="LQ17" s="114"/>
      <c r="LR17" s="114"/>
      <c r="LS17" s="114"/>
      <c r="LT17" s="114"/>
      <c r="LU17" s="114"/>
      <c r="LV17" s="114"/>
      <c r="LW17" s="114"/>
      <c r="LX17" s="114"/>
      <c r="LY17" s="114"/>
      <c r="LZ17" s="114"/>
      <c r="MA17" s="114"/>
      <c r="MB17" s="114"/>
      <c r="MC17" s="114"/>
      <c r="MD17" s="114"/>
      <c r="ME17" s="114"/>
      <c r="MF17" s="114"/>
      <c r="MG17" s="114"/>
      <c r="MH17" s="114"/>
      <c r="MI17" s="114"/>
      <c r="MJ17" s="114"/>
      <c r="MK17" s="114"/>
      <c r="ML17" s="114"/>
      <c r="MM17" s="114"/>
      <c r="MN17" s="114"/>
      <c r="MO17" s="114"/>
      <c r="MP17" s="114"/>
      <c r="MQ17" s="114"/>
      <c r="MR17" s="114"/>
      <c r="MS17" s="114"/>
      <c r="MT17" s="114"/>
      <c r="MU17" s="114"/>
      <c r="MV17" s="114"/>
      <c r="MW17" s="114"/>
      <c r="MX17" s="114"/>
      <c r="MY17" s="114"/>
      <c r="MZ17" s="114"/>
      <c r="NA17" s="114"/>
      <c r="NB17" s="114"/>
      <c r="NC17" s="114"/>
      <c r="ND17" s="114"/>
      <c r="NE17" s="114"/>
      <c r="NF17" s="114"/>
      <c r="NG17" s="114"/>
      <c r="NH17" s="114"/>
      <c r="NI17" s="114"/>
      <c r="NJ17" s="114"/>
      <c r="NK17" s="114"/>
      <c r="NL17" s="114"/>
      <c r="NM17" s="114"/>
      <c r="NN17" s="114"/>
      <c r="NO17" s="114"/>
      <c r="NP17" s="114"/>
      <c r="NQ17" s="114"/>
      <c r="NR17" s="114"/>
      <c r="NS17" s="114"/>
      <c r="NT17" s="114"/>
      <c r="NU17" s="114"/>
      <c r="NV17" s="114"/>
      <c r="NW17" s="114"/>
      <c r="NX17" s="114"/>
      <c r="NY17" s="114"/>
      <c r="NZ17" s="114"/>
      <c r="OA17" s="114"/>
      <c r="OB17" s="114"/>
      <c r="OC17" s="114"/>
      <c r="OD17" s="114"/>
      <c r="OE17" s="114"/>
      <c r="OF17" s="114"/>
      <c r="OG17" s="114"/>
      <c r="OH17" s="114"/>
      <c r="OI17" s="114"/>
      <c r="OJ17" s="114"/>
      <c r="OK17" s="114"/>
      <c r="OL17" s="114"/>
      <c r="OM17" s="114"/>
      <c r="ON17" s="114"/>
      <c r="OO17" s="114"/>
      <c r="OP17" s="114"/>
      <c r="OQ17" s="114"/>
      <c r="OR17" s="114"/>
      <c r="OS17" s="114"/>
      <c r="OT17" s="114"/>
      <c r="OU17" s="114"/>
      <c r="OV17" s="114"/>
      <c r="OW17" s="114"/>
      <c r="OX17" s="114"/>
      <c r="OY17" s="114"/>
      <c r="OZ17" s="114"/>
      <c r="PA17" s="114"/>
      <c r="PB17" s="114"/>
      <c r="PC17" s="114"/>
      <c r="PD17" s="114"/>
      <c r="PE17" s="114"/>
      <c r="PF17" s="114"/>
      <c r="PG17" s="114"/>
      <c r="PH17" s="114"/>
      <c r="PI17" s="114"/>
      <c r="PJ17" s="114"/>
      <c r="PK17" s="114"/>
      <c r="PL17" s="114"/>
      <c r="PM17" s="114"/>
      <c r="PN17" s="114"/>
      <c r="PO17" s="114"/>
      <c r="PP17" s="114"/>
      <c r="PQ17" s="114"/>
      <c r="PR17" s="114"/>
      <c r="PS17" s="114"/>
      <c r="PT17" s="114"/>
      <c r="PU17" s="114"/>
      <c r="PV17" s="114"/>
      <c r="PW17" s="114"/>
      <c r="PX17" s="114"/>
      <c r="PY17" s="114"/>
      <c r="PZ17" s="114"/>
      <c r="QA17" s="114"/>
      <c r="QB17" s="114"/>
      <c r="QC17" s="114"/>
      <c r="QD17" s="114"/>
      <c r="QE17" s="114"/>
      <c r="QF17" s="114"/>
      <c r="QG17" s="114"/>
      <c r="QH17" s="114"/>
      <c r="QI17" s="114"/>
      <c r="QJ17" s="114"/>
      <c r="QK17" s="114"/>
      <c r="QL17" s="114"/>
      <c r="QM17" s="114"/>
      <c r="QN17" s="114"/>
      <c r="QO17" s="114"/>
      <c r="QP17" s="114"/>
      <c r="QQ17" s="114"/>
      <c r="QR17" s="114"/>
      <c r="QS17" s="114"/>
      <c r="QT17" s="114"/>
      <c r="QU17" s="114"/>
      <c r="QV17" s="114"/>
      <c r="QW17" s="114"/>
      <c r="QX17" s="114"/>
      <c r="QY17" s="114"/>
      <c r="QZ17" s="114"/>
      <c r="RA17" s="114"/>
      <c r="RB17" s="114"/>
      <c r="RC17" s="114"/>
      <c r="RD17" s="114"/>
      <c r="RE17" s="114"/>
      <c r="RF17" s="114"/>
      <c r="RG17" s="114"/>
      <c r="RH17" s="114"/>
      <c r="RI17" s="114"/>
      <c r="RJ17" s="114"/>
      <c r="RK17" s="114"/>
      <c r="RL17" s="114"/>
      <c r="RM17" s="114"/>
      <c r="RN17" s="114"/>
      <c r="RO17" s="114"/>
      <c r="RP17" s="114"/>
      <c r="RQ17" s="114"/>
      <c r="RR17" s="114"/>
      <c r="RS17" s="114"/>
      <c r="RT17" s="114"/>
      <c r="RU17" s="114"/>
      <c r="RV17" s="114"/>
      <c r="RW17" s="114"/>
      <c r="RX17" s="114"/>
      <c r="RY17" s="114"/>
      <c r="RZ17" s="114"/>
      <c r="SA17" s="114"/>
      <c r="SB17" s="114"/>
      <c r="SC17" s="114"/>
      <c r="SD17" s="114"/>
      <c r="SE17" s="114"/>
      <c r="SF17" s="114"/>
      <c r="SG17" s="114"/>
      <c r="SH17" s="114"/>
      <c r="SI17" s="114"/>
      <c r="SJ17" s="114"/>
      <c r="SK17" s="114"/>
      <c r="SL17" s="114"/>
      <c r="SM17" s="114"/>
      <c r="SN17" s="114"/>
      <c r="SO17" s="114"/>
      <c r="SP17" s="114"/>
      <c r="SQ17" s="114"/>
      <c r="SR17" s="114"/>
      <c r="SS17" s="114"/>
      <c r="ST17" s="114"/>
      <c r="SU17" s="114"/>
      <c r="SV17" s="114"/>
      <c r="SW17" s="114"/>
      <c r="SX17" s="114"/>
      <c r="SY17" s="114"/>
      <c r="SZ17" s="114"/>
      <c r="TA17" s="114"/>
      <c r="TB17" s="114"/>
      <c r="TC17" s="114"/>
      <c r="TD17" s="114"/>
      <c r="TE17" s="114"/>
      <c r="TF17" s="114"/>
      <c r="TG17" s="114"/>
      <c r="TH17" s="114"/>
      <c r="TI17" s="114"/>
      <c r="TJ17" s="114"/>
      <c r="TK17" s="114"/>
      <c r="TL17" s="114"/>
      <c r="TM17" s="114"/>
      <c r="TN17" s="114"/>
      <c r="TO17" s="114"/>
      <c r="TP17" s="114"/>
      <c r="TQ17" s="114"/>
      <c r="TR17" s="114"/>
      <c r="TS17" s="114"/>
      <c r="TT17" s="114"/>
      <c r="TU17" s="114"/>
      <c r="TV17" s="114"/>
      <c r="TW17" s="114"/>
      <c r="TX17" s="114"/>
      <c r="TY17" s="114"/>
      <c r="TZ17" s="114"/>
      <c r="UA17" s="114"/>
      <c r="UB17" s="114"/>
      <c r="UC17" s="114"/>
      <c r="UD17" s="114"/>
      <c r="UE17" s="114"/>
      <c r="UF17" s="114"/>
      <c r="UG17" s="114"/>
      <c r="UH17" s="114"/>
      <c r="UI17" s="114"/>
      <c r="UJ17" s="114"/>
      <c r="UK17" s="114"/>
      <c r="UL17" s="114"/>
      <c r="UM17" s="114"/>
      <c r="UN17" s="114"/>
      <c r="UO17" s="114"/>
      <c r="UP17" s="114"/>
      <c r="UQ17" s="114"/>
      <c r="UR17" s="114"/>
      <c r="US17" s="114"/>
      <c r="UT17" s="114"/>
      <c r="UU17" s="114"/>
      <c r="UV17" s="114"/>
      <c r="UW17" s="114"/>
      <c r="UX17" s="114"/>
      <c r="UY17" s="114"/>
      <c r="UZ17" s="114"/>
      <c r="VA17" s="114"/>
      <c r="VB17" s="114"/>
      <c r="VC17" s="114"/>
      <c r="VD17" s="114"/>
      <c r="VE17" s="114"/>
      <c r="VF17" s="114"/>
      <c r="VG17" s="114"/>
      <c r="VH17" s="114"/>
      <c r="VI17" s="114"/>
      <c r="VJ17" s="114"/>
      <c r="VK17" s="114"/>
      <c r="VL17" s="114"/>
      <c r="VM17" s="114"/>
      <c r="VN17" s="114"/>
      <c r="VO17" s="114"/>
      <c r="VP17" s="114"/>
      <c r="VQ17" s="114"/>
      <c r="VR17" s="114"/>
      <c r="VS17" s="114"/>
      <c r="VT17" s="114"/>
      <c r="VU17" s="114"/>
      <c r="VV17" s="114"/>
      <c r="VW17" s="114"/>
      <c r="VX17" s="114"/>
      <c r="VY17" s="114"/>
      <c r="VZ17" s="114"/>
      <c r="WA17" s="114"/>
      <c r="WB17" s="114"/>
      <c r="WC17" s="114"/>
      <c r="WD17" s="114"/>
      <c r="WE17" s="114"/>
      <c r="WF17" s="114"/>
      <c r="WG17" s="114"/>
      <c r="WH17" s="114"/>
      <c r="WI17" s="114"/>
      <c r="WJ17" s="114"/>
      <c r="WK17" s="114"/>
      <c r="WL17" s="114"/>
      <c r="WM17" s="114"/>
      <c r="WN17" s="114"/>
      <c r="WO17" s="114"/>
      <c r="WP17" s="114"/>
      <c r="WQ17" s="114"/>
      <c r="WR17" s="114"/>
      <c r="WS17" s="114"/>
      <c r="WT17" s="114"/>
      <c r="WU17" s="114"/>
      <c r="WV17" s="114"/>
      <c r="WW17" s="114"/>
      <c r="WX17" s="114"/>
      <c r="WY17" s="114"/>
      <c r="WZ17" s="114"/>
      <c r="XA17" s="114"/>
      <c r="XB17" s="114"/>
      <c r="XC17" s="114"/>
      <c r="XD17" s="114"/>
      <c r="XE17" s="114"/>
      <c r="XF17" s="114"/>
      <c r="XG17" s="114"/>
      <c r="XH17" s="114"/>
      <c r="XI17" s="114"/>
      <c r="XJ17" s="114"/>
      <c r="XK17" s="114"/>
      <c r="XL17" s="114"/>
      <c r="XM17" s="114"/>
      <c r="XN17" s="114"/>
      <c r="XO17" s="114"/>
      <c r="XP17" s="114"/>
      <c r="XQ17" s="114"/>
      <c r="XR17" s="114"/>
      <c r="XS17" s="114"/>
      <c r="XT17" s="114"/>
      <c r="XU17" s="114"/>
      <c r="XV17" s="114"/>
      <c r="XW17" s="114"/>
      <c r="XX17" s="114"/>
      <c r="XY17" s="114"/>
      <c r="XZ17" s="114"/>
      <c r="YA17" s="114"/>
      <c r="YB17" s="114"/>
      <c r="YC17" s="114"/>
      <c r="YD17" s="114"/>
      <c r="YE17" s="114"/>
      <c r="YF17" s="114"/>
      <c r="YG17" s="114"/>
      <c r="YH17" s="114"/>
      <c r="YI17" s="114"/>
      <c r="YJ17" s="114"/>
      <c r="YK17" s="114"/>
      <c r="YL17" s="114"/>
      <c r="YM17" s="114"/>
      <c r="YN17" s="114"/>
      <c r="YO17" s="114"/>
      <c r="YP17" s="114"/>
      <c r="YQ17" s="114"/>
      <c r="YR17" s="114"/>
      <c r="YS17" s="114"/>
      <c r="YT17" s="114"/>
      <c r="YU17" s="114"/>
      <c r="YV17" s="114"/>
      <c r="YW17" s="114"/>
      <c r="YX17" s="114"/>
      <c r="YY17" s="114"/>
      <c r="YZ17" s="114"/>
      <c r="ZA17" s="114"/>
      <c r="ZB17" s="114"/>
      <c r="ZC17" s="114"/>
      <c r="ZD17" s="114"/>
      <c r="ZE17" s="114"/>
      <c r="ZF17" s="114"/>
      <c r="ZG17" s="114"/>
      <c r="ZH17" s="114"/>
      <c r="ZI17" s="114"/>
      <c r="ZJ17" s="114"/>
      <c r="ZK17" s="114"/>
      <c r="ZL17" s="114"/>
      <c r="ZM17" s="114"/>
      <c r="ZN17" s="114"/>
      <c r="ZO17" s="114"/>
      <c r="ZP17" s="114"/>
      <c r="ZQ17" s="114"/>
      <c r="ZR17" s="114"/>
      <c r="ZS17" s="114"/>
      <c r="ZT17" s="114"/>
      <c r="ZU17" s="114"/>
      <c r="ZV17" s="114"/>
      <c r="ZW17" s="114"/>
      <c r="ZX17" s="114"/>
      <c r="ZY17" s="114"/>
      <c r="ZZ17" s="114"/>
    </row>
    <row r="18" spans="1:702" hidden="1" outlineLevel="1">
      <c r="A18" s="8">
        <v>40756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14"/>
      <c r="FT18" s="114"/>
      <c r="FU18" s="114"/>
      <c r="FV18" s="114"/>
      <c r="FW18" s="114"/>
      <c r="FX18" s="114"/>
      <c r="FY18" s="114"/>
      <c r="FZ18" s="114"/>
      <c r="GA18" s="114"/>
      <c r="GB18" s="114"/>
      <c r="GC18" s="114"/>
      <c r="GD18" s="114"/>
      <c r="GE18" s="114"/>
      <c r="GF18" s="114"/>
      <c r="GG18" s="114"/>
      <c r="GH18" s="114"/>
      <c r="GI18" s="114"/>
      <c r="GJ18" s="114"/>
      <c r="GK18" s="114"/>
      <c r="GL18" s="114"/>
      <c r="GM18" s="114"/>
      <c r="GN18" s="114"/>
      <c r="GO18" s="114"/>
      <c r="GP18" s="114"/>
      <c r="GQ18" s="114"/>
      <c r="GR18" s="114"/>
      <c r="GS18" s="114"/>
      <c r="GT18" s="114"/>
      <c r="GU18" s="114"/>
      <c r="GV18" s="114"/>
      <c r="GW18" s="114"/>
      <c r="GX18" s="114"/>
      <c r="GY18" s="114"/>
      <c r="GZ18" s="114"/>
      <c r="HA18" s="114"/>
      <c r="HB18" s="114"/>
      <c r="HC18" s="114"/>
      <c r="HD18" s="114"/>
      <c r="HE18" s="114"/>
      <c r="HF18" s="114"/>
      <c r="HG18" s="114"/>
      <c r="HH18" s="114"/>
      <c r="HI18" s="114"/>
      <c r="HJ18" s="114"/>
      <c r="HK18" s="114"/>
      <c r="HL18" s="114"/>
      <c r="HM18" s="114"/>
      <c r="HN18" s="114"/>
      <c r="HO18" s="114"/>
      <c r="HP18" s="114"/>
      <c r="HQ18" s="114"/>
      <c r="HR18" s="114"/>
      <c r="HS18" s="114"/>
      <c r="HT18" s="114"/>
      <c r="HU18" s="114"/>
      <c r="HV18" s="114"/>
      <c r="HW18" s="114"/>
      <c r="HX18" s="114"/>
      <c r="HY18" s="114"/>
      <c r="HZ18" s="114"/>
      <c r="IA18" s="114"/>
      <c r="IB18" s="114"/>
      <c r="IC18" s="114"/>
      <c r="ID18" s="114"/>
      <c r="IE18" s="114"/>
      <c r="IF18" s="114"/>
      <c r="IG18" s="114"/>
      <c r="IH18" s="114"/>
      <c r="II18" s="114"/>
      <c r="IJ18" s="114"/>
      <c r="IK18" s="114"/>
      <c r="IL18" s="114"/>
      <c r="IM18" s="114"/>
      <c r="IN18" s="114"/>
      <c r="IO18" s="114"/>
      <c r="IP18" s="114"/>
      <c r="IQ18" s="114"/>
      <c r="IR18" s="114"/>
      <c r="IS18" s="114"/>
      <c r="IT18" s="114"/>
      <c r="IU18" s="114"/>
      <c r="IV18" s="114"/>
      <c r="IW18" s="114"/>
      <c r="IX18" s="114"/>
      <c r="IY18" s="114"/>
      <c r="IZ18" s="114"/>
      <c r="JA18" s="114"/>
      <c r="JB18" s="114"/>
      <c r="JC18" s="114"/>
      <c r="JD18" s="114"/>
      <c r="JE18" s="114"/>
      <c r="JF18" s="114"/>
      <c r="JG18" s="114"/>
      <c r="JH18" s="114"/>
      <c r="JI18" s="114"/>
      <c r="JJ18" s="114"/>
      <c r="JK18" s="114"/>
      <c r="JL18" s="114"/>
      <c r="JM18" s="114"/>
      <c r="JN18" s="114"/>
      <c r="JO18" s="114"/>
      <c r="JP18" s="114"/>
      <c r="JQ18" s="114"/>
      <c r="JR18" s="114"/>
      <c r="JS18" s="114"/>
      <c r="JT18" s="114"/>
      <c r="JU18" s="114"/>
      <c r="JV18" s="114"/>
      <c r="JW18" s="114"/>
      <c r="JX18" s="114"/>
      <c r="JY18" s="114"/>
      <c r="JZ18" s="114"/>
      <c r="KA18" s="114"/>
      <c r="KB18" s="114"/>
      <c r="KC18" s="114"/>
      <c r="KD18" s="114"/>
      <c r="KE18" s="114"/>
      <c r="KF18" s="114"/>
      <c r="KG18" s="114"/>
      <c r="KH18" s="114"/>
      <c r="KI18" s="114"/>
      <c r="KJ18" s="114"/>
      <c r="KK18" s="114"/>
      <c r="KL18" s="114"/>
      <c r="KM18" s="114"/>
      <c r="KN18" s="114"/>
      <c r="KO18" s="114"/>
      <c r="KP18" s="114"/>
      <c r="KQ18" s="114"/>
      <c r="KR18" s="114"/>
      <c r="KS18" s="114"/>
      <c r="KT18" s="114"/>
      <c r="KU18" s="114"/>
      <c r="KV18" s="114"/>
      <c r="KW18" s="114"/>
      <c r="KX18" s="114"/>
      <c r="KY18" s="114"/>
      <c r="KZ18" s="114"/>
      <c r="LA18" s="114"/>
      <c r="LB18" s="114"/>
      <c r="LC18" s="114"/>
      <c r="LD18" s="114"/>
      <c r="LE18" s="114"/>
      <c r="LF18" s="114"/>
      <c r="LG18" s="114"/>
      <c r="LH18" s="114"/>
      <c r="LI18" s="114"/>
      <c r="LJ18" s="114"/>
      <c r="LK18" s="114"/>
      <c r="LL18" s="114"/>
      <c r="LM18" s="114"/>
      <c r="LN18" s="114"/>
      <c r="LO18" s="114"/>
      <c r="LP18" s="114"/>
      <c r="LQ18" s="114"/>
      <c r="LR18" s="114"/>
      <c r="LS18" s="114"/>
      <c r="LT18" s="114"/>
      <c r="LU18" s="114"/>
      <c r="LV18" s="114"/>
      <c r="LW18" s="114"/>
      <c r="LX18" s="114"/>
      <c r="LY18" s="114"/>
      <c r="LZ18" s="114"/>
      <c r="MA18" s="114"/>
      <c r="MB18" s="114"/>
      <c r="MC18" s="114"/>
      <c r="MD18" s="114"/>
      <c r="ME18" s="114"/>
      <c r="MF18" s="114"/>
      <c r="MG18" s="114"/>
      <c r="MH18" s="114"/>
      <c r="MI18" s="114"/>
      <c r="MJ18" s="114"/>
      <c r="MK18" s="114"/>
      <c r="ML18" s="114"/>
      <c r="MM18" s="114"/>
      <c r="MN18" s="114"/>
      <c r="MO18" s="114"/>
      <c r="MP18" s="114"/>
      <c r="MQ18" s="114"/>
      <c r="MR18" s="114"/>
      <c r="MS18" s="114"/>
      <c r="MT18" s="114"/>
      <c r="MU18" s="114"/>
      <c r="MV18" s="114"/>
      <c r="MW18" s="114"/>
      <c r="MX18" s="114"/>
      <c r="MY18" s="114"/>
      <c r="MZ18" s="114"/>
      <c r="NA18" s="114"/>
      <c r="NB18" s="114"/>
      <c r="NC18" s="114"/>
      <c r="ND18" s="114"/>
      <c r="NE18" s="114"/>
      <c r="NF18" s="114"/>
      <c r="NG18" s="114"/>
      <c r="NH18" s="114"/>
      <c r="NI18" s="114"/>
      <c r="NJ18" s="114"/>
      <c r="NK18" s="114"/>
      <c r="NL18" s="114"/>
      <c r="NM18" s="114"/>
      <c r="NN18" s="114"/>
      <c r="NO18" s="114"/>
      <c r="NP18" s="114"/>
      <c r="NQ18" s="114"/>
      <c r="NR18" s="114"/>
      <c r="NS18" s="114"/>
      <c r="NT18" s="114"/>
      <c r="NU18" s="114"/>
      <c r="NV18" s="114"/>
      <c r="NW18" s="114"/>
      <c r="NX18" s="114"/>
      <c r="NY18" s="114"/>
      <c r="NZ18" s="114"/>
      <c r="OA18" s="114"/>
      <c r="OB18" s="114"/>
      <c r="OC18" s="114"/>
      <c r="OD18" s="114"/>
      <c r="OE18" s="114"/>
      <c r="OF18" s="114"/>
      <c r="OG18" s="114"/>
      <c r="OH18" s="114"/>
      <c r="OI18" s="114"/>
      <c r="OJ18" s="114"/>
      <c r="OK18" s="114"/>
      <c r="OL18" s="114"/>
      <c r="OM18" s="114"/>
      <c r="ON18" s="114"/>
      <c r="OO18" s="114"/>
      <c r="OP18" s="114"/>
      <c r="OQ18" s="114"/>
      <c r="OR18" s="114"/>
      <c r="OS18" s="114"/>
      <c r="OT18" s="114"/>
      <c r="OU18" s="114"/>
      <c r="OV18" s="114"/>
      <c r="OW18" s="114"/>
      <c r="OX18" s="114"/>
      <c r="OY18" s="114"/>
      <c r="OZ18" s="114"/>
      <c r="PA18" s="114"/>
      <c r="PB18" s="114"/>
      <c r="PC18" s="114"/>
      <c r="PD18" s="114"/>
      <c r="PE18" s="114"/>
      <c r="PF18" s="114"/>
      <c r="PG18" s="114"/>
      <c r="PH18" s="114"/>
      <c r="PI18" s="114"/>
      <c r="PJ18" s="114"/>
      <c r="PK18" s="114"/>
      <c r="PL18" s="114"/>
      <c r="PM18" s="114"/>
      <c r="PN18" s="114"/>
      <c r="PO18" s="114"/>
      <c r="PP18" s="114"/>
      <c r="PQ18" s="114"/>
      <c r="PR18" s="114"/>
      <c r="PS18" s="114"/>
      <c r="PT18" s="114"/>
      <c r="PU18" s="114"/>
      <c r="PV18" s="114"/>
      <c r="PW18" s="114"/>
      <c r="PX18" s="114"/>
      <c r="PY18" s="114"/>
      <c r="PZ18" s="114"/>
      <c r="QA18" s="114"/>
      <c r="QB18" s="114"/>
      <c r="QC18" s="114"/>
      <c r="QD18" s="114"/>
      <c r="QE18" s="114"/>
      <c r="QF18" s="114"/>
      <c r="QG18" s="114"/>
      <c r="QH18" s="114"/>
      <c r="QI18" s="114"/>
      <c r="QJ18" s="114"/>
      <c r="QK18" s="114"/>
      <c r="QL18" s="114"/>
      <c r="QM18" s="114"/>
      <c r="QN18" s="114"/>
      <c r="QO18" s="114"/>
      <c r="QP18" s="114"/>
      <c r="QQ18" s="114"/>
      <c r="QR18" s="114"/>
      <c r="QS18" s="114"/>
      <c r="QT18" s="114"/>
      <c r="QU18" s="114"/>
      <c r="QV18" s="114"/>
      <c r="QW18" s="114"/>
      <c r="QX18" s="114"/>
      <c r="QY18" s="114"/>
      <c r="QZ18" s="114"/>
      <c r="RA18" s="114"/>
      <c r="RB18" s="114"/>
      <c r="RC18" s="114"/>
      <c r="RD18" s="114"/>
      <c r="RE18" s="114"/>
      <c r="RF18" s="114"/>
      <c r="RG18" s="114"/>
      <c r="RH18" s="114"/>
      <c r="RI18" s="114"/>
      <c r="RJ18" s="114"/>
      <c r="RK18" s="114"/>
      <c r="RL18" s="114"/>
      <c r="RM18" s="114"/>
      <c r="RN18" s="114"/>
      <c r="RO18" s="114"/>
      <c r="RP18" s="114"/>
      <c r="RQ18" s="114"/>
      <c r="RR18" s="114"/>
      <c r="RS18" s="114"/>
      <c r="RT18" s="114"/>
      <c r="RU18" s="114"/>
      <c r="RV18" s="114"/>
      <c r="RW18" s="114"/>
      <c r="RX18" s="114"/>
      <c r="RY18" s="114"/>
      <c r="RZ18" s="114"/>
      <c r="SA18" s="114"/>
      <c r="SB18" s="114"/>
      <c r="SC18" s="114"/>
      <c r="SD18" s="114"/>
      <c r="SE18" s="114"/>
      <c r="SF18" s="114"/>
      <c r="SG18" s="114"/>
      <c r="SH18" s="114"/>
      <c r="SI18" s="114"/>
      <c r="SJ18" s="114"/>
      <c r="SK18" s="114"/>
      <c r="SL18" s="114"/>
      <c r="SM18" s="114"/>
      <c r="SN18" s="114"/>
      <c r="SO18" s="114"/>
      <c r="SP18" s="114"/>
      <c r="SQ18" s="114"/>
      <c r="SR18" s="114"/>
      <c r="SS18" s="114"/>
      <c r="ST18" s="114"/>
      <c r="SU18" s="114"/>
      <c r="SV18" s="114"/>
      <c r="SW18" s="114"/>
      <c r="SX18" s="114"/>
      <c r="SY18" s="114"/>
      <c r="SZ18" s="114"/>
      <c r="TA18" s="114"/>
      <c r="TB18" s="114"/>
      <c r="TC18" s="114"/>
      <c r="TD18" s="114"/>
      <c r="TE18" s="114"/>
      <c r="TF18" s="114"/>
      <c r="TG18" s="114"/>
      <c r="TH18" s="114"/>
      <c r="TI18" s="114"/>
      <c r="TJ18" s="114"/>
      <c r="TK18" s="114"/>
      <c r="TL18" s="114"/>
      <c r="TM18" s="114"/>
      <c r="TN18" s="114"/>
      <c r="TO18" s="114"/>
      <c r="TP18" s="114"/>
      <c r="TQ18" s="114"/>
      <c r="TR18" s="114"/>
      <c r="TS18" s="114"/>
      <c r="TT18" s="114"/>
      <c r="TU18" s="114"/>
      <c r="TV18" s="114"/>
      <c r="TW18" s="114"/>
      <c r="TX18" s="114"/>
      <c r="TY18" s="114"/>
      <c r="TZ18" s="114"/>
      <c r="UA18" s="114"/>
      <c r="UB18" s="114"/>
      <c r="UC18" s="114"/>
      <c r="UD18" s="114"/>
      <c r="UE18" s="114"/>
      <c r="UF18" s="114"/>
      <c r="UG18" s="114"/>
      <c r="UH18" s="114"/>
      <c r="UI18" s="114"/>
      <c r="UJ18" s="114"/>
      <c r="UK18" s="114"/>
      <c r="UL18" s="114"/>
      <c r="UM18" s="114"/>
      <c r="UN18" s="114"/>
      <c r="UO18" s="114"/>
      <c r="UP18" s="114"/>
      <c r="UQ18" s="114"/>
      <c r="UR18" s="114"/>
      <c r="US18" s="114"/>
      <c r="UT18" s="114"/>
      <c r="UU18" s="114"/>
      <c r="UV18" s="114"/>
      <c r="UW18" s="114"/>
      <c r="UX18" s="114"/>
      <c r="UY18" s="114"/>
      <c r="UZ18" s="114"/>
      <c r="VA18" s="114"/>
      <c r="VB18" s="114"/>
      <c r="VC18" s="114"/>
      <c r="VD18" s="114"/>
      <c r="VE18" s="114"/>
      <c r="VF18" s="114"/>
      <c r="VG18" s="114"/>
      <c r="VH18" s="114"/>
      <c r="VI18" s="114"/>
      <c r="VJ18" s="114"/>
      <c r="VK18" s="114"/>
      <c r="VL18" s="114"/>
      <c r="VM18" s="114"/>
      <c r="VN18" s="114"/>
      <c r="VO18" s="114"/>
      <c r="VP18" s="114"/>
      <c r="VQ18" s="114"/>
      <c r="VR18" s="114"/>
      <c r="VS18" s="114"/>
      <c r="VT18" s="114"/>
      <c r="VU18" s="114"/>
      <c r="VV18" s="114"/>
      <c r="VW18" s="114"/>
      <c r="VX18" s="114"/>
      <c r="VY18" s="114"/>
      <c r="VZ18" s="114"/>
      <c r="WA18" s="114"/>
      <c r="WB18" s="114"/>
      <c r="WC18" s="114"/>
      <c r="WD18" s="114"/>
      <c r="WE18" s="114"/>
      <c r="WF18" s="114"/>
      <c r="WG18" s="114"/>
      <c r="WH18" s="114"/>
      <c r="WI18" s="114"/>
      <c r="WJ18" s="114"/>
      <c r="WK18" s="114"/>
      <c r="WL18" s="114"/>
      <c r="WM18" s="114"/>
      <c r="WN18" s="114"/>
      <c r="WO18" s="114"/>
      <c r="WP18" s="114"/>
      <c r="WQ18" s="114"/>
      <c r="WR18" s="114"/>
      <c r="WS18" s="114"/>
      <c r="WT18" s="114"/>
      <c r="WU18" s="114"/>
      <c r="WV18" s="114"/>
      <c r="WW18" s="114"/>
      <c r="WX18" s="114"/>
      <c r="WY18" s="114"/>
      <c r="WZ18" s="114"/>
      <c r="XA18" s="114"/>
      <c r="XB18" s="114"/>
      <c r="XC18" s="114"/>
      <c r="XD18" s="114"/>
      <c r="XE18" s="114"/>
      <c r="XF18" s="114"/>
      <c r="XG18" s="114"/>
      <c r="XH18" s="114"/>
      <c r="XI18" s="114"/>
      <c r="XJ18" s="114"/>
      <c r="XK18" s="114"/>
      <c r="XL18" s="114"/>
      <c r="XM18" s="114"/>
      <c r="XN18" s="114"/>
      <c r="XO18" s="114"/>
      <c r="XP18" s="114"/>
      <c r="XQ18" s="114"/>
      <c r="XR18" s="114"/>
      <c r="XS18" s="114"/>
      <c r="XT18" s="114"/>
      <c r="XU18" s="114"/>
      <c r="XV18" s="114"/>
      <c r="XW18" s="114"/>
      <c r="XX18" s="114"/>
      <c r="XY18" s="114"/>
      <c r="XZ18" s="114"/>
      <c r="YA18" s="114"/>
      <c r="YB18" s="114"/>
      <c r="YC18" s="114"/>
      <c r="YD18" s="114"/>
      <c r="YE18" s="114"/>
      <c r="YF18" s="114"/>
      <c r="YG18" s="114"/>
      <c r="YH18" s="114"/>
      <c r="YI18" s="114"/>
      <c r="YJ18" s="114"/>
      <c r="YK18" s="114"/>
      <c r="YL18" s="114"/>
      <c r="YM18" s="114"/>
      <c r="YN18" s="114"/>
      <c r="YO18" s="114"/>
      <c r="YP18" s="114"/>
      <c r="YQ18" s="114"/>
      <c r="YR18" s="114"/>
      <c r="YS18" s="114"/>
      <c r="YT18" s="114"/>
      <c r="YU18" s="114"/>
      <c r="YV18" s="114"/>
      <c r="YW18" s="114"/>
      <c r="YX18" s="114"/>
      <c r="YY18" s="114"/>
      <c r="YZ18" s="114"/>
      <c r="ZA18" s="114"/>
      <c r="ZB18" s="114"/>
      <c r="ZC18" s="114"/>
      <c r="ZD18" s="114"/>
      <c r="ZE18" s="114"/>
      <c r="ZF18" s="114"/>
      <c r="ZG18" s="114"/>
      <c r="ZH18" s="114"/>
      <c r="ZI18" s="114"/>
      <c r="ZJ18" s="114"/>
      <c r="ZK18" s="114"/>
      <c r="ZL18" s="114"/>
      <c r="ZM18" s="114"/>
      <c r="ZN18" s="114"/>
      <c r="ZO18" s="114"/>
      <c r="ZP18" s="114"/>
      <c r="ZQ18" s="114"/>
      <c r="ZR18" s="114"/>
      <c r="ZS18" s="114"/>
      <c r="ZT18" s="114"/>
      <c r="ZU18" s="114"/>
      <c r="ZV18" s="114"/>
      <c r="ZW18" s="114"/>
      <c r="ZX18" s="114"/>
      <c r="ZY18" s="114"/>
      <c r="ZZ18" s="114"/>
    </row>
    <row r="19" spans="1:702" hidden="1" outlineLevel="1">
      <c r="A19" s="8">
        <v>40787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  <c r="FU19" s="114"/>
      <c r="FV19" s="114"/>
      <c r="FW19" s="114"/>
      <c r="FX19" s="114"/>
      <c r="FY19" s="114"/>
      <c r="FZ19" s="114"/>
      <c r="GA19" s="114"/>
      <c r="GB19" s="114"/>
      <c r="GC19" s="114"/>
      <c r="GD19" s="114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4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  <c r="IW19" s="114"/>
      <c r="IX19" s="114"/>
      <c r="IY19" s="114"/>
      <c r="IZ19" s="114"/>
      <c r="JA19" s="114"/>
      <c r="JB19" s="114"/>
      <c r="JC19" s="114"/>
      <c r="JD19" s="114"/>
      <c r="JE19" s="114"/>
      <c r="JF19" s="114"/>
      <c r="JG19" s="114"/>
      <c r="JH19" s="114"/>
      <c r="JI19" s="114"/>
      <c r="JJ19" s="114"/>
      <c r="JK19" s="114"/>
      <c r="JL19" s="114"/>
      <c r="JM19" s="114"/>
      <c r="JN19" s="114"/>
      <c r="JO19" s="114"/>
      <c r="JP19" s="114"/>
      <c r="JQ19" s="114"/>
      <c r="JR19" s="114"/>
      <c r="JS19" s="114"/>
      <c r="JT19" s="114"/>
      <c r="JU19" s="114"/>
      <c r="JV19" s="114"/>
      <c r="JW19" s="114"/>
      <c r="JX19" s="114"/>
      <c r="JY19" s="114"/>
      <c r="JZ19" s="114"/>
      <c r="KA19" s="114"/>
      <c r="KB19" s="114"/>
      <c r="KC19" s="114"/>
      <c r="KD19" s="114"/>
      <c r="KE19" s="114"/>
      <c r="KF19" s="114"/>
      <c r="KG19" s="114"/>
      <c r="KH19" s="114"/>
      <c r="KI19" s="114"/>
      <c r="KJ19" s="114"/>
      <c r="KK19" s="114"/>
      <c r="KL19" s="114"/>
      <c r="KM19" s="114"/>
      <c r="KN19" s="114"/>
      <c r="KO19" s="114"/>
      <c r="KP19" s="114"/>
      <c r="KQ19" s="114"/>
      <c r="KR19" s="114"/>
      <c r="KS19" s="114"/>
      <c r="KT19" s="114"/>
      <c r="KU19" s="114"/>
      <c r="KV19" s="114"/>
      <c r="KW19" s="114"/>
      <c r="KX19" s="114"/>
      <c r="KY19" s="114"/>
      <c r="KZ19" s="114"/>
      <c r="LA19" s="114"/>
      <c r="LB19" s="114"/>
      <c r="LC19" s="114"/>
      <c r="LD19" s="114"/>
      <c r="LE19" s="114"/>
      <c r="LF19" s="114"/>
      <c r="LG19" s="114"/>
      <c r="LH19" s="114"/>
      <c r="LI19" s="114"/>
      <c r="LJ19" s="114"/>
      <c r="LK19" s="114"/>
      <c r="LL19" s="114"/>
      <c r="LM19" s="114"/>
      <c r="LN19" s="114"/>
      <c r="LO19" s="114"/>
      <c r="LP19" s="114"/>
      <c r="LQ19" s="114"/>
      <c r="LR19" s="114"/>
      <c r="LS19" s="114"/>
      <c r="LT19" s="114"/>
      <c r="LU19" s="114"/>
      <c r="LV19" s="114"/>
      <c r="LW19" s="114"/>
      <c r="LX19" s="114"/>
      <c r="LY19" s="114"/>
      <c r="LZ19" s="114"/>
      <c r="MA19" s="114"/>
      <c r="MB19" s="114"/>
      <c r="MC19" s="114"/>
      <c r="MD19" s="114"/>
      <c r="ME19" s="114"/>
      <c r="MF19" s="114"/>
      <c r="MG19" s="114"/>
      <c r="MH19" s="114"/>
      <c r="MI19" s="114"/>
      <c r="MJ19" s="114"/>
      <c r="MK19" s="114"/>
      <c r="ML19" s="114"/>
      <c r="MM19" s="114"/>
      <c r="MN19" s="114"/>
      <c r="MO19" s="114"/>
      <c r="MP19" s="114"/>
      <c r="MQ19" s="114"/>
      <c r="MR19" s="114"/>
      <c r="MS19" s="114"/>
      <c r="MT19" s="114"/>
      <c r="MU19" s="114"/>
      <c r="MV19" s="114"/>
      <c r="MW19" s="114"/>
      <c r="MX19" s="114"/>
      <c r="MY19" s="114"/>
      <c r="MZ19" s="114"/>
      <c r="NA19" s="114"/>
      <c r="NB19" s="114"/>
      <c r="NC19" s="114"/>
      <c r="ND19" s="114"/>
      <c r="NE19" s="114"/>
      <c r="NF19" s="114"/>
      <c r="NG19" s="114"/>
      <c r="NH19" s="114"/>
      <c r="NI19" s="114"/>
      <c r="NJ19" s="114"/>
      <c r="NK19" s="114"/>
      <c r="NL19" s="114"/>
      <c r="NM19" s="114"/>
      <c r="NN19" s="114"/>
      <c r="NO19" s="114"/>
      <c r="NP19" s="114"/>
      <c r="NQ19" s="114"/>
      <c r="NR19" s="114"/>
      <c r="NS19" s="114"/>
      <c r="NT19" s="114"/>
      <c r="NU19" s="114"/>
      <c r="NV19" s="114"/>
      <c r="NW19" s="114"/>
      <c r="NX19" s="114"/>
      <c r="NY19" s="114"/>
      <c r="NZ19" s="114"/>
      <c r="OA19" s="114"/>
      <c r="OB19" s="114"/>
      <c r="OC19" s="114"/>
      <c r="OD19" s="114"/>
      <c r="OE19" s="114"/>
      <c r="OF19" s="114"/>
      <c r="OG19" s="114"/>
      <c r="OH19" s="114"/>
      <c r="OI19" s="114"/>
      <c r="OJ19" s="114"/>
      <c r="OK19" s="114"/>
      <c r="OL19" s="114"/>
      <c r="OM19" s="114"/>
      <c r="ON19" s="114"/>
      <c r="OO19" s="114"/>
      <c r="OP19" s="114"/>
      <c r="OQ19" s="114"/>
      <c r="OR19" s="114"/>
      <c r="OS19" s="114"/>
      <c r="OT19" s="114"/>
      <c r="OU19" s="114"/>
      <c r="OV19" s="114"/>
      <c r="OW19" s="114"/>
      <c r="OX19" s="114"/>
      <c r="OY19" s="114"/>
      <c r="OZ19" s="114"/>
      <c r="PA19" s="114"/>
      <c r="PB19" s="114"/>
      <c r="PC19" s="114"/>
      <c r="PD19" s="114"/>
      <c r="PE19" s="114"/>
      <c r="PF19" s="114"/>
      <c r="PG19" s="114"/>
      <c r="PH19" s="114"/>
      <c r="PI19" s="114"/>
      <c r="PJ19" s="114"/>
      <c r="PK19" s="114"/>
      <c r="PL19" s="114"/>
      <c r="PM19" s="114"/>
      <c r="PN19" s="114"/>
      <c r="PO19" s="114"/>
      <c r="PP19" s="114"/>
      <c r="PQ19" s="114"/>
      <c r="PR19" s="114"/>
      <c r="PS19" s="114"/>
      <c r="PT19" s="114"/>
      <c r="PU19" s="114"/>
      <c r="PV19" s="114"/>
      <c r="PW19" s="114"/>
      <c r="PX19" s="114"/>
      <c r="PY19" s="114"/>
      <c r="PZ19" s="114"/>
      <c r="QA19" s="114"/>
      <c r="QB19" s="114"/>
      <c r="QC19" s="114"/>
      <c r="QD19" s="114"/>
      <c r="QE19" s="114"/>
      <c r="QF19" s="114"/>
      <c r="QG19" s="114"/>
      <c r="QH19" s="114"/>
      <c r="QI19" s="114"/>
      <c r="QJ19" s="114"/>
      <c r="QK19" s="114"/>
      <c r="QL19" s="114"/>
      <c r="QM19" s="114"/>
      <c r="QN19" s="114"/>
      <c r="QO19" s="114"/>
      <c r="QP19" s="114"/>
      <c r="QQ19" s="114"/>
      <c r="QR19" s="114"/>
      <c r="QS19" s="114"/>
      <c r="QT19" s="114"/>
      <c r="QU19" s="114"/>
      <c r="QV19" s="114"/>
      <c r="QW19" s="114"/>
      <c r="QX19" s="114"/>
      <c r="QY19" s="114"/>
      <c r="QZ19" s="114"/>
      <c r="RA19" s="114"/>
      <c r="RB19" s="114"/>
      <c r="RC19" s="114"/>
      <c r="RD19" s="114"/>
      <c r="RE19" s="114"/>
      <c r="RF19" s="114"/>
      <c r="RG19" s="114"/>
      <c r="RH19" s="114"/>
      <c r="RI19" s="114"/>
      <c r="RJ19" s="114"/>
      <c r="RK19" s="114"/>
      <c r="RL19" s="114"/>
      <c r="RM19" s="114"/>
      <c r="RN19" s="114"/>
      <c r="RO19" s="114"/>
      <c r="RP19" s="114"/>
      <c r="RQ19" s="114"/>
      <c r="RR19" s="114"/>
      <c r="RS19" s="114"/>
      <c r="RT19" s="114"/>
      <c r="RU19" s="114"/>
      <c r="RV19" s="114"/>
      <c r="RW19" s="114"/>
      <c r="RX19" s="114"/>
      <c r="RY19" s="114"/>
      <c r="RZ19" s="114"/>
      <c r="SA19" s="114"/>
      <c r="SB19" s="114"/>
      <c r="SC19" s="114"/>
      <c r="SD19" s="114"/>
      <c r="SE19" s="114"/>
      <c r="SF19" s="114"/>
      <c r="SG19" s="114"/>
      <c r="SH19" s="114"/>
      <c r="SI19" s="114"/>
      <c r="SJ19" s="114"/>
      <c r="SK19" s="114"/>
      <c r="SL19" s="114"/>
      <c r="SM19" s="114"/>
      <c r="SN19" s="114"/>
      <c r="SO19" s="114"/>
      <c r="SP19" s="114"/>
      <c r="SQ19" s="114"/>
      <c r="SR19" s="114"/>
      <c r="SS19" s="114"/>
      <c r="ST19" s="114"/>
      <c r="SU19" s="114"/>
      <c r="SV19" s="114"/>
      <c r="SW19" s="114"/>
      <c r="SX19" s="114"/>
      <c r="SY19" s="114"/>
      <c r="SZ19" s="114"/>
      <c r="TA19" s="114"/>
      <c r="TB19" s="114"/>
      <c r="TC19" s="114"/>
      <c r="TD19" s="114"/>
      <c r="TE19" s="114"/>
      <c r="TF19" s="114"/>
      <c r="TG19" s="114"/>
      <c r="TH19" s="114"/>
      <c r="TI19" s="114"/>
      <c r="TJ19" s="114"/>
      <c r="TK19" s="114"/>
      <c r="TL19" s="114"/>
      <c r="TM19" s="114"/>
      <c r="TN19" s="114"/>
      <c r="TO19" s="114"/>
      <c r="TP19" s="114"/>
      <c r="TQ19" s="114"/>
      <c r="TR19" s="114"/>
      <c r="TS19" s="114"/>
      <c r="TT19" s="114"/>
      <c r="TU19" s="114"/>
      <c r="TV19" s="114"/>
      <c r="TW19" s="114"/>
      <c r="TX19" s="114"/>
      <c r="TY19" s="114"/>
      <c r="TZ19" s="114"/>
      <c r="UA19" s="114"/>
      <c r="UB19" s="114"/>
      <c r="UC19" s="114"/>
      <c r="UD19" s="114"/>
      <c r="UE19" s="114"/>
      <c r="UF19" s="114"/>
      <c r="UG19" s="114"/>
      <c r="UH19" s="114"/>
      <c r="UI19" s="114"/>
      <c r="UJ19" s="114"/>
      <c r="UK19" s="114"/>
      <c r="UL19" s="114"/>
      <c r="UM19" s="114"/>
      <c r="UN19" s="114"/>
      <c r="UO19" s="114"/>
      <c r="UP19" s="114"/>
      <c r="UQ19" s="114"/>
      <c r="UR19" s="114"/>
      <c r="US19" s="114"/>
      <c r="UT19" s="114"/>
      <c r="UU19" s="114"/>
      <c r="UV19" s="114"/>
      <c r="UW19" s="114"/>
      <c r="UX19" s="114"/>
      <c r="UY19" s="114"/>
      <c r="UZ19" s="114"/>
      <c r="VA19" s="114"/>
      <c r="VB19" s="114"/>
      <c r="VC19" s="114"/>
      <c r="VD19" s="114"/>
      <c r="VE19" s="114"/>
      <c r="VF19" s="114"/>
      <c r="VG19" s="114"/>
      <c r="VH19" s="114"/>
      <c r="VI19" s="114"/>
      <c r="VJ19" s="114"/>
      <c r="VK19" s="114"/>
      <c r="VL19" s="114"/>
      <c r="VM19" s="114"/>
      <c r="VN19" s="114"/>
      <c r="VO19" s="114"/>
      <c r="VP19" s="114"/>
      <c r="VQ19" s="114"/>
      <c r="VR19" s="114"/>
      <c r="VS19" s="114"/>
      <c r="VT19" s="114"/>
      <c r="VU19" s="114"/>
      <c r="VV19" s="114"/>
      <c r="VW19" s="114"/>
      <c r="VX19" s="114"/>
      <c r="VY19" s="114"/>
      <c r="VZ19" s="114"/>
      <c r="WA19" s="114"/>
      <c r="WB19" s="114"/>
      <c r="WC19" s="114"/>
      <c r="WD19" s="114"/>
      <c r="WE19" s="114"/>
      <c r="WF19" s="114"/>
      <c r="WG19" s="114"/>
      <c r="WH19" s="114"/>
      <c r="WI19" s="114"/>
      <c r="WJ19" s="114"/>
      <c r="WK19" s="114"/>
      <c r="WL19" s="114"/>
      <c r="WM19" s="114"/>
      <c r="WN19" s="114"/>
      <c r="WO19" s="114"/>
      <c r="WP19" s="114"/>
      <c r="WQ19" s="114"/>
      <c r="WR19" s="114"/>
      <c r="WS19" s="114"/>
      <c r="WT19" s="114"/>
      <c r="WU19" s="114"/>
      <c r="WV19" s="114"/>
      <c r="WW19" s="114"/>
      <c r="WX19" s="114"/>
      <c r="WY19" s="114"/>
      <c r="WZ19" s="114"/>
      <c r="XA19" s="114"/>
      <c r="XB19" s="114"/>
      <c r="XC19" s="114"/>
      <c r="XD19" s="114"/>
      <c r="XE19" s="114"/>
      <c r="XF19" s="114"/>
      <c r="XG19" s="114"/>
      <c r="XH19" s="114"/>
      <c r="XI19" s="114"/>
      <c r="XJ19" s="114"/>
      <c r="XK19" s="114"/>
      <c r="XL19" s="114"/>
      <c r="XM19" s="114"/>
      <c r="XN19" s="114"/>
      <c r="XO19" s="114"/>
      <c r="XP19" s="114"/>
      <c r="XQ19" s="114"/>
      <c r="XR19" s="114"/>
      <c r="XS19" s="114"/>
      <c r="XT19" s="114"/>
      <c r="XU19" s="114"/>
      <c r="XV19" s="114"/>
      <c r="XW19" s="114"/>
      <c r="XX19" s="114"/>
      <c r="XY19" s="114"/>
      <c r="XZ19" s="114"/>
      <c r="YA19" s="114"/>
      <c r="YB19" s="114"/>
      <c r="YC19" s="114"/>
      <c r="YD19" s="114"/>
      <c r="YE19" s="114"/>
      <c r="YF19" s="114"/>
      <c r="YG19" s="114"/>
      <c r="YH19" s="114"/>
      <c r="YI19" s="114"/>
      <c r="YJ19" s="114"/>
      <c r="YK19" s="114"/>
      <c r="YL19" s="114"/>
      <c r="YM19" s="114"/>
      <c r="YN19" s="114"/>
      <c r="YO19" s="114"/>
      <c r="YP19" s="114"/>
      <c r="YQ19" s="114"/>
      <c r="YR19" s="114"/>
      <c r="YS19" s="114"/>
      <c r="YT19" s="114"/>
      <c r="YU19" s="114"/>
      <c r="YV19" s="114"/>
      <c r="YW19" s="114"/>
      <c r="YX19" s="114"/>
      <c r="YY19" s="114"/>
      <c r="YZ19" s="114"/>
      <c r="ZA19" s="114"/>
      <c r="ZB19" s="114"/>
      <c r="ZC19" s="114"/>
      <c r="ZD19" s="114"/>
      <c r="ZE19" s="114"/>
      <c r="ZF19" s="114"/>
      <c r="ZG19" s="114"/>
      <c r="ZH19" s="114"/>
      <c r="ZI19" s="114"/>
      <c r="ZJ19" s="114"/>
      <c r="ZK19" s="114"/>
      <c r="ZL19" s="114"/>
      <c r="ZM19" s="114"/>
      <c r="ZN19" s="114"/>
      <c r="ZO19" s="114"/>
      <c r="ZP19" s="114"/>
      <c r="ZQ19" s="114"/>
      <c r="ZR19" s="114"/>
      <c r="ZS19" s="114"/>
      <c r="ZT19" s="114"/>
      <c r="ZU19" s="114"/>
      <c r="ZV19" s="114"/>
      <c r="ZW19" s="114"/>
      <c r="ZX19" s="114"/>
      <c r="ZY19" s="114"/>
      <c r="ZZ19" s="114"/>
    </row>
    <row r="20" spans="1:702" hidden="1" outlineLevel="1">
      <c r="A20" s="8">
        <v>40817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14"/>
      <c r="DY20" s="114"/>
      <c r="DZ20" s="114"/>
      <c r="EA20" s="114"/>
      <c r="EB20" s="114"/>
      <c r="EC20" s="114"/>
      <c r="ED20" s="114"/>
      <c r="EE20" s="114"/>
      <c r="EF20" s="114"/>
      <c r="EG20" s="114"/>
      <c r="EH20" s="114"/>
      <c r="EI20" s="114"/>
      <c r="EJ20" s="114"/>
      <c r="EK20" s="114"/>
      <c r="EL20" s="114"/>
      <c r="EM20" s="114"/>
      <c r="EN20" s="114"/>
      <c r="EO20" s="114"/>
      <c r="EP20" s="114"/>
      <c r="EQ20" s="114"/>
      <c r="ER20" s="114"/>
      <c r="ES20" s="114"/>
      <c r="ET20" s="114"/>
      <c r="EU20" s="114"/>
      <c r="EV20" s="114"/>
      <c r="EW20" s="114"/>
      <c r="EX20" s="114"/>
      <c r="EY20" s="114"/>
      <c r="EZ20" s="114"/>
      <c r="FA20" s="114"/>
      <c r="FB20" s="114"/>
      <c r="FC20" s="114"/>
      <c r="FD20" s="114"/>
      <c r="FE20" s="114"/>
      <c r="FF20" s="114"/>
      <c r="FG20" s="114"/>
      <c r="FH20" s="114"/>
      <c r="FI20" s="114"/>
      <c r="FJ20" s="114"/>
      <c r="FK20" s="114"/>
      <c r="FL20" s="114"/>
      <c r="FM20" s="114"/>
      <c r="FN20" s="114"/>
      <c r="FO20" s="114"/>
      <c r="FP20" s="114"/>
      <c r="FQ20" s="114"/>
      <c r="FR20" s="114"/>
      <c r="FS20" s="114"/>
      <c r="FT20" s="114"/>
      <c r="FU20" s="114"/>
      <c r="FV20" s="114"/>
      <c r="FW20" s="114"/>
      <c r="FX20" s="114"/>
      <c r="FY20" s="114"/>
      <c r="FZ20" s="114"/>
      <c r="GA20" s="114"/>
      <c r="GB20" s="114"/>
      <c r="GC20" s="114"/>
      <c r="GD20" s="114"/>
      <c r="GE20" s="114"/>
      <c r="GF20" s="114"/>
      <c r="GG20" s="114"/>
      <c r="GH20" s="114"/>
      <c r="GI20" s="114"/>
      <c r="GJ20" s="114"/>
      <c r="GK20" s="114"/>
      <c r="GL20" s="114"/>
      <c r="GM20" s="114"/>
      <c r="GN20" s="114"/>
      <c r="GO20" s="114"/>
      <c r="GP20" s="114"/>
      <c r="GQ20" s="114"/>
      <c r="GR20" s="114"/>
      <c r="GS20" s="114"/>
      <c r="GT20" s="114"/>
      <c r="GU20" s="114"/>
      <c r="GV20" s="114"/>
      <c r="GW20" s="114"/>
      <c r="GX20" s="114"/>
      <c r="GY20" s="114"/>
      <c r="GZ20" s="114"/>
      <c r="HA20" s="114"/>
      <c r="HB20" s="114"/>
      <c r="HC20" s="114"/>
      <c r="HD20" s="114"/>
      <c r="HE20" s="114"/>
      <c r="HF20" s="114"/>
      <c r="HG20" s="114"/>
      <c r="HH20" s="114"/>
      <c r="HI20" s="114"/>
      <c r="HJ20" s="114"/>
      <c r="HK20" s="114"/>
      <c r="HL20" s="114"/>
      <c r="HM20" s="114"/>
      <c r="HN20" s="114"/>
      <c r="HO20" s="114"/>
      <c r="HP20" s="114"/>
      <c r="HQ20" s="114"/>
      <c r="HR20" s="114"/>
      <c r="HS20" s="114"/>
      <c r="HT20" s="114"/>
      <c r="HU20" s="114"/>
      <c r="HV20" s="114"/>
      <c r="HW20" s="114"/>
      <c r="HX20" s="114"/>
      <c r="HY20" s="114"/>
      <c r="HZ20" s="114"/>
      <c r="IA20" s="114"/>
      <c r="IB20" s="114"/>
      <c r="IC20" s="114"/>
      <c r="ID20" s="114"/>
      <c r="IE20" s="114"/>
      <c r="IF20" s="114"/>
      <c r="IG20" s="114"/>
      <c r="IH20" s="114"/>
      <c r="II20" s="114"/>
      <c r="IJ20" s="114"/>
      <c r="IK20" s="114"/>
      <c r="IL20" s="114"/>
      <c r="IM20" s="114"/>
      <c r="IN20" s="114"/>
      <c r="IO20" s="114"/>
      <c r="IP20" s="114"/>
      <c r="IQ20" s="114"/>
      <c r="IR20" s="114"/>
      <c r="IS20" s="114"/>
      <c r="IT20" s="114"/>
      <c r="IU20" s="114"/>
      <c r="IV20" s="114"/>
      <c r="IW20" s="114"/>
      <c r="IX20" s="114"/>
      <c r="IY20" s="114"/>
      <c r="IZ20" s="114"/>
      <c r="JA20" s="114"/>
      <c r="JB20" s="114"/>
      <c r="JC20" s="114"/>
      <c r="JD20" s="114"/>
      <c r="JE20" s="114"/>
      <c r="JF20" s="114"/>
      <c r="JG20" s="114"/>
      <c r="JH20" s="114"/>
      <c r="JI20" s="114"/>
      <c r="JJ20" s="114"/>
      <c r="JK20" s="114"/>
      <c r="JL20" s="114"/>
      <c r="JM20" s="114"/>
      <c r="JN20" s="114"/>
      <c r="JO20" s="114"/>
      <c r="JP20" s="114"/>
      <c r="JQ20" s="114"/>
      <c r="JR20" s="114"/>
      <c r="JS20" s="114"/>
      <c r="JT20" s="114"/>
      <c r="JU20" s="114"/>
      <c r="JV20" s="114"/>
      <c r="JW20" s="114"/>
      <c r="JX20" s="114"/>
      <c r="JY20" s="114"/>
      <c r="JZ20" s="114"/>
      <c r="KA20" s="114"/>
      <c r="KB20" s="114"/>
      <c r="KC20" s="114"/>
      <c r="KD20" s="114"/>
      <c r="KE20" s="114"/>
      <c r="KF20" s="114"/>
      <c r="KG20" s="114"/>
      <c r="KH20" s="114"/>
      <c r="KI20" s="114"/>
      <c r="KJ20" s="114"/>
      <c r="KK20" s="114"/>
      <c r="KL20" s="114"/>
      <c r="KM20" s="114"/>
      <c r="KN20" s="114"/>
      <c r="KO20" s="114"/>
      <c r="KP20" s="114"/>
      <c r="KQ20" s="114"/>
      <c r="KR20" s="114"/>
      <c r="KS20" s="114"/>
      <c r="KT20" s="114"/>
      <c r="KU20" s="114"/>
      <c r="KV20" s="114"/>
      <c r="KW20" s="114"/>
      <c r="KX20" s="114"/>
      <c r="KY20" s="114"/>
      <c r="KZ20" s="114"/>
      <c r="LA20" s="114"/>
      <c r="LB20" s="114"/>
      <c r="LC20" s="114"/>
      <c r="LD20" s="114"/>
      <c r="LE20" s="114"/>
      <c r="LF20" s="114"/>
      <c r="LG20" s="114"/>
      <c r="LH20" s="114"/>
      <c r="LI20" s="114"/>
      <c r="LJ20" s="114"/>
      <c r="LK20" s="114"/>
      <c r="LL20" s="114"/>
      <c r="LM20" s="114"/>
      <c r="LN20" s="114"/>
      <c r="LO20" s="114"/>
      <c r="LP20" s="114"/>
      <c r="LQ20" s="114"/>
      <c r="LR20" s="114"/>
      <c r="LS20" s="114"/>
      <c r="LT20" s="114"/>
      <c r="LU20" s="114"/>
      <c r="LV20" s="114"/>
      <c r="LW20" s="114"/>
      <c r="LX20" s="114"/>
      <c r="LY20" s="114"/>
      <c r="LZ20" s="114"/>
      <c r="MA20" s="114"/>
      <c r="MB20" s="114"/>
      <c r="MC20" s="114"/>
      <c r="MD20" s="114"/>
      <c r="ME20" s="114"/>
      <c r="MF20" s="114"/>
      <c r="MG20" s="114"/>
      <c r="MH20" s="114"/>
      <c r="MI20" s="114"/>
      <c r="MJ20" s="114"/>
      <c r="MK20" s="114"/>
      <c r="ML20" s="114"/>
      <c r="MM20" s="114"/>
      <c r="MN20" s="114"/>
      <c r="MO20" s="114"/>
      <c r="MP20" s="114"/>
      <c r="MQ20" s="114"/>
      <c r="MR20" s="114"/>
      <c r="MS20" s="114"/>
      <c r="MT20" s="114"/>
      <c r="MU20" s="114"/>
      <c r="MV20" s="114"/>
      <c r="MW20" s="114"/>
      <c r="MX20" s="114"/>
      <c r="MY20" s="114"/>
      <c r="MZ20" s="114"/>
      <c r="NA20" s="114"/>
      <c r="NB20" s="114"/>
      <c r="NC20" s="114"/>
      <c r="ND20" s="114"/>
      <c r="NE20" s="114"/>
      <c r="NF20" s="114"/>
      <c r="NG20" s="114"/>
      <c r="NH20" s="114"/>
      <c r="NI20" s="114"/>
      <c r="NJ20" s="114"/>
      <c r="NK20" s="114"/>
      <c r="NL20" s="114"/>
      <c r="NM20" s="114"/>
      <c r="NN20" s="114"/>
      <c r="NO20" s="114"/>
      <c r="NP20" s="114"/>
      <c r="NQ20" s="114"/>
      <c r="NR20" s="114"/>
      <c r="NS20" s="114"/>
      <c r="NT20" s="114"/>
      <c r="NU20" s="114"/>
      <c r="NV20" s="114"/>
      <c r="NW20" s="114"/>
      <c r="NX20" s="114"/>
      <c r="NY20" s="114"/>
      <c r="NZ20" s="114"/>
      <c r="OA20" s="114"/>
      <c r="OB20" s="114"/>
      <c r="OC20" s="114"/>
      <c r="OD20" s="114"/>
      <c r="OE20" s="114"/>
      <c r="OF20" s="114"/>
      <c r="OG20" s="114"/>
      <c r="OH20" s="114"/>
      <c r="OI20" s="114"/>
      <c r="OJ20" s="114"/>
      <c r="OK20" s="114"/>
      <c r="OL20" s="114"/>
      <c r="OM20" s="114"/>
      <c r="ON20" s="114"/>
      <c r="OO20" s="114"/>
      <c r="OP20" s="114"/>
      <c r="OQ20" s="114"/>
      <c r="OR20" s="114"/>
      <c r="OS20" s="114"/>
      <c r="OT20" s="114"/>
      <c r="OU20" s="114"/>
      <c r="OV20" s="114"/>
      <c r="OW20" s="114"/>
      <c r="OX20" s="114"/>
      <c r="OY20" s="114"/>
      <c r="OZ20" s="114"/>
      <c r="PA20" s="114"/>
      <c r="PB20" s="114"/>
      <c r="PC20" s="114"/>
      <c r="PD20" s="114"/>
      <c r="PE20" s="114"/>
      <c r="PF20" s="114"/>
      <c r="PG20" s="114"/>
      <c r="PH20" s="114"/>
      <c r="PI20" s="114"/>
      <c r="PJ20" s="114"/>
      <c r="PK20" s="114"/>
      <c r="PL20" s="114"/>
      <c r="PM20" s="114"/>
      <c r="PN20" s="114"/>
      <c r="PO20" s="114"/>
      <c r="PP20" s="114"/>
      <c r="PQ20" s="114"/>
      <c r="PR20" s="114"/>
      <c r="PS20" s="114"/>
      <c r="PT20" s="114"/>
      <c r="PU20" s="114"/>
      <c r="PV20" s="114"/>
      <c r="PW20" s="114"/>
      <c r="PX20" s="114"/>
      <c r="PY20" s="114"/>
      <c r="PZ20" s="114"/>
      <c r="QA20" s="114"/>
      <c r="QB20" s="114"/>
      <c r="QC20" s="114"/>
      <c r="QD20" s="114"/>
      <c r="QE20" s="114"/>
      <c r="QF20" s="114"/>
      <c r="QG20" s="114"/>
      <c r="QH20" s="114"/>
      <c r="QI20" s="114"/>
      <c r="QJ20" s="114"/>
      <c r="QK20" s="114"/>
      <c r="QL20" s="114"/>
      <c r="QM20" s="114"/>
      <c r="QN20" s="114"/>
      <c r="QO20" s="114"/>
      <c r="QP20" s="114"/>
      <c r="QQ20" s="114"/>
      <c r="QR20" s="114"/>
      <c r="QS20" s="114"/>
      <c r="QT20" s="114"/>
      <c r="QU20" s="114"/>
      <c r="QV20" s="114"/>
      <c r="QW20" s="114"/>
      <c r="QX20" s="114"/>
      <c r="QY20" s="114"/>
      <c r="QZ20" s="114"/>
      <c r="RA20" s="114"/>
      <c r="RB20" s="114"/>
      <c r="RC20" s="114"/>
      <c r="RD20" s="114"/>
      <c r="RE20" s="114"/>
      <c r="RF20" s="114"/>
      <c r="RG20" s="114"/>
      <c r="RH20" s="114"/>
      <c r="RI20" s="114"/>
      <c r="RJ20" s="114"/>
      <c r="RK20" s="114"/>
      <c r="RL20" s="114"/>
      <c r="RM20" s="114"/>
      <c r="RN20" s="114"/>
      <c r="RO20" s="114"/>
      <c r="RP20" s="114"/>
      <c r="RQ20" s="114"/>
      <c r="RR20" s="114"/>
      <c r="RS20" s="114"/>
      <c r="RT20" s="114"/>
      <c r="RU20" s="114"/>
      <c r="RV20" s="114"/>
      <c r="RW20" s="114"/>
      <c r="RX20" s="114"/>
      <c r="RY20" s="114"/>
      <c r="RZ20" s="114"/>
      <c r="SA20" s="114"/>
      <c r="SB20" s="114"/>
      <c r="SC20" s="114"/>
      <c r="SD20" s="114"/>
      <c r="SE20" s="114"/>
      <c r="SF20" s="114"/>
      <c r="SG20" s="114"/>
      <c r="SH20" s="114"/>
      <c r="SI20" s="114"/>
      <c r="SJ20" s="114"/>
      <c r="SK20" s="114"/>
      <c r="SL20" s="114"/>
      <c r="SM20" s="114"/>
      <c r="SN20" s="114"/>
      <c r="SO20" s="114"/>
      <c r="SP20" s="114"/>
      <c r="SQ20" s="114"/>
      <c r="SR20" s="114"/>
      <c r="SS20" s="114"/>
      <c r="ST20" s="114"/>
      <c r="SU20" s="114"/>
      <c r="SV20" s="114"/>
      <c r="SW20" s="114"/>
      <c r="SX20" s="114"/>
      <c r="SY20" s="114"/>
      <c r="SZ20" s="114"/>
      <c r="TA20" s="114"/>
      <c r="TB20" s="114"/>
      <c r="TC20" s="114"/>
      <c r="TD20" s="114"/>
      <c r="TE20" s="114"/>
      <c r="TF20" s="114"/>
      <c r="TG20" s="114"/>
      <c r="TH20" s="114"/>
      <c r="TI20" s="114"/>
      <c r="TJ20" s="114"/>
      <c r="TK20" s="114"/>
      <c r="TL20" s="114"/>
      <c r="TM20" s="114"/>
      <c r="TN20" s="114"/>
      <c r="TO20" s="114"/>
      <c r="TP20" s="114"/>
      <c r="TQ20" s="114"/>
      <c r="TR20" s="114"/>
      <c r="TS20" s="114"/>
      <c r="TT20" s="114"/>
      <c r="TU20" s="114"/>
      <c r="TV20" s="114"/>
      <c r="TW20" s="114"/>
      <c r="TX20" s="114"/>
      <c r="TY20" s="114"/>
      <c r="TZ20" s="114"/>
      <c r="UA20" s="114"/>
      <c r="UB20" s="114"/>
      <c r="UC20" s="114"/>
      <c r="UD20" s="114"/>
      <c r="UE20" s="114"/>
      <c r="UF20" s="114"/>
      <c r="UG20" s="114"/>
      <c r="UH20" s="114"/>
      <c r="UI20" s="114"/>
      <c r="UJ20" s="114"/>
      <c r="UK20" s="114"/>
      <c r="UL20" s="114"/>
      <c r="UM20" s="114"/>
      <c r="UN20" s="114"/>
      <c r="UO20" s="114"/>
      <c r="UP20" s="114"/>
      <c r="UQ20" s="114"/>
      <c r="UR20" s="114"/>
      <c r="US20" s="114"/>
      <c r="UT20" s="114"/>
      <c r="UU20" s="114"/>
      <c r="UV20" s="114"/>
      <c r="UW20" s="114"/>
      <c r="UX20" s="114"/>
      <c r="UY20" s="114"/>
      <c r="UZ20" s="114"/>
      <c r="VA20" s="114"/>
      <c r="VB20" s="114"/>
      <c r="VC20" s="114"/>
      <c r="VD20" s="114"/>
      <c r="VE20" s="114"/>
      <c r="VF20" s="114"/>
      <c r="VG20" s="114"/>
      <c r="VH20" s="114"/>
      <c r="VI20" s="114"/>
      <c r="VJ20" s="114"/>
      <c r="VK20" s="114"/>
      <c r="VL20" s="114"/>
      <c r="VM20" s="114"/>
      <c r="VN20" s="114"/>
      <c r="VO20" s="114"/>
      <c r="VP20" s="114"/>
      <c r="VQ20" s="114"/>
      <c r="VR20" s="114"/>
      <c r="VS20" s="114"/>
      <c r="VT20" s="114"/>
      <c r="VU20" s="114"/>
      <c r="VV20" s="114"/>
      <c r="VW20" s="114"/>
      <c r="VX20" s="114"/>
      <c r="VY20" s="114"/>
      <c r="VZ20" s="114"/>
      <c r="WA20" s="114"/>
      <c r="WB20" s="114"/>
      <c r="WC20" s="114"/>
      <c r="WD20" s="114"/>
      <c r="WE20" s="114"/>
      <c r="WF20" s="114"/>
      <c r="WG20" s="114"/>
      <c r="WH20" s="114"/>
      <c r="WI20" s="114"/>
      <c r="WJ20" s="114"/>
      <c r="WK20" s="114"/>
      <c r="WL20" s="114"/>
      <c r="WM20" s="114"/>
      <c r="WN20" s="114"/>
      <c r="WO20" s="114"/>
      <c r="WP20" s="114"/>
      <c r="WQ20" s="114"/>
      <c r="WR20" s="114"/>
      <c r="WS20" s="114"/>
      <c r="WT20" s="114"/>
      <c r="WU20" s="114"/>
      <c r="WV20" s="114"/>
      <c r="WW20" s="114"/>
      <c r="WX20" s="114"/>
      <c r="WY20" s="114"/>
      <c r="WZ20" s="114"/>
      <c r="XA20" s="114"/>
      <c r="XB20" s="114"/>
      <c r="XC20" s="114"/>
      <c r="XD20" s="114"/>
      <c r="XE20" s="114"/>
      <c r="XF20" s="114"/>
      <c r="XG20" s="114"/>
      <c r="XH20" s="114"/>
      <c r="XI20" s="114"/>
      <c r="XJ20" s="114"/>
      <c r="XK20" s="114"/>
      <c r="XL20" s="114"/>
      <c r="XM20" s="114"/>
      <c r="XN20" s="114"/>
      <c r="XO20" s="114"/>
      <c r="XP20" s="114"/>
      <c r="XQ20" s="114"/>
      <c r="XR20" s="114"/>
      <c r="XS20" s="114"/>
      <c r="XT20" s="114"/>
      <c r="XU20" s="114"/>
      <c r="XV20" s="114"/>
      <c r="XW20" s="114"/>
      <c r="XX20" s="114"/>
      <c r="XY20" s="114"/>
      <c r="XZ20" s="114"/>
      <c r="YA20" s="114"/>
      <c r="YB20" s="114"/>
      <c r="YC20" s="114"/>
      <c r="YD20" s="114"/>
      <c r="YE20" s="114"/>
      <c r="YF20" s="114"/>
      <c r="YG20" s="114"/>
      <c r="YH20" s="114"/>
      <c r="YI20" s="114"/>
      <c r="YJ20" s="114"/>
      <c r="YK20" s="114"/>
      <c r="YL20" s="114"/>
      <c r="YM20" s="114"/>
      <c r="YN20" s="114"/>
      <c r="YO20" s="114"/>
      <c r="YP20" s="114"/>
      <c r="YQ20" s="114"/>
      <c r="YR20" s="114"/>
      <c r="YS20" s="114"/>
      <c r="YT20" s="114"/>
      <c r="YU20" s="114"/>
      <c r="YV20" s="114"/>
      <c r="YW20" s="114"/>
      <c r="YX20" s="114"/>
      <c r="YY20" s="114"/>
      <c r="YZ20" s="114"/>
      <c r="ZA20" s="114"/>
      <c r="ZB20" s="114"/>
      <c r="ZC20" s="114"/>
      <c r="ZD20" s="114"/>
      <c r="ZE20" s="114"/>
      <c r="ZF20" s="114"/>
      <c r="ZG20" s="114"/>
      <c r="ZH20" s="114"/>
      <c r="ZI20" s="114"/>
      <c r="ZJ20" s="114"/>
      <c r="ZK20" s="114"/>
      <c r="ZL20" s="114"/>
      <c r="ZM20" s="114"/>
      <c r="ZN20" s="114"/>
      <c r="ZO20" s="114"/>
      <c r="ZP20" s="114"/>
      <c r="ZQ20" s="114"/>
      <c r="ZR20" s="114"/>
      <c r="ZS20" s="114"/>
      <c r="ZT20" s="114"/>
      <c r="ZU20" s="114"/>
      <c r="ZV20" s="114"/>
      <c r="ZW20" s="114"/>
      <c r="ZX20" s="114"/>
      <c r="ZY20" s="114"/>
      <c r="ZZ20" s="114"/>
    </row>
    <row r="21" spans="1:702" hidden="1" outlineLevel="1">
      <c r="A21" s="8">
        <v>40848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14"/>
      <c r="FT21" s="114"/>
      <c r="FU21" s="114"/>
      <c r="FV21" s="114"/>
      <c r="FW21" s="114"/>
      <c r="FX21" s="114"/>
      <c r="FY21" s="114"/>
      <c r="FZ21" s="114"/>
      <c r="GA21" s="114"/>
      <c r="GB21" s="114"/>
      <c r="GC21" s="114"/>
      <c r="GD21" s="114"/>
      <c r="GE21" s="114"/>
      <c r="GF21" s="114"/>
      <c r="GG21" s="114"/>
      <c r="GH21" s="114"/>
      <c r="GI21" s="114"/>
      <c r="GJ21" s="114"/>
      <c r="GK21" s="114"/>
      <c r="GL21" s="114"/>
      <c r="GM21" s="114"/>
      <c r="GN21" s="114"/>
      <c r="GO21" s="114"/>
      <c r="GP21" s="114"/>
      <c r="GQ21" s="114"/>
      <c r="GR21" s="114"/>
      <c r="GS21" s="114"/>
      <c r="GT21" s="114"/>
      <c r="GU21" s="114"/>
      <c r="GV21" s="114"/>
      <c r="GW21" s="114"/>
      <c r="GX21" s="114"/>
      <c r="GY21" s="114"/>
      <c r="GZ21" s="114"/>
      <c r="HA21" s="114"/>
      <c r="HB21" s="114"/>
      <c r="HC21" s="114"/>
      <c r="HD21" s="114"/>
      <c r="HE21" s="114"/>
      <c r="HF21" s="114"/>
      <c r="HG21" s="114"/>
      <c r="HH21" s="114"/>
      <c r="HI21" s="114"/>
      <c r="HJ21" s="114"/>
      <c r="HK21" s="114"/>
      <c r="HL21" s="114"/>
      <c r="HM21" s="114"/>
      <c r="HN21" s="114"/>
      <c r="HO21" s="114"/>
      <c r="HP21" s="114"/>
      <c r="HQ21" s="114"/>
      <c r="HR21" s="114"/>
      <c r="HS21" s="114"/>
      <c r="HT21" s="114"/>
      <c r="HU21" s="114"/>
      <c r="HV21" s="114"/>
      <c r="HW21" s="114"/>
      <c r="HX21" s="114"/>
      <c r="HY21" s="114"/>
      <c r="HZ21" s="114"/>
      <c r="IA21" s="114"/>
      <c r="IB21" s="114"/>
      <c r="IC21" s="114"/>
      <c r="ID21" s="114"/>
      <c r="IE21" s="114"/>
      <c r="IF21" s="114"/>
      <c r="IG21" s="114"/>
      <c r="IH21" s="114"/>
      <c r="II21" s="114"/>
      <c r="IJ21" s="114"/>
      <c r="IK21" s="114"/>
      <c r="IL21" s="114"/>
      <c r="IM21" s="114"/>
      <c r="IN21" s="114"/>
      <c r="IO21" s="114"/>
      <c r="IP21" s="114"/>
      <c r="IQ21" s="114"/>
      <c r="IR21" s="114"/>
      <c r="IS21" s="114"/>
      <c r="IT21" s="114"/>
      <c r="IU21" s="114"/>
      <c r="IV21" s="114"/>
      <c r="IW21" s="114"/>
      <c r="IX21" s="114"/>
      <c r="IY21" s="114"/>
      <c r="IZ21" s="114"/>
      <c r="JA21" s="114"/>
      <c r="JB21" s="114"/>
      <c r="JC21" s="114"/>
      <c r="JD21" s="114"/>
      <c r="JE21" s="114"/>
      <c r="JF21" s="114"/>
      <c r="JG21" s="114"/>
      <c r="JH21" s="114"/>
      <c r="JI21" s="114"/>
      <c r="JJ21" s="114"/>
      <c r="JK21" s="114"/>
      <c r="JL21" s="114"/>
      <c r="JM21" s="114"/>
      <c r="JN21" s="114"/>
      <c r="JO21" s="114"/>
      <c r="JP21" s="114"/>
      <c r="JQ21" s="114"/>
      <c r="JR21" s="114"/>
      <c r="JS21" s="114"/>
      <c r="JT21" s="114"/>
      <c r="JU21" s="114"/>
      <c r="JV21" s="114"/>
      <c r="JW21" s="114"/>
      <c r="JX21" s="114"/>
      <c r="JY21" s="114"/>
      <c r="JZ21" s="114"/>
      <c r="KA21" s="114"/>
      <c r="KB21" s="114"/>
      <c r="KC21" s="114"/>
      <c r="KD21" s="114"/>
      <c r="KE21" s="114"/>
      <c r="KF21" s="114"/>
      <c r="KG21" s="114"/>
      <c r="KH21" s="114"/>
      <c r="KI21" s="114"/>
      <c r="KJ21" s="114"/>
      <c r="KK21" s="114"/>
      <c r="KL21" s="114"/>
      <c r="KM21" s="114"/>
      <c r="KN21" s="114"/>
      <c r="KO21" s="114"/>
      <c r="KP21" s="114"/>
      <c r="KQ21" s="114"/>
      <c r="KR21" s="114"/>
      <c r="KS21" s="114"/>
      <c r="KT21" s="114"/>
      <c r="KU21" s="114"/>
      <c r="KV21" s="114"/>
      <c r="KW21" s="114"/>
      <c r="KX21" s="114"/>
      <c r="KY21" s="114"/>
      <c r="KZ21" s="114"/>
      <c r="LA21" s="114"/>
      <c r="LB21" s="114"/>
      <c r="LC21" s="114"/>
      <c r="LD21" s="114"/>
      <c r="LE21" s="114"/>
      <c r="LF21" s="114"/>
      <c r="LG21" s="114"/>
      <c r="LH21" s="114"/>
      <c r="LI21" s="114"/>
      <c r="LJ21" s="114"/>
      <c r="LK21" s="114"/>
      <c r="LL21" s="114"/>
      <c r="LM21" s="114"/>
      <c r="LN21" s="114"/>
      <c r="LO21" s="114"/>
      <c r="LP21" s="114"/>
      <c r="LQ21" s="114"/>
      <c r="LR21" s="114"/>
      <c r="LS21" s="114"/>
      <c r="LT21" s="114"/>
      <c r="LU21" s="114"/>
      <c r="LV21" s="114"/>
      <c r="LW21" s="114"/>
      <c r="LX21" s="114"/>
      <c r="LY21" s="114"/>
      <c r="LZ21" s="114"/>
      <c r="MA21" s="114"/>
      <c r="MB21" s="114"/>
      <c r="MC21" s="114"/>
      <c r="MD21" s="114"/>
      <c r="ME21" s="114"/>
      <c r="MF21" s="114"/>
      <c r="MG21" s="114"/>
      <c r="MH21" s="114"/>
      <c r="MI21" s="114"/>
      <c r="MJ21" s="114"/>
      <c r="MK21" s="114"/>
      <c r="ML21" s="114"/>
      <c r="MM21" s="114"/>
      <c r="MN21" s="114"/>
      <c r="MO21" s="114"/>
      <c r="MP21" s="114"/>
      <c r="MQ21" s="114"/>
      <c r="MR21" s="114"/>
      <c r="MS21" s="114"/>
      <c r="MT21" s="114"/>
      <c r="MU21" s="114"/>
      <c r="MV21" s="114"/>
      <c r="MW21" s="114"/>
      <c r="MX21" s="114"/>
      <c r="MY21" s="114"/>
      <c r="MZ21" s="114"/>
      <c r="NA21" s="114"/>
      <c r="NB21" s="114"/>
      <c r="NC21" s="114"/>
      <c r="ND21" s="114"/>
      <c r="NE21" s="114"/>
      <c r="NF21" s="114"/>
      <c r="NG21" s="114"/>
      <c r="NH21" s="114"/>
      <c r="NI21" s="114"/>
      <c r="NJ21" s="114"/>
      <c r="NK21" s="114"/>
      <c r="NL21" s="114"/>
      <c r="NM21" s="114"/>
      <c r="NN21" s="114"/>
      <c r="NO21" s="114"/>
      <c r="NP21" s="114"/>
      <c r="NQ21" s="114"/>
      <c r="NR21" s="114"/>
      <c r="NS21" s="114"/>
      <c r="NT21" s="114"/>
      <c r="NU21" s="114"/>
      <c r="NV21" s="114"/>
      <c r="NW21" s="114"/>
      <c r="NX21" s="114"/>
      <c r="NY21" s="114"/>
      <c r="NZ21" s="114"/>
      <c r="OA21" s="114"/>
      <c r="OB21" s="114"/>
      <c r="OC21" s="114"/>
      <c r="OD21" s="114"/>
      <c r="OE21" s="114"/>
      <c r="OF21" s="114"/>
      <c r="OG21" s="114"/>
      <c r="OH21" s="114"/>
      <c r="OI21" s="114"/>
      <c r="OJ21" s="114"/>
      <c r="OK21" s="114"/>
      <c r="OL21" s="114"/>
      <c r="OM21" s="114"/>
      <c r="ON21" s="114"/>
      <c r="OO21" s="114"/>
      <c r="OP21" s="114"/>
      <c r="OQ21" s="114"/>
      <c r="OR21" s="114"/>
      <c r="OS21" s="114"/>
      <c r="OT21" s="114"/>
      <c r="OU21" s="114"/>
      <c r="OV21" s="114"/>
      <c r="OW21" s="114"/>
      <c r="OX21" s="114"/>
      <c r="OY21" s="114"/>
      <c r="OZ21" s="114"/>
      <c r="PA21" s="114"/>
      <c r="PB21" s="114"/>
      <c r="PC21" s="114"/>
      <c r="PD21" s="114"/>
      <c r="PE21" s="114"/>
      <c r="PF21" s="114"/>
      <c r="PG21" s="114"/>
      <c r="PH21" s="114"/>
      <c r="PI21" s="114"/>
      <c r="PJ21" s="114"/>
      <c r="PK21" s="114"/>
      <c r="PL21" s="114"/>
      <c r="PM21" s="114"/>
      <c r="PN21" s="114"/>
      <c r="PO21" s="114"/>
      <c r="PP21" s="114"/>
      <c r="PQ21" s="114"/>
      <c r="PR21" s="114"/>
      <c r="PS21" s="114"/>
      <c r="PT21" s="114"/>
      <c r="PU21" s="114"/>
      <c r="PV21" s="114"/>
      <c r="PW21" s="114"/>
      <c r="PX21" s="114"/>
      <c r="PY21" s="114"/>
      <c r="PZ21" s="114"/>
      <c r="QA21" s="114"/>
      <c r="QB21" s="114"/>
      <c r="QC21" s="114"/>
      <c r="QD21" s="114"/>
      <c r="QE21" s="114"/>
      <c r="QF21" s="114"/>
      <c r="QG21" s="114"/>
      <c r="QH21" s="114"/>
      <c r="QI21" s="114"/>
      <c r="QJ21" s="114"/>
      <c r="QK21" s="114"/>
      <c r="QL21" s="114"/>
      <c r="QM21" s="114"/>
      <c r="QN21" s="114"/>
      <c r="QO21" s="114"/>
      <c r="QP21" s="114"/>
      <c r="QQ21" s="114"/>
      <c r="QR21" s="114"/>
      <c r="QS21" s="114"/>
      <c r="QT21" s="114"/>
      <c r="QU21" s="114"/>
      <c r="QV21" s="114"/>
      <c r="QW21" s="114"/>
      <c r="QX21" s="114"/>
      <c r="QY21" s="114"/>
      <c r="QZ21" s="114"/>
      <c r="RA21" s="114"/>
      <c r="RB21" s="114"/>
      <c r="RC21" s="114"/>
      <c r="RD21" s="114"/>
      <c r="RE21" s="114"/>
      <c r="RF21" s="114"/>
      <c r="RG21" s="114"/>
      <c r="RH21" s="114"/>
      <c r="RI21" s="114"/>
      <c r="RJ21" s="114"/>
      <c r="RK21" s="114"/>
      <c r="RL21" s="114"/>
      <c r="RM21" s="114"/>
      <c r="RN21" s="114"/>
      <c r="RO21" s="114"/>
      <c r="RP21" s="114"/>
      <c r="RQ21" s="114"/>
      <c r="RR21" s="114"/>
      <c r="RS21" s="114"/>
      <c r="RT21" s="114"/>
      <c r="RU21" s="114"/>
      <c r="RV21" s="114"/>
      <c r="RW21" s="114"/>
      <c r="RX21" s="114"/>
      <c r="RY21" s="114"/>
      <c r="RZ21" s="114"/>
      <c r="SA21" s="114"/>
      <c r="SB21" s="114"/>
      <c r="SC21" s="114"/>
      <c r="SD21" s="114"/>
      <c r="SE21" s="114"/>
      <c r="SF21" s="114"/>
      <c r="SG21" s="114"/>
      <c r="SH21" s="114"/>
      <c r="SI21" s="114"/>
      <c r="SJ21" s="114"/>
      <c r="SK21" s="114"/>
      <c r="SL21" s="114"/>
      <c r="SM21" s="114"/>
      <c r="SN21" s="114"/>
      <c r="SO21" s="114"/>
      <c r="SP21" s="114"/>
      <c r="SQ21" s="114"/>
      <c r="SR21" s="114"/>
      <c r="SS21" s="114"/>
      <c r="ST21" s="114"/>
      <c r="SU21" s="114"/>
      <c r="SV21" s="114"/>
      <c r="SW21" s="114"/>
      <c r="SX21" s="114"/>
      <c r="SY21" s="114"/>
      <c r="SZ21" s="114"/>
      <c r="TA21" s="114"/>
      <c r="TB21" s="114"/>
      <c r="TC21" s="114"/>
      <c r="TD21" s="114"/>
      <c r="TE21" s="114"/>
      <c r="TF21" s="114"/>
      <c r="TG21" s="114"/>
      <c r="TH21" s="114"/>
      <c r="TI21" s="114"/>
      <c r="TJ21" s="114"/>
      <c r="TK21" s="114"/>
      <c r="TL21" s="114"/>
      <c r="TM21" s="114"/>
      <c r="TN21" s="114"/>
      <c r="TO21" s="114"/>
      <c r="TP21" s="114"/>
      <c r="TQ21" s="114"/>
      <c r="TR21" s="114"/>
      <c r="TS21" s="114"/>
      <c r="TT21" s="114"/>
      <c r="TU21" s="114"/>
      <c r="TV21" s="114"/>
      <c r="TW21" s="114"/>
      <c r="TX21" s="114"/>
      <c r="TY21" s="114"/>
      <c r="TZ21" s="114"/>
      <c r="UA21" s="114"/>
      <c r="UB21" s="114"/>
      <c r="UC21" s="114"/>
      <c r="UD21" s="114"/>
      <c r="UE21" s="114"/>
      <c r="UF21" s="114"/>
      <c r="UG21" s="114"/>
      <c r="UH21" s="114"/>
      <c r="UI21" s="114"/>
      <c r="UJ21" s="114"/>
      <c r="UK21" s="114"/>
      <c r="UL21" s="114"/>
      <c r="UM21" s="114"/>
      <c r="UN21" s="114"/>
      <c r="UO21" s="114"/>
      <c r="UP21" s="114"/>
      <c r="UQ21" s="114"/>
      <c r="UR21" s="114"/>
      <c r="US21" s="114"/>
      <c r="UT21" s="114"/>
      <c r="UU21" s="114"/>
      <c r="UV21" s="114"/>
      <c r="UW21" s="114"/>
      <c r="UX21" s="114"/>
      <c r="UY21" s="114"/>
      <c r="UZ21" s="114"/>
      <c r="VA21" s="114"/>
      <c r="VB21" s="114"/>
      <c r="VC21" s="114"/>
      <c r="VD21" s="114"/>
      <c r="VE21" s="114"/>
      <c r="VF21" s="114"/>
      <c r="VG21" s="114"/>
      <c r="VH21" s="114"/>
      <c r="VI21" s="114"/>
      <c r="VJ21" s="114"/>
      <c r="VK21" s="114"/>
      <c r="VL21" s="114"/>
      <c r="VM21" s="114"/>
      <c r="VN21" s="114"/>
      <c r="VO21" s="114"/>
      <c r="VP21" s="114"/>
      <c r="VQ21" s="114"/>
      <c r="VR21" s="114"/>
      <c r="VS21" s="114"/>
      <c r="VT21" s="114"/>
      <c r="VU21" s="114"/>
      <c r="VV21" s="114"/>
      <c r="VW21" s="114"/>
      <c r="VX21" s="114"/>
      <c r="VY21" s="114"/>
      <c r="VZ21" s="114"/>
      <c r="WA21" s="114"/>
      <c r="WB21" s="114"/>
      <c r="WC21" s="114"/>
      <c r="WD21" s="114"/>
      <c r="WE21" s="114"/>
      <c r="WF21" s="114"/>
      <c r="WG21" s="114"/>
      <c r="WH21" s="114"/>
      <c r="WI21" s="114"/>
      <c r="WJ21" s="114"/>
      <c r="WK21" s="114"/>
      <c r="WL21" s="114"/>
      <c r="WM21" s="114"/>
      <c r="WN21" s="114"/>
      <c r="WO21" s="114"/>
      <c r="WP21" s="114"/>
      <c r="WQ21" s="114"/>
      <c r="WR21" s="114"/>
      <c r="WS21" s="114"/>
      <c r="WT21" s="114"/>
      <c r="WU21" s="114"/>
      <c r="WV21" s="114"/>
      <c r="WW21" s="114"/>
      <c r="WX21" s="114"/>
      <c r="WY21" s="114"/>
      <c r="WZ21" s="114"/>
      <c r="XA21" s="114"/>
      <c r="XB21" s="114"/>
      <c r="XC21" s="114"/>
      <c r="XD21" s="114"/>
      <c r="XE21" s="114"/>
      <c r="XF21" s="114"/>
      <c r="XG21" s="114"/>
      <c r="XH21" s="114"/>
      <c r="XI21" s="114"/>
      <c r="XJ21" s="114"/>
      <c r="XK21" s="114"/>
      <c r="XL21" s="114"/>
      <c r="XM21" s="114"/>
      <c r="XN21" s="114"/>
      <c r="XO21" s="114"/>
      <c r="XP21" s="114"/>
      <c r="XQ21" s="114"/>
      <c r="XR21" s="114"/>
      <c r="XS21" s="114"/>
      <c r="XT21" s="114"/>
      <c r="XU21" s="114"/>
      <c r="XV21" s="114"/>
      <c r="XW21" s="114"/>
      <c r="XX21" s="114"/>
      <c r="XY21" s="114"/>
      <c r="XZ21" s="114"/>
      <c r="YA21" s="114"/>
      <c r="YB21" s="114"/>
      <c r="YC21" s="114"/>
      <c r="YD21" s="114"/>
      <c r="YE21" s="114"/>
      <c r="YF21" s="114"/>
      <c r="YG21" s="114"/>
      <c r="YH21" s="114"/>
      <c r="YI21" s="114"/>
      <c r="YJ21" s="114"/>
      <c r="YK21" s="114"/>
      <c r="YL21" s="114"/>
      <c r="YM21" s="114"/>
      <c r="YN21" s="114"/>
      <c r="YO21" s="114"/>
      <c r="YP21" s="114"/>
      <c r="YQ21" s="114"/>
      <c r="YR21" s="114"/>
      <c r="YS21" s="114"/>
      <c r="YT21" s="114"/>
      <c r="YU21" s="114"/>
      <c r="YV21" s="114"/>
      <c r="YW21" s="114"/>
      <c r="YX21" s="114"/>
      <c r="YY21" s="114"/>
      <c r="YZ21" s="114"/>
      <c r="ZA21" s="114"/>
      <c r="ZB21" s="114"/>
      <c r="ZC21" s="114"/>
      <c r="ZD21" s="114"/>
      <c r="ZE21" s="114"/>
      <c r="ZF21" s="114"/>
      <c r="ZG21" s="114"/>
      <c r="ZH21" s="114"/>
      <c r="ZI21" s="114"/>
      <c r="ZJ21" s="114"/>
      <c r="ZK21" s="114"/>
      <c r="ZL21" s="114"/>
      <c r="ZM21" s="114"/>
      <c r="ZN21" s="114"/>
      <c r="ZO21" s="114"/>
      <c r="ZP21" s="114"/>
      <c r="ZQ21" s="114"/>
      <c r="ZR21" s="114"/>
      <c r="ZS21" s="114"/>
      <c r="ZT21" s="114"/>
      <c r="ZU21" s="114"/>
      <c r="ZV21" s="114"/>
      <c r="ZW21" s="114"/>
      <c r="ZX21" s="114"/>
      <c r="ZY21" s="114"/>
      <c r="ZZ21" s="114"/>
    </row>
    <row r="22" spans="1:702" hidden="1" outlineLevel="1">
      <c r="A22" s="8">
        <v>40878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  <c r="CZ22" s="114"/>
      <c r="DA22" s="114"/>
      <c r="DB22" s="114"/>
      <c r="DC22" s="114"/>
      <c r="DD22" s="114"/>
      <c r="DE22" s="114"/>
      <c r="DF22" s="114"/>
      <c r="DG22" s="114"/>
      <c r="DH22" s="114"/>
      <c r="DI22" s="114"/>
      <c r="DJ22" s="114"/>
      <c r="DK22" s="114"/>
      <c r="DL22" s="114"/>
      <c r="DM22" s="114"/>
      <c r="DN22" s="114"/>
      <c r="DO22" s="114"/>
      <c r="DP22" s="114"/>
      <c r="DQ22" s="114"/>
      <c r="DR22" s="114"/>
      <c r="DS22" s="114"/>
      <c r="DT22" s="114"/>
      <c r="DU22" s="114"/>
      <c r="DV22" s="114"/>
      <c r="DW22" s="114"/>
      <c r="DX22" s="114"/>
      <c r="DY22" s="114"/>
      <c r="DZ22" s="114"/>
      <c r="EA22" s="114"/>
      <c r="EB22" s="114"/>
      <c r="EC22" s="114"/>
      <c r="ED22" s="114"/>
      <c r="EE22" s="114"/>
      <c r="EF22" s="114"/>
      <c r="EG22" s="114"/>
      <c r="EH22" s="114"/>
      <c r="EI22" s="114"/>
      <c r="EJ22" s="114"/>
      <c r="EK22" s="114"/>
      <c r="EL22" s="114"/>
      <c r="EM22" s="114"/>
      <c r="EN22" s="114"/>
      <c r="EO22" s="114"/>
      <c r="EP22" s="114"/>
      <c r="EQ22" s="114"/>
      <c r="ER22" s="114"/>
      <c r="ES22" s="114"/>
      <c r="ET22" s="114"/>
      <c r="EU22" s="114"/>
      <c r="EV22" s="114"/>
      <c r="EW22" s="114"/>
      <c r="EX22" s="114"/>
      <c r="EY22" s="114"/>
      <c r="EZ22" s="114"/>
      <c r="FA22" s="114"/>
      <c r="FB22" s="114"/>
      <c r="FC22" s="114"/>
      <c r="FD22" s="114"/>
      <c r="FE22" s="114"/>
      <c r="FF22" s="114"/>
      <c r="FG22" s="114"/>
      <c r="FH22" s="114"/>
      <c r="FI22" s="114"/>
      <c r="FJ22" s="114"/>
      <c r="FK22" s="114"/>
      <c r="FL22" s="114"/>
      <c r="FM22" s="114"/>
      <c r="FN22" s="114"/>
      <c r="FO22" s="114"/>
      <c r="FP22" s="114"/>
      <c r="FQ22" s="114"/>
      <c r="FR22" s="114"/>
      <c r="FS22" s="114"/>
      <c r="FT22" s="114"/>
      <c r="FU22" s="114"/>
      <c r="FV22" s="114"/>
      <c r="FW22" s="114"/>
      <c r="FX22" s="114"/>
      <c r="FY22" s="114"/>
      <c r="FZ22" s="114"/>
      <c r="GA22" s="114"/>
      <c r="GB22" s="114"/>
      <c r="GC22" s="114"/>
      <c r="GD22" s="114"/>
      <c r="GE22" s="114"/>
      <c r="GF22" s="114"/>
      <c r="GG22" s="114"/>
      <c r="GH22" s="114"/>
      <c r="GI22" s="114"/>
      <c r="GJ22" s="114"/>
      <c r="GK22" s="114"/>
      <c r="GL22" s="114"/>
      <c r="GM22" s="114"/>
      <c r="GN22" s="114"/>
      <c r="GO22" s="114"/>
      <c r="GP22" s="114"/>
      <c r="GQ22" s="114"/>
      <c r="GR22" s="114"/>
      <c r="GS22" s="114"/>
      <c r="GT22" s="114"/>
      <c r="GU22" s="114"/>
      <c r="GV22" s="114"/>
      <c r="GW22" s="114"/>
      <c r="GX22" s="114"/>
      <c r="GY22" s="114"/>
      <c r="GZ22" s="114"/>
      <c r="HA22" s="114"/>
      <c r="HB22" s="114"/>
      <c r="HC22" s="114"/>
      <c r="HD22" s="114"/>
      <c r="HE22" s="114"/>
      <c r="HF22" s="114"/>
      <c r="HG22" s="114"/>
      <c r="HH22" s="114"/>
      <c r="HI22" s="114"/>
      <c r="HJ22" s="114"/>
      <c r="HK22" s="114"/>
      <c r="HL22" s="114"/>
      <c r="HM22" s="114"/>
      <c r="HN22" s="114"/>
      <c r="HO22" s="114"/>
      <c r="HP22" s="114"/>
      <c r="HQ22" s="114"/>
      <c r="HR22" s="114"/>
      <c r="HS22" s="114"/>
      <c r="HT22" s="114"/>
      <c r="HU22" s="114"/>
      <c r="HV22" s="114"/>
      <c r="HW22" s="114"/>
      <c r="HX22" s="114"/>
      <c r="HY22" s="114"/>
      <c r="HZ22" s="114"/>
      <c r="IA22" s="114"/>
      <c r="IB22" s="114"/>
      <c r="IC22" s="114"/>
      <c r="ID22" s="114"/>
      <c r="IE22" s="114"/>
      <c r="IF22" s="114"/>
      <c r="IG22" s="114"/>
      <c r="IH22" s="114"/>
      <c r="II22" s="114"/>
      <c r="IJ22" s="114"/>
      <c r="IK22" s="114"/>
      <c r="IL22" s="114"/>
      <c r="IM22" s="114"/>
      <c r="IN22" s="114"/>
      <c r="IO22" s="114"/>
      <c r="IP22" s="114"/>
      <c r="IQ22" s="114"/>
      <c r="IR22" s="114"/>
      <c r="IS22" s="114"/>
      <c r="IT22" s="114"/>
      <c r="IU22" s="114"/>
      <c r="IV22" s="114"/>
      <c r="IW22" s="114"/>
      <c r="IX22" s="114"/>
      <c r="IY22" s="114"/>
      <c r="IZ22" s="114"/>
      <c r="JA22" s="114"/>
      <c r="JB22" s="114"/>
      <c r="JC22" s="114"/>
      <c r="JD22" s="114"/>
      <c r="JE22" s="114"/>
      <c r="JF22" s="114"/>
      <c r="JG22" s="114"/>
      <c r="JH22" s="114"/>
      <c r="JI22" s="114"/>
      <c r="JJ22" s="114"/>
      <c r="JK22" s="114"/>
      <c r="JL22" s="114"/>
      <c r="JM22" s="114"/>
      <c r="JN22" s="114"/>
      <c r="JO22" s="114"/>
      <c r="JP22" s="114"/>
      <c r="JQ22" s="114"/>
      <c r="JR22" s="114"/>
      <c r="JS22" s="114"/>
      <c r="JT22" s="114"/>
      <c r="JU22" s="114"/>
      <c r="JV22" s="114"/>
      <c r="JW22" s="114"/>
      <c r="JX22" s="114"/>
      <c r="JY22" s="114"/>
      <c r="JZ22" s="114"/>
      <c r="KA22" s="114"/>
      <c r="KB22" s="114"/>
      <c r="KC22" s="114"/>
      <c r="KD22" s="114"/>
      <c r="KE22" s="114"/>
      <c r="KF22" s="114"/>
      <c r="KG22" s="114"/>
      <c r="KH22" s="114"/>
      <c r="KI22" s="114"/>
      <c r="KJ22" s="114"/>
      <c r="KK22" s="114"/>
      <c r="KL22" s="114"/>
      <c r="KM22" s="114"/>
      <c r="KN22" s="114"/>
      <c r="KO22" s="114"/>
      <c r="KP22" s="114"/>
      <c r="KQ22" s="114"/>
      <c r="KR22" s="114"/>
      <c r="KS22" s="114"/>
      <c r="KT22" s="114"/>
      <c r="KU22" s="114"/>
      <c r="KV22" s="114"/>
      <c r="KW22" s="114"/>
      <c r="KX22" s="114"/>
      <c r="KY22" s="114"/>
      <c r="KZ22" s="114"/>
      <c r="LA22" s="114"/>
      <c r="LB22" s="114"/>
      <c r="LC22" s="114"/>
      <c r="LD22" s="114"/>
      <c r="LE22" s="114"/>
      <c r="LF22" s="114"/>
      <c r="LG22" s="114"/>
      <c r="LH22" s="114"/>
      <c r="LI22" s="114"/>
      <c r="LJ22" s="114"/>
      <c r="LK22" s="114"/>
      <c r="LL22" s="114"/>
      <c r="LM22" s="114"/>
      <c r="LN22" s="114"/>
      <c r="LO22" s="114"/>
      <c r="LP22" s="114"/>
      <c r="LQ22" s="114"/>
      <c r="LR22" s="114"/>
      <c r="LS22" s="114"/>
      <c r="LT22" s="114"/>
      <c r="LU22" s="114"/>
      <c r="LV22" s="114"/>
      <c r="LW22" s="114"/>
      <c r="LX22" s="114"/>
      <c r="LY22" s="114"/>
      <c r="LZ22" s="114"/>
      <c r="MA22" s="114"/>
      <c r="MB22" s="114"/>
      <c r="MC22" s="114"/>
      <c r="MD22" s="114"/>
      <c r="ME22" s="114"/>
      <c r="MF22" s="114"/>
      <c r="MG22" s="114"/>
      <c r="MH22" s="114"/>
      <c r="MI22" s="114"/>
      <c r="MJ22" s="114"/>
      <c r="MK22" s="114"/>
      <c r="ML22" s="114"/>
      <c r="MM22" s="114"/>
      <c r="MN22" s="114"/>
      <c r="MO22" s="114"/>
      <c r="MP22" s="114"/>
      <c r="MQ22" s="114"/>
      <c r="MR22" s="114"/>
      <c r="MS22" s="114"/>
      <c r="MT22" s="114"/>
      <c r="MU22" s="114"/>
      <c r="MV22" s="114"/>
      <c r="MW22" s="114"/>
      <c r="MX22" s="114"/>
      <c r="MY22" s="114"/>
      <c r="MZ22" s="114"/>
      <c r="NA22" s="114"/>
      <c r="NB22" s="114"/>
      <c r="NC22" s="114"/>
      <c r="ND22" s="114"/>
      <c r="NE22" s="114"/>
      <c r="NF22" s="114"/>
      <c r="NG22" s="114"/>
      <c r="NH22" s="114"/>
      <c r="NI22" s="114"/>
      <c r="NJ22" s="114"/>
      <c r="NK22" s="114"/>
      <c r="NL22" s="114"/>
      <c r="NM22" s="114"/>
      <c r="NN22" s="114"/>
      <c r="NO22" s="114"/>
      <c r="NP22" s="114"/>
      <c r="NQ22" s="114"/>
      <c r="NR22" s="114"/>
      <c r="NS22" s="114"/>
      <c r="NT22" s="114"/>
      <c r="NU22" s="114"/>
      <c r="NV22" s="114"/>
      <c r="NW22" s="114"/>
      <c r="NX22" s="114"/>
      <c r="NY22" s="114"/>
      <c r="NZ22" s="114"/>
      <c r="OA22" s="114"/>
      <c r="OB22" s="114"/>
      <c r="OC22" s="114"/>
      <c r="OD22" s="114"/>
      <c r="OE22" s="114"/>
      <c r="OF22" s="114"/>
      <c r="OG22" s="114"/>
      <c r="OH22" s="114"/>
      <c r="OI22" s="114"/>
      <c r="OJ22" s="114"/>
      <c r="OK22" s="114"/>
      <c r="OL22" s="114"/>
      <c r="OM22" s="114"/>
      <c r="ON22" s="114"/>
      <c r="OO22" s="114"/>
      <c r="OP22" s="114"/>
      <c r="OQ22" s="114"/>
      <c r="OR22" s="114"/>
      <c r="OS22" s="114"/>
      <c r="OT22" s="114"/>
      <c r="OU22" s="114"/>
      <c r="OV22" s="114"/>
      <c r="OW22" s="114"/>
      <c r="OX22" s="114"/>
      <c r="OY22" s="114"/>
      <c r="OZ22" s="114"/>
      <c r="PA22" s="114"/>
      <c r="PB22" s="114"/>
      <c r="PC22" s="114"/>
      <c r="PD22" s="114"/>
      <c r="PE22" s="114"/>
      <c r="PF22" s="114"/>
      <c r="PG22" s="114"/>
      <c r="PH22" s="114"/>
      <c r="PI22" s="114"/>
      <c r="PJ22" s="114"/>
      <c r="PK22" s="114"/>
      <c r="PL22" s="114"/>
      <c r="PM22" s="114"/>
      <c r="PN22" s="114"/>
      <c r="PO22" s="114"/>
      <c r="PP22" s="114"/>
      <c r="PQ22" s="114"/>
      <c r="PR22" s="114"/>
      <c r="PS22" s="114"/>
      <c r="PT22" s="114"/>
      <c r="PU22" s="114"/>
      <c r="PV22" s="114"/>
      <c r="PW22" s="114"/>
      <c r="PX22" s="114"/>
      <c r="PY22" s="114"/>
      <c r="PZ22" s="114"/>
      <c r="QA22" s="114"/>
      <c r="QB22" s="114"/>
      <c r="QC22" s="114"/>
      <c r="QD22" s="114"/>
      <c r="QE22" s="114"/>
      <c r="QF22" s="114"/>
      <c r="QG22" s="114"/>
      <c r="QH22" s="114"/>
      <c r="QI22" s="114"/>
      <c r="QJ22" s="114"/>
      <c r="QK22" s="114"/>
      <c r="QL22" s="114"/>
      <c r="QM22" s="114"/>
      <c r="QN22" s="114"/>
      <c r="QO22" s="114"/>
      <c r="QP22" s="114"/>
      <c r="QQ22" s="114"/>
      <c r="QR22" s="114"/>
      <c r="QS22" s="114"/>
      <c r="QT22" s="114"/>
      <c r="QU22" s="114"/>
      <c r="QV22" s="114"/>
      <c r="QW22" s="114"/>
      <c r="QX22" s="114"/>
      <c r="QY22" s="114"/>
      <c r="QZ22" s="114"/>
      <c r="RA22" s="114"/>
      <c r="RB22" s="114"/>
      <c r="RC22" s="114"/>
      <c r="RD22" s="114"/>
      <c r="RE22" s="114"/>
      <c r="RF22" s="114"/>
      <c r="RG22" s="114"/>
      <c r="RH22" s="114"/>
      <c r="RI22" s="114"/>
      <c r="RJ22" s="114"/>
      <c r="RK22" s="114"/>
      <c r="RL22" s="114"/>
      <c r="RM22" s="114"/>
      <c r="RN22" s="114"/>
      <c r="RO22" s="114"/>
      <c r="RP22" s="114"/>
      <c r="RQ22" s="114"/>
      <c r="RR22" s="114"/>
      <c r="RS22" s="114"/>
      <c r="RT22" s="114"/>
      <c r="RU22" s="114"/>
      <c r="RV22" s="114"/>
      <c r="RW22" s="114"/>
      <c r="RX22" s="114"/>
      <c r="RY22" s="114"/>
      <c r="RZ22" s="114"/>
      <c r="SA22" s="114"/>
      <c r="SB22" s="114"/>
      <c r="SC22" s="114"/>
      <c r="SD22" s="114"/>
      <c r="SE22" s="114"/>
      <c r="SF22" s="114"/>
      <c r="SG22" s="114"/>
      <c r="SH22" s="114"/>
      <c r="SI22" s="114"/>
      <c r="SJ22" s="114"/>
      <c r="SK22" s="114"/>
      <c r="SL22" s="114"/>
      <c r="SM22" s="114"/>
      <c r="SN22" s="114"/>
      <c r="SO22" s="114"/>
      <c r="SP22" s="114"/>
      <c r="SQ22" s="114"/>
      <c r="SR22" s="114"/>
      <c r="SS22" s="114"/>
      <c r="ST22" s="114"/>
      <c r="SU22" s="114"/>
      <c r="SV22" s="114"/>
      <c r="SW22" s="114"/>
      <c r="SX22" s="114"/>
      <c r="SY22" s="114"/>
      <c r="SZ22" s="114"/>
      <c r="TA22" s="114"/>
      <c r="TB22" s="114"/>
      <c r="TC22" s="114"/>
      <c r="TD22" s="114"/>
      <c r="TE22" s="114"/>
      <c r="TF22" s="114"/>
      <c r="TG22" s="114"/>
      <c r="TH22" s="114"/>
      <c r="TI22" s="114"/>
      <c r="TJ22" s="114"/>
      <c r="TK22" s="114"/>
      <c r="TL22" s="114"/>
      <c r="TM22" s="114"/>
      <c r="TN22" s="114"/>
      <c r="TO22" s="114"/>
      <c r="TP22" s="114"/>
      <c r="TQ22" s="114"/>
      <c r="TR22" s="114"/>
      <c r="TS22" s="114"/>
      <c r="TT22" s="114"/>
      <c r="TU22" s="114"/>
      <c r="TV22" s="114"/>
      <c r="TW22" s="114"/>
      <c r="TX22" s="114"/>
      <c r="TY22" s="114"/>
      <c r="TZ22" s="114"/>
      <c r="UA22" s="114"/>
      <c r="UB22" s="114"/>
      <c r="UC22" s="114"/>
      <c r="UD22" s="114"/>
      <c r="UE22" s="114"/>
      <c r="UF22" s="114"/>
      <c r="UG22" s="114"/>
      <c r="UH22" s="114"/>
      <c r="UI22" s="114"/>
      <c r="UJ22" s="114"/>
      <c r="UK22" s="114"/>
      <c r="UL22" s="114"/>
      <c r="UM22" s="114"/>
      <c r="UN22" s="114"/>
      <c r="UO22" s="114"/>
      <c r="UP22" s="114"/>
      <c r="UQ22" s="114"/>
      <c r="UR22" s="114"/>
      <c r="US22" s="114"/>
      <c r="UT22" s="114"/>
      <c r="UU22" s="114"/>
      <c r="UV22" s="114"/>
      <c r="UW22" s="114"/>
      <c r="UX22" s="114"/>
      <c r="UY22" s="114"/>
      <c r="UZ22" s="114"/>
      <c r="VA22" s="114"/>
      <c r="VB22" s="114"/>
      <c r="VC22" s="114"/>
      <c r="VD22" s="114"/>
      <c r="VE22" s="114"/>
      <c r="VF22" s="114"/>
      <c r="VG22" s="114"/>
      <c r="VH22" s="114"/>
      <c r="VI22" s="114"/>
      <c r="VJ22" s="114"/>
      <c r="VK22" s="114"/>
      <c r="VL22" s="114"/>
      <c r="VM22" s="114"/>
      <c r="VN22" s="114"/>
      <c r="VO22" s="114"/>
      <c r="VP22" s="114"/>
      <c r="VQ22" s="114"/>
      <c r="VR22" s="114"/>
      <c r="VS22" s="114"/>
      <c r="VT22" s="114"/>
      <c r="VU22" s="114"/>
      <c r="VV22" s="114"/>
      <c r="VW22" s="114"/>
      <c r="VX22" s="114"/>
      <c r="VY22" s="114"/>
      <c r="VZ22" s="114"/>
      <c r="WA22" s="114"/>
      <c r="WB22" s="114"/>
      <c r="WC22" s="114"/>
      <c r="WD22" s="114"/>
      <c r="WE22" s="114"/>
      <c r="WF22" s="114"/>
      <c r="WG22" s="114"/>
      <c r="WH22" s="114"/>
      <c r="WI22" s="114"/>
      <c r="WJ22" s="114"/>
      <c r="WK22" s="114"/>
      <c r="WL22" s="114"/>
      <c r="WM22" s="114"/>
      <c r="WN22" s="114"/>
      <c r="WO22" s="114"/>
      <c r="WP22" s="114"/>
      <c r="WQ22" s="114"/>
      <c r="WR22" s="114"/>
      <c r="WS22" s="114"/>
      <c r="WT22" s="114"/>
      <c r="WU22" s="114"/>
      <c r="WV22" s="114"/>
      <c r="WW22" s="114"/>
      <c r="WX22" s="114"/>
      <c r="WY22" s="114"/>
      <c r="WZ22" s="114"/>
      <c r="XA22" s="114"/>
      <c r="XB22" s="114"/>
      <c r="XC22" s="114"/>
      <c r="XD22" s="114"/>
      <c r="XE22" s="114"/>
      <c r="XF22" s="114"/>
      <c r="XG22" s="114"/>
      <c r="XH22" s="114"/>
      <c r="XI22" s="114"/>
      <c r="XJ22" s="114"/>
      <c r="XK22" s="114"/>
      <c r="XL22" s="114"/>
      <c r="XM22" s="114"/>
      <c r="XN22" s="114"/>
      <c r="XO22" s="114"/>
      <c r="XP22" s="114"/>
      <c r="XQ22" s="114"/>
      <c r="XR22" s="114"/>
      <c r="XS22" s="114"/>
      <c r="XT22" s="114"/>
      <c r="XU22" s="114"/>
      <c r="XV22" s="114"/>
      <c r="XW22" s="114"/>
      <c r="XX22" s="114"/>
      <c r="XY22" s="114"/>
      <c r="XZ22" s="114"/>
      <c r="YA22" s="114"/>
      <c r="YB22" s="114"/>
      <c r="YC22" s="114"/>
      <c r="YD22" s="114"/>
      <c r="YE22" s="114"/>
      <c r="YF22" s="114"/>
      <c r="YG22" s="114"/>
      <c r="YH22" s="114"/>
      <c r="YI22" s="114"/>
      <c r="YJ22" s="114"/>
      <c r="YK22" s="114"/>
      <c r="YL22" s="114"/>
      <c r="YM22" s="114"/>
      <c r="YN22" s="114"/>
      <c r="YO22" s="114"/>
      <c r="YP22" s="114"/>
      <c r="YQ22" s="114"/>
      <c r="YR22" s="114"/>
      <c r="YS22" s="114"/>
      <c r="YT22" s="114"/>
      <c r="YU22" s="114"/>
      <c r="YV22" s="114"/>
      <c r="YW22" s="114"/>
      <c r="YX22" s="114"/>
      <c r="YY22" s="114"/>
      <c r="YZ22" s="114"/>
      <c r="ZA22" s="114"/>
      <c r="ZB22" s="114"/>
      <c r="ZC22" s="114"/>
      <c r="ZD22" s="114"/>
      <c r="ZE22" s="114"/>
      <c r="ZF22" s="114"/>
      <c r="ZG22" s="114"/>
      <c r="ZH22" s="114"/>
      <c r="ZI22" s="114"/>
      <c r="ZJ22" s="114"/>
      <c r="ZK22" s="114"/>
      <c r="ZL22" s="114"/>
      <c r="ZM22" s="114"/>
      <c r="ZN22" s="114"/>
      <c r="ZO22" s="114"/>
      <c r="ZP22" s="114"/>
      <c r="ZQ22" s="114"/>
      <c r="ZR22" s="114"/>
      <c r="ZS22" s="114"/>
      <c r="ZT22" s="114"/>
      <c r="ZU22" s="114"/>
      <c r="ZV22" s="114"/>
      <c r="ZW22" s="114"/>
      <c r="ZX22" s="114"/>
      <c r="ZY22" s="114"/>
      <c r="ZZ22" s="114"/>
    </row>
    <row r="23" spans="1:702" hidden="1" outlineLevel="1">
      <c r="A23" s="8">
        <v>40909</v>
      </c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  <c r="CZ23" s="114"/>
      <c r="DA23" s="114"/>
      <c r="DB23" s="114"/>
      <c r="DC23" s="114"/>
      <c r="DD23" s="114"/>
      <c r="DE23" s="114"/>
      <c r="DF23" s="114"/>
      <c r="DG23" s="114"/>
      <c r="DH23" s="114"/>
      <c r="DI23" s="114"/>
      <c r="DJ23" s="114"/>
      <c r="DK23" s="114"/>
      <c r="DL23" s="114"/>
      <c r="DM23" s="114"/>
      <c r="DN23" s="114"/>
      <c r="DO23" s="114"/>
      <c r="DP23" s="114"/>
      <c r="DQ23" s="114"/>
      <c r="DR23" s="114"/>
      <c r="DS23" s="114"/>
      <c r="DT23" s="114"/>
      <c r="DU23" s="114"/>
      <c r="DV23" s="114"/>
      <c r="DW23" s="114"/>
      <c r="DX23" s="114"/>
      <c r="DY23" s="114"/>
      <c r="DZ23" s="114"/>
      <c r="EA23" s="114"/>
      <c r="EB23" s="114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  <c r="EO23" s="114"/>
      <c r="EP23" s="114"/>
      <c r="EQ23" s="114"/>
      <c r="ER23" s="114"/>
      <c r="ES23" s="114"/>
      <c r="ET23" s="114"/>
      <c r="EU23" s="114"/>
      <c r="EV23" s="114"/>
      <c r="EW23" s="114"/>
      <c r="EX23" s="114"/>
      <c r="EY23" s="114"/>
      <c r="EZ23" s="114"/>
      <c r="FA23" s="114"/>
      <c r="FB23" s="114"/>
      <c r="FC23" s="114"/>
      <c r="FD23" s="114"/>
      <c r="FE23" s="114"/>
      <c r="FF23" s="114"/>
      <c r="FG23" s="114"/>
      <c r="FH23" s="114"/>
      <c r="FI23" s="114"/>
      <c r="FJ23" s="114"/>
      <c r="FK23" s="114"/>
      <c r="FL23" s="114"/>
      <c r="FM23" s="114"/>
      <c r="FN23" s="114"/>
      <c r="FO23" s="114"/>
      <c r="FP23" s="114"/>
      <c r="FQ23" s="114"/>
      <c r="FR23" s="114"/>
      <c r="FS23" s="114"/>
      <c r="FT23" s="114"/>
      <c r="FU23" s="114"/>
      <c r="FV23" s="114"/>
      <c r="FW23" s="114"/>
      <c r="FX23" s="114"/>
      <c r="FY23" s="114"/>
      <c r="FZ23" s="114"/>
      <c r="GA23" s="114"/>
      <c r="GB23" s="114"/>
      <c r="GC23" s="114"/>
      <c r="GD23" s="114"/>
      <c r="GE23" s="114"/>
      <c r="GF23" s="114"/>
      <c r="GG23" s="114"/>
      <c r="GH23" s="114"/>
      <c r="GI23" s="114"/>
      <c r="GJ23" s="114"/>
      <c r="GK23" s="114"/>
      <c r="GL23" s="114"/>
      <c r="GM23" s="114"/>
      <c r="GN23" s="114"/>
      <c r="GO23" s="114"/>
      <c r="GP23" s="114"/>
      <c r="GQ23" s="114"/>
      <c r="GR23" s="114"/>
      <c r="GS23" s="114"/>
      <c r="GT23" s="114"/>
      <c r="GU23" s="114"/>
      <c r="GV23" s="114"/>
      <c r="GW23" s="114"/>
      <c r="GX23" s="114"/>
      <c r="GY23" s="114"/>
      <c r="GZ23" s="114"/>
      <c r="HA23" s="114"/>
      <c r="HB23" s="114"/>
      <c r="HC23" s="114"/>
      <c r="HD23" s="114"/>
      <c r="HE23" s="114"/>
      <c r="HF23" s="114"/>
      <c r="HG23" s="114"/>
      <c r="HH23" s="114"/>
      <c r="HI23" s="114"/>
      <c r="HJ23" s="114"/>
      <c r="HK23" s="114"/>
      <c r="HL23" s="114"/>
      <c r="HM23" s="114"/>
      <c r="HN23" s="114"/>
      <c r="HO23" s="114"/>
      <c r="HP23" s="114"/>
      <c r="HQ23" s="114"/>
      <c r="HR23" s="114"/>
      <c r="HS23" s="114"/>
      <c r="HT23" s="114"/>
      <c r="HU23" s="114"/>
      <c r="HV23" s="114"/>
      <c r="HW23" s="114"/>
      <c r="HX23" s="114"/>
      <c r="HY23" s="114"/>
      <c r="HZ23" s="114"/>
      <c r="IA23" s="114"/>
      <c r="IB23" s="114"/>
      <c r="IC23" s="114"/>
      <c r="ID23" s="114"/>
      <c r="IE23" s="114"/>
      <c r="IF23" s="114"/>
      <c r="IG23" s="114"/>
      <c r="IH23" s="114"/>
      <c r="II23" s="114"/>
      <c r="IJ23" s="114"/>
      <c r="IK23" s="114"/>
      <c r="IL23" s="114"/>
      <c r="IM23" s="114"/>
      <c r="IN23" s="114"/>
      <c r="IO23" s="114"/>
      <c r="IP23" s="114"/>
      <c r="IQ23" s="114"/>
      <c r="IR23" s="114"/>
      <c r="IS23" s="114"/>
      <c r="IT23" s="114"/>
      <c r="IU23" s="114"/>
      <c r="IV23" s="114"/>
      <c r="IW23" s="114"/>
      <c r="IX23" s="114"/>
      <c r="IY23" s="114"/>
      <c r="IZ23" s="114"/>
      <c r="JA23" s="114"/>
      <c r="JB23" s="114"/>
      <c r="JC23" s="114"/>
      <c r="JD23" s="114"/>
      <c r="JE23" s="114"/>
      <c r="JF23" s="114"/>
      <c r="JG23" s="114"/>
      <c r="JH23" s="114"/>
      <c r="JI23" s="114"/>
      <c r="JJ23" s="114"/>
      <c r="JK23" s="114"/>
      <c r="JL23" s="114"/>
      <c r="JM23" s="114"/>
      <c r="JN23" s="114"/>
      <c r="JO23" s="114"/>
      <c r="JP23" s="114"/>
      <c r="JQ23" s="114"/>
      <c r="JR23" s="114"/>
      <c r="JS23" s="114"/>
      <c r="JT23" s="114"/>
      <c r="JU23" s="114"/>
      <c r="JV23" s="114"/>
      <c r="JW23" s="114"/>
      <c r="JX23" s="114"/>
      <c r="JY23" s="114"/>
      <c r="JZ23" s="114"/>
      <c r="KA23" s="114"/>
      <c r="KB23" s="114"/>
      <c r="KC23" s="114"/>
      <c r="KD23" s="114"/>
      <c r="KE23" s="114"/>
      <c r="KF23" s="114"/>
      <c r="KG23" s="114"/>
      <c r="KH23" s="114"/>
      <c r="KI23" s="114"/>
      <c r="KJ23" s="114"/>
      <c r="KK23" s="114"/>
      <c r="KL23" s="114"/>
      <c r="KM23" s="114"/>
      <c r="KN23" s="114"/>
      <c r="KO23" s="114"/>
      <c r="KP23" s="114"/>
      <c r="KQ23" s="114"/>
      <c r="KR23" s="114"/>
      <c r="KS23" s="114"/>
      <c r="KT23" s="114"/>
      <c r="KU23" s="114"/>
      <c r="KV23" s="114"/>
      <c r="KW23" s="114"/>
      <c r="KX23" s="114"/>
      <c r="KY23" s="114"/>
      <c r="KZ23" s="114"/>
      <c r="LA23" s="114"/>
      <c r="LB23" s="114"/>
      <c r="LC23" s="114"/>
      <c r="LD23" s="114"/>
      <c r="LE23" s="114"/>
      <c r="LF23" s="114"/>
      <c r="LG23" s="114"/>
      <c r="LH23" s="114"/>
      <c r="LI23" s="114"/>
      <c r="LJ23" s="114"/>
      <c r="LK23" s="114"/>
      <c r="LL23" s="114"/>
      <c r="LM23" s="114"/>
      <c r="LN23" s="114"/>
      <c r="LO23" s="114"/>
      <c r="LP23" s="114"/>
      <c r="LQ23" s="114"/>
      <c r="LR23" s="114"/>
      <c r="LS23" s="114"/>
      <c r="LT23" s="114"/>
      <c r="LU23" s="114"/>
      <c r="LV23" s="114"/>
      <c r="LW23" s="114"/>
      <c r="LX23" s="114"/>
      <c r="LY23" s="114"/>
      <c r="LZ23" s="114"/>
      <c r="MA23" s="114"/>
      <c r="MB23" s="114"/>
      <c r="MC23" s="114"/>
      <c r="MD23" s="114"/>
      <c r="ME23" s="114"/>
      <c r="MF23" s="114"/>
      <c r="MG23" s="114"/>
      <c r="MH23" s="114"/>
      <c r="MI23" s="114"/>
      <c r="MJ23" s="114"/>
      <c r="MK23" s="114"/>
      <c r="ML23" s="114"/>
      <c r="MM23" s="114"/>
      <c r="MN23" s="114"/>
      <c r="MO23" s="114"/>
      <c r="MP23" s="114"/>
      <c r="MQ23" s="114"/>
      <c r="MR23" s="114"/>
      <c r="MS23" s="114"/>
      <c r="MT23" s="114"/>
      <c r="MU23" s="114"/>
      <c r="MV23" s="114"/>
      <c r="MW23" s="114"/>
      <c r="MX23" s="114"/>
      <c r="MY23" s="114"/>
      <c r="MZ23" s="114"/>
      <c r="NA23" s="114"/>
      <c r="NB23" s="114"/>
      <c r="NC23" s="114"/>
      <c r="ND23" s="114"/>
      <c r="NE23" s="114"/>
      <c r="NF23" s="114"/>
      <c r="NG23" s="114"/>
      <c r="NH23" s="114"/>
      <c r="NI23" s="114"/>
      <c r="NJ23" s="114"/>
      <c r="NK23" s="114"/>
      <c r="NL23" s="114"/>
      <c r="NM23" s="114"/>
      <c r="NN23" s="114"/>
      <c r="NO23" s="114"/>
      <c r="NP23" s="114"/>
      <c r="NQ23" s="114"/>
      <c r="NR23" s="114"/>
      <c r="NS23" s="114"/>
      <c r="NT23" s="114"/>
      <c r="NU23" s="114"/>
      <c r="NV23" s="114"/>
      <c r="NW23" s="114"/>
      <c r="NX23" s="114"/>
      <c r="NY23" s="114"/>
      <c r="NZ23" s="114"/>
      <c r="OA23" s="114"/>
      <c r="OB23" s="114"/>
      <c r="OC23" s="114"/>
      <c r="OD23" s="114"/>
      <c r="OE23" s="114"/>
      <c r="OF23" s="114"/>
      <c r="OG23" s="114"/>
      <c r="OH23" s="114"/>
      <c r="OI23" s="114"/>
      <c r="OJ23" s="114"/>
      <c r="OK23" s="114"/>
      <c r="OL23" s="114"/>
      <c r="OM23" s="114"/>
      <c r="ON23" s="114"/>
      <c r="OO23" s="114"/>
      <c r="OP23" s="114"/>
      <c r="OQ23" s="114"/>
      <c r="OR23" s="114"/>
      <c r="OS23" s="114"/>
      <c r="OT23" s="114"/>
      <c r="OU23" s="114"/>
      <c r="OV23" s="114"/>
      <c r="OW23" s="114"/>
      <c r="OX23" s="114"/>
      <c r="OY23" s="114"/>
      <c r="OZ23" s="114"/>
      <c r="PA23" s="114"/>
      <c r="PB23" s="114"/>
      <c r="PC23" s="114"/>
      <c r="PD23" s="114"/>
      <c r="PE23" s="114"/>
      <c r="PF23" s="114"/>
      <c r="PG23" s="114"/>
      <c r="PH23" s="114"/>
      <c r="PI23" s="114"/>
      <c r="PJ23" s="114"/>
      <c r="PK23" s="114"/>
      <c r="PL23" s="114"/>
      <c r="PM23" s="114"/>
      <c r="PN23" s="114"/>
      <c r="PO23" s="114"/>
      <c r="PP23" s="114"/>
      <c r="PQ23" s="114"/>
      <c r="PR23" s="114"/>
      <c r="PS23" s="114"/>
      <c r="PT23" s="114"/>
      <c r="PU23" s="114"/>
      <c r="PV23" s="114"/>
      <c r="PW23" s="114"/>
      <c r="PX23" s="114"/>
      <c r="PY23" s="114"/>
      <c r="PZ23" s="114"/>
      <c r="QA23" s="114"/>
      <c r="QB23" s="114"/>
      <c r="QC23" s="114"/>
      <c r="QD23" s="114"/>
      <c r="QE23" s="114"/>
      <c r="QF23" s="114"/>
      <c r="QG23" s="114"/>
      <c r="QH23" s="114"/>
      <c r="QI23" s="114"/>
      <c r="QJ23" s="114"/>
      <c r="QK23" s="114"/>
      <c r="QL23" s="114"/>
      <c r="QM23" s="114"/>
      <c r="QN23" s="114"/>
      <c r="QO23" s="114"/>
      <c r="QP23" s="114"/>
      <c r="QQ23" s="114"/>
      <c r="QR23" s="114"/>
      <c r="QS23" s="114"/>
      <c r="QT23" s="114"/>
      <c r="QU23" s="114"/>
      <c r="QV23" s="114"/>
      <c r="QW23" s="114"/>
      <c r="QX23" s="114"/>
      <c r="QY23" s="114"/>
      <c r="QZ23" s="114"/>
      <c r="RA23" s="114"/>
      <c r="RB23" s="114"/>
      <c r="RC23" s="114"/>
      <c r="RD23" s="114"/>
      <c r="RE23" s="114"/>
      <c r="RF23" s="114"/>
      <c r="RG23" s="114"/>
      <c r="RH23" s="114"/>
      <c r="RI23" s="114"/>
      <c r="RJ23" s="114"/>
      <c r="RK23" s="114"/>
      <c r="RL23" s="114"/>
      <c r="RM23" s="114"/>
      <c r="RN23" s="114"/>
      <c r="RO23" s="114"/>
      <c r="RP23" s="114"/>
      <c r="RQ23" s="114"/>
      <c r="RR23" s="114"/>
      <c r="RS23" s="114"/>
      <c r="RT23" s="114"/>
      <c r="RU23" s="114"/>
      <c r="RV23" s="114"/>
      <c r="RW23" s="114"/>
      <c r="RX23" s="114"/>
      <c r="RY23" s="114"/>
      <c r="RZ23" s="114"/>
      <c r="SA23" s="114"/>
      <c r="SB23" s="114"/>
      <c r="SC23" s="114"/>
      <c r="SD23" s="114"/>
      <c r="SE23" s="114"/>
      <c r="SF23" s="114"/>
      <c r="SG23" s="114"/>
      <c r="SH23" s="114"/>
      <c r="SI23" s="114"/>
      <c r="SJ23" s="114"/>
      <c r="SK23" s="114"/>
      <c r="SL23" s="114"/>
      <c r="SM23" s="114"/>
      <c r="SN23" s="114"/>
      <c r="SO23" s="114"/>
      <c r="SP23" s="114"/>
      <c r="SQ23" s="114"/>
      <c r="SR23" s="114"/>
      <c r="SS23" s="114"/>
      <c r="ST23" s="114"/>
      <c r="SU23" s="114"/>
      <c r="SV23" s="114"/>
      <c r="SW23" s="114"/>
      <c r="SX23" s="114"/>
      <c r="SY23" s="114"/>
      <c r="SZ23" s="114"/>
      <c r="TA23" s="114"/>
      <c r="TB23" s="114"/>
      <c r="TC23" s="114"/>
      <c r="TD23" s="114"/>
      <c r="TE23" s="114"/>
      <c r="TF23" s="114"/>
      <c r="TG23" s="114"/>
      <c r="TH23" s="114"/>
      <c r="TI23" s="114"/>
      <c r="TJ23" s="114"/>
      <c r="TK23" s="114"/>
      <c r="TL23" s="114"/>
      <c r="TM23" s="114"/>
      <c r="TN23" s="114"/>
      <c r="TO23" s="114"/>
      <c r="TP23" s="114"/>
      <c r="TQ23" s="114"/>
      <c r="TR23" s="114"/>
      <c r="TS23" s="114"/>
      <c r="TT23" s="114"/>
      <c r="TU23" s="114"/>
      <c r="TV23" s="114"/>
      <c r="TW23" s="114"/>
      <c r="TX23" s="114"/>
      <c r="TY23" s="114"/>
      <c r="TZ23" s="114"/>
      <c r="UA23" s="114"/>
      <c r="UB23" s="114"/>
      <c r="UC23" s="114"/>
      <c r="UD23" s="114"/>
      <c r="UE23" s="114"/>
      <c r="UF23" s="114"/>
      <c r="UG23" s="114"/>
      <c r="UH23" s="114"/>
      <c r="UI23" s="114"/>
      <c r="UJ23" s="114"/>
      <c r="UK23" s="114"/>
      <c r="UL23" s="114"/>
      <c r="UM23" s="114"/>
      <c r="UN23" s="114"/>
      <c r="UO23" s="114"/>
      <c r="UP23" s="114"/>
      <c r="UQ23" s="114"/>
      <c r="UR23" s="114"/>
      <c r="US23" s="114"/>
      <c r="UT23" s="114"/>
      <c r="UU23" s="114"/>
      <c r="UV23" s="114"/>
      <c r="UW23" s="114"/>
      <c r="UX23" s="114"/>
      <c r="UY23" s="114"/>
      <c r="UZ23" s="114"/>
      <c r="VA23" s="114"/>
      <c r="VB23" s="114"/>
      <c r="VC23" s="114"/>
      <c r="VD23" s="114"/>
      <c r="VE23" s="114"/>
      <c r="VF23" s="114"/>
      <c r="VG23" s="114"/>
      <c r="VH23" s="114"/>
      <c r="VI23" s="114"/>
      <c r="VJ23" s="114"/>
      <c r="VK23" s="114"/>
      <c r="VL23" s="114"/>
      <c r="VM23" s="114"/>
      <c r="VN23" s="114"/>
      <c r="VO23" s="114"/>
      <c r="VP23" s="114"/>
      <c r="VQ23" s="114"/>
      <c r="VR23" s="114"/>
      <c r="VS23" s="114"/>
      <c r="VT23" s="114"/>
      <c r="VU23" s="114"/>
      <c r="VV23" s="114"/>
      <c r="VW23" s="114"/>
      <c r="VX23" s="114"/>
      <c r="VY23" s="114"/>
      <c r="VZ23" s="114"/>
      <c r="WA23" s="114"/>
      <c r="WB23" s="114"/>
      <c r="WC23" s="114"/>
      <c r="WD23" s="114"/>
      <c r="WE23" s="114"/>
      <c r="WF23" s="114"/>
      <c r="WG23" s="114"/>
      <c r="WH23" s="114"/>
      <c r="WI23" s="114"/>
      <c r="WJ23" s="114"/>
      <c r="WK23" s="114"/>
      <c r="WL23" s="114"/>
      <c r="WM23" s="114"/>
      <c r="WN23" s="114"/>
      <c r="WO23" s="114"/>
      <c r="WP23" s="114"/>
      <c r="WQ23" s="114"/>
      <c r="WR23" s="114"/>
      <c r="WS23" s="114"/>
      <c r="WT23" s="114"/>
      <c r="WU23" s="114"/>
      <c r="WV23" s="114"/>
      <c r="WW23" s="114"/>
      <c r="WX23" s="114"/>
      <c r="WY23" s="114"/>
      <c r="WZ23" s="114"/>
      <c r="XA23" s="114"/>
      <c r="XB23" s="114"/>
      <c r="XC23" s="114"/>
      <c r="XD23" s="114"/>
      <c r="XE23" s="114"/>
      <c r="XF23" s="114"/>
      <c r="XG23" s="114"/>
      <c r="XH23" s="114"/>
      <c r="XI23" s="114"/>
      <c r="XJ23" s="114"/>
      <c r="XK23" s="114"/>
      <c r="XL23" s="114"/>
      <c r="XM23" s="114"/>
      <c r="XN23" s="114"/>
      <c r="XO23" s="114"/>
      <c r="XP23" s="114"/>
      <c r="XQ23" s="114"/>
      <c r="XR23" s="114"/>
      <c r="XS23" s="114"/>
      <c r="XT23" s="114"/>
      <c r="XU23" s="114"/>
      <c r="XV23" s="114"/>
      <c r="XW23" s="114"/>
      <c r="XX23" s="114"/>
      <c r="XY23" s="114"/>
      <c r="XZ23" s="114"/>
      <c r="YA23" s="114"/>
      <c r="YB23" s="114"/>
      <c r="YC23" s="114"/>
      <c r="YD23" s="114"/>
      <c r="YE23" s="114"/>
      <c r="YF23" s="114"/>
      <c r="YG23" s="114"/>
      <c r="YH23" s="114"/>
      <c r="YI23" s="114"/>
      <c r="YJ23" s="114"/>
      <c r="YK23" s="114"/>
      <c r="YL23" s="114"/>
      <c r="YM23" s="114"/>
      <c r="YN23" s="114"/>
      <c r="YO23" s="114"/>
      <c r="YP23" s="114"/>
      <c r="YQ23" s="114"/>
      <c r="YR23" s="114"/>
      <c r="YS23" s="114"/>
      <c r="YT23" s="114"/>
      <c r="YU23" s="114"/>
      <c r="YV23" s="114"/>
      <c r="YW23" s="114"/>
      <c r="YX23" s="114"/>
      <c r="YY23" s="114"/>
      <c r="YZ23" s="114"/>
      <c r="ZA23" s="114"/>
      <c r="ZB23" s="114"/>
      <c r="ZC23" s="114"/>
      <c r="ZD23" s="114"/>
      <c r="ZE23" s="114"/>
      <c r="ZF23" s="114"/>
      <c r="ZG23" s="114"/>
      <c r="ZH23" s="114"/>
      <c r="ZI23" s="114"/>
      <c r="ZJ23" s="114"/>
      <c r="ZK23" s="114"/>
      <c r="ZL23" s="114"/>
      <c r="ZM23" s="114"/>
      <c r="ZN23" s="114"/>
      <c r="ZO23" s="114"/>
      <c r="ZP23" s="114"/>
      <c r="ZQ23" s="114"/>
      <c r="ZR23" s="114"/>
      <c r="ZS23" s="114"/>
      <c r="ZT23" s="114"/>
      <c r="ZU23" s="114"/>
      <c r="ZV23" s="114"/>
      <c r="ZW23" s="114"/>
      <c r="ZX23" s="114"/>
      <c r="ZY23" s="114"/>
      <c r="ZZ23" s="114"/>
    </row>
    <row r="24" spans="1:702" hidden="1" outlineLevel="1">
      <c r="A24" s="8">
        <v>40940</v>
      </c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  <c r="CZ24" s="114"/>
      <c r="DA24" s="114"/>
      <c r="DB24" s="114"/>
      <c r="DC24" s="114"/>
      <c r="DD24" s="114"/>
      <c r="DE24" s="114"/>
      <c r="DF24" s="114"/>
      <c r="DG24" s="114"/>
      <c r="DH24" s="114"/>
      <c r="DI24" s="114"/>
      <c r="DJ24" s="114"/>
      <c r="DK24" s="114"/>
      <c r="DL24" s="114"/>
      <c r="DM24" s="114"/>
      <c r="DN24" s="114"/>
      <c r="DO24" s="114"/>
      <c r="DP24" s="114"/>
      <c r="DQ24" s="114"/>
      <c r="DR24" s="114"/>
      <c r="DS24" s="114"/>
      <c r="DT24" s="114"/>
      <c r="DU24" s="114"/>
      <c r="DV24" s="114"/>
      <c r="DW24" s="114"/>
      <c r="DX24" s="114"/>
      <c r="DY24" s="114"/>
      <c r="DZ24" s="114"/>
      <c r="EA24" s="114"/>
      <c r="EB24" s="114"/>
      <c r="EC24" s="114"/>
      <c r="ED24" s="114"/>
      <c r="EE24" s="114"/>
      <c r="EF24" s="114"/>
      <c r="EG24" s="114"/>
      <c r="EH24" s="114"/>
      <c r="EI24" s="114"/>
      <c r="EJ24" s="114"/>
      <c r="EK24" s="114"/>
      <c r="EL24" s="114"/>
      <c r="EM24" s="114"/>
      <c r="EN24" s="114"/>
      <c r="EO24" s="114"/>
      <c r="EP24" s="114"/>
      <c r="EQ24" s="114"/>
      <c r="ER24" s="114"/>
      <c r="ES24" s="114"/>
      <c r="ET24" s="114"/>
      <c r="EU24" s="114"/>
      <c r="EV24" s="114"/>
      <c r="EW24" s="114"/>
      <c r="EX24" s="114"/>
      <c r="EY24" s="114"/>
      <c r="EZ24" s="114"/>
      <c r="FA24" s="114"/>
      <c r="FB24" s="114"/>
      <c r="FC24" s="114"/>
      <c r="FD24" s="114"/>
      <c r="FE24" s="114"/>
      <c r="FF24" s="114"/>
      <c r="FG24" s="114"/>
      <c r="FH24" s="114"/>
      <c r="FI24" s="114"/>
      <c r="FJ24" s="114"/>
      <c r="FK24" s="114"/>
      <c r="FL24" s="114"/>
      <c r="FM24" s="114"/>
      <c r="FN24" s="114"/>
      <c r="FO24" s="114"/>
      <c r="FP24" s="114"/>
      <c r="FQ24" s="114"/>
      <c r="FR24" s="114"/>
      <c r="FS24" s="114"/>
      <c r="FT24" s="114"/>
      <c r="FU24" s="114"/>
      <c r="FV24" s="114"/>
      <c r="FW24" s="114"/>
      <c r="FX24" s="114"/>
      <c r="FY24" s="114"/>
      <c r="FZ24" s="114"/>
      <c r="GA24" s="114"/>
      <c r="GB24" s="114"/>
      <c r="GC24" s="114"/>
      <c r="GD24" s="114"/>
      <c r="GE24" s="114"/>
      <c r="GF24" s="114"/>
      <c r="GG24" s="114"/>
      <c r="GH24" s="114"/>
      <c r="GI24" s="114"/>
      <c r="GJ24" s="114"/>
      <c r="GK24" s="114"/>
      <c r="GL24" s="114"/>
      <c r="GM24" s="114"/>
      <c r="GN24" s="114"/>
      <c r="GO24" s="114"/>
      <c r="GP24" s="114"/>
      <c r="GQ24" s="114"/>
      <c r="GR24" s="114"/>
      <c r="GS24" s="114"/>
      <c r="GT24" s="114"/>
      <c r="GU24" s="114"/>
      <c r="GV24" s="114"/>
      <c r="GW24" s="114"/>
      <c r="GX24" s="114"/>
      <c r="GY24" s="114"/>
      <c r="GZ24" s="114"/>
      <c r="HA24" s="114"/>
      <c r="HB24" s="114"/>
      <c r="HC24" s="114"/>
      <c r="HD24" s="114"/>
      <c r="HE24" s="114"/>
      <c r="HF24" s="114"/>
      <c r="HG24" s="114"/>
      <c r="HH24" s="114"/>
      <c r="HI24" s="114"/>
      <c r="HJ24" s="114"/>
      <c r="HK24" s="114"/>
      <c r="HL24" s="114"/>
      <c r="HM24" s="114"/>
      <c r="HN24" s="114"/>
      <c r="HO24" s="114"/>
      <c r="HP24" s="114"/>
      <c r="HQ24" s="114"/>
      <c r="HR24" s="114"/>
      <c r="HS24" s="114"/>
      <c r="HT24" s="114"/>
      <c r="HU24" s="114"/>
      <c r="HV24" s="114"/>
      <c r="HW24" s="114"/>
      <c r="HX24" s="114"/>
      <c r="HY24" s="114"/>
      <c r="HZ24" s="114"/>
      <c r="IA24" s="114"/>
      <c r="IB24" s="114"/>
      <c r="IC24" s="114"/>
      <c r="ID24" s="114"/>
      <c r="IE24" s="114"/>
      <c r="IF24" s="114"/>
      <c r="IG24" s="114"/>
      <c r="IH24" s="114"/>
      <c r="II24" s="114"/>
      <c r="IJ24" s="114"/>
      <c r="IK24" s="114"/>
      <c r="IL24" s="114"/>
      <c r="IM24" s="114"/>
      <c r="IN24" s="114"/>
      <c r="IO24" s="114"/>
      <c r="IP24" s="114"/>
      <c r="IQ24" s="114"/>
      <c r="IR24" s="114"/>
      <c r="IS24" s="114"/>
      <c r="IT24" s="114"/>
      <c r="IU24" s="114"/>
      <c r="IV24" s="114"/>
      <c r="IW24" s="114"/>
      <c r="IX24" s="114"/>
      <c r="IY24" s="114"/>
      <c r="IZ24" s="114"/>
      <c r="JA24" s="114"/>
      <c r="JB24" s="114"/>
      <c r="JC24" s="114"/>
      <c r="JD24" s="114"/>
      <c r="JE24" s="114"/>
      <c r="JF24" s="114"/>
      <c r="JG24" s="114"/>
      <c r="JH24" s="114"/>
      <c r="JI24" s="114"/>
      <c r="JJ24" s="114"/>
      <c r="JK24" s="114"/>
      <c r="JL24" s="114"/>
      <c r="JM24" s="114"/>
      <c r="JN24" s="114"/>
      <c r="JO24" s="114"/>
      <c r="JP24" s="114"/>
      <c r="JQ24" s="114"/>
      <c r="JR24" s="114"/>
      <c r="JS24" s="114"/>
      <c r="JT24" s="114"/>
      <c r="JU24" s="114"/>
      <c r="JV24" s="114"/>
      <c r="JW24" s="114"/>
      <c r="JX24" s="114"/>
      <c r="JY24" s="114"/>
      <c r="JZ24" s="114"/>
      <c r="KA24" s="114"/>
      <c r="KB24" s="114"/>
      <c r="KC24" s="114"/>
      <c r="KD24" s="114"/>
      <c r="KE24" s="114"/>
      <c r="KF24" s="114"/>
      <c r="KG24" s="114"/>
      <c r="KH24" s="114"/>
      <c r="KI24" s="114"/>
      <c r="KJ24" s="114"/>
      <c r="KK24" s="114"/>
      <c r="KL24" s="114"/>
      <c r="KM24" s="114"/>
      <c r="KN24" s="114"/>
      <c r="KO24" s="114"/>
      <c r="KP24" s="114"/>
      <c r="KQ24" s="114"/>
      <c r="KR24" s="114"/>
      <c r="KS24" s="114"/>
      <c r="KT24" s="114"/>
      <c r="KU24" s="114"/>
      <c r="KV24" s="114"/>
      <c r="KW24" s="114"/>
      <c r="KX24" s="114"/>
      <c r="KY24" s="114"/>
      <c r="KZ24" s="114"/>
      <c r="LA24" s="114"/>
      <c r="LB24" s="114"/>
      <c r="LC24" s="114"/>
      <c r="LD24" s="114"/>
      <c r="LE24" s="114"/>
      <c r="LF24" s="114"/>
      <c r="LG24" s="114"/>
      <c r="LH24" s="114"/>
      <c r="LI24" s="114"/>
      <c r="LJ24" s="114"/>
      <c r="LK24" s="114"/>
      <c r="LL24" s="114"/>
      <c r="LM24" s="114"/>
      <c r="LN24" s="114"/>
      <c r="LO24" s="114"/>
      <c r="LP24" s="114"/>
      <c r="LQ24" s="114"/>
      <c r="LR24" s="114"/>
      <c r="LS24" s="114"/>
      <c r="LT24" s="114"/>
      <c r="LU24" s="114"/>
      <c r="LV24" s="114"/>
      <c r="LW24" s="114"/>
      <c r="LX24" s="114"/>
      <c r="LY24" s="114"/>
      <c r="LZ24" s="114"/>
      <c r="MA24" s="114"/>
      <c r="MB24" s="114"/>
      <c r="MC24" s="114"/>
      <c r="MD24" s="114"/>
      <c r="ME24" s="114"/>
      <c r="MF24" s="114"/>
      <c r="MG24" s="114"/>
      <c r="MH24" s="114"/>
      <c r="MI24" s="114"/>
      <c r="MJ24" s="114"/>
      <c r="MK24" s="114"/>
      <c r="ML24" s="114"/>
      <c r="MM24" s="114"/>
      <c r="MN24" s="114"/>
      <c r="MO24" s="114"/>
      <c r="MP24" s="114"/>
      <c r="MQ24" s="114"/>
      <c r="MR24" s="114"/>
      <c r="MS24" s="114"/>
      <c r="MT24" s="114"/>
      <c r="MU24" s="114"/>
      <c r="MV24" s="114"/>
      <c r="MW24" s="114"/>
      <c r="MX24" s="114"/>
      <c r="MY24" s="114"/>
      <c r="MZ24" s="114"/>
      <c r="NA24" s="114"/>
      <c r="NB24" s="114"/>
      <c r="NC24" s="114"/>
      <c r="ND24" s="114"/>
      <c r="NE24" s="114"/>
      <c r="NF24" s="114"/>
      <c r="NG24" s="114"/>
      <c r="NH24" s="114"/>
      <c r="NI24" s="114"/>
      <c r="NJ24" s="114"/>
      <c r="NK24" s="114"/>
      <c r="NL24" s="114"/>
      <c r="NM24" s="114"/>
      <c r="NN24" s="114"/>
      <c r="NO24" s="114"/>
      <c r="NP24" s="114"/>
      <c r="NQ24" s="114"/>
      <c r="NR24" s="114"/>
      <c r="NS24" s="114"/>
      <c r="NT24" s="114"/>
      <c r="NU24" s="114"/>
      <c r="NV24" s="114"/>
      <c r="NW24" s="114"/>
      <c r="NX24" s="114"/>
      <c r="NY24" s="114"/>
      <c r="NZ24" s="114"/>
      <c r="OA24" s="114"/>
      <c r="OB24" s="114"/>
      <c r="OC24" s="114"/>
      <c r="OD24" s="114"/>
      <c r="OE24" s="114"/>
      <c r="OF24" s="114"/>
      <c r="OG24" s="114"/>
      <c r="OH24" s="114"/>
      <c r="OI24" s="114"/>
      <c r="OJ24" s="114"/>
      <c r="OK24" s="114"/>
      <c r="OL24" s="114"/>
      <c r="OM24" s="114"/>
      <c r="ON24" s="114"/>
      <c r="OO24" s="114"/>
      <c r="OP24" s="114"/>
      <c r="OQ24" s="114"/>
      <c r="OR24" s="114"/>
      <c r="OS24" s="114"/>
      <c r="OT24" s="114"/>
      <c r="OU24" s="114"/>
      <c r="OV24" s="114"/>
      <c r="OW24" s="114"/>
      <c r="OX24" s="114"/>
      <c r="OY24" s="114"/>
      <c r="OZ24" s="114"/>
      <c r="PA24" s="114"/>
      <c r="PB24" s="114"/>
      <c r="PC24" s="114"/>
      <c r="PD24" s="114"/>
      <c r="PE24" s="114"/>
      <c r="PF24" s="114"/>
      <c r="PG24" s="114"/>
      <c r="PH24" s="114"/>
      <c r="PI24" s="114"/>
      <c r="PJ24" s="114"/>
      <c r="PK24" s="114"/>
      <c r="PL24" s="114"/>
      <c r="PM24" s="114"/>
      <c r="PN24" s="114"/>
      <c r="PO24" s="114"/>
      <c r="PP24" s="114"/>
      <c r="PQ24" s="114"/>
      <c r="PR24" s="114"/>
      <c r="PS24" s="114"/>
      <c r="PT24" s="114"/>
      <c r="PU24" s="114"/>
      <c r="PV24" s="114"/>
      <c r="PW24" s="114"/>
      <c r="PX24" s="114"/>
      <c r="PY24" s="114"/>
      <c r="PZ24" s="114"/>
      <c r="QA24" s="114"/>
      <c r="QB24" s="114"/>
      <c r="QC24" s="114"/>
      <c r="QD24" s="114"/>
      <c r="QE24" s="114"/>
      <c r="QF24" s="114"/>
      <c r="QG24" s="114"/>
      <c r="QH24" s="114"/>
      <c r="QI24" s="114"/>
      <c r="QJ24" s="114"/>
      <c r="QK24" s="114"/>
      <c r="QL24" s="114"/>
      <c r="QM24" s="114"/>
      <c r="QN24" s="114"/>
      <c r="QO24" s="114"/>
      <c r="QP24" s="114"/>
      <c r="QQ24" s="114"/>
      <c r="QR24" s="114"/>
      <c r="QS24" s="114"/>
      <c r="QT24" s="114"/>
      <c r="QU24" s="114"/>
      <c r="QV24" s="114"/>
      <c r="QW24" s="114"/>
      <c r="QX24" s="114"/>
      <c r="QY24" s="114"/>
      <c r="QZ24" s="114"/>
      <c r="RA24" s="114"/>
      <c r="RB24" s="114"/>
      <c r="RC24" s="114"/>
      <c r="RD24" s="114"/>
      <c r="RE24" s="114"/>
      <c r="RF24" s="114"/>
      <c r="RG24" s="114"/>
      <c r="RH24" s="114"/>
      <c r="RI24" s="114"/>
      <c r="RJ24" s="114"/>
      <c r="RK24" s="114"/>
      <c r="RL24" s="114"/>
      <c r="RM24" s="114"/>
      <c r="RN24" s="114"/>
      <c r="RO24" s="114"/>
      <c r="RP24" s="114"/>
      <c r="RQ24" s="114"/>
      <c r="RR24" s="114"/>
      <c r="RS24" s="114"/>
      <c r="RT24" s="114"/>
      <c r="RU24" s="114"/>
      <c r="RV24" s="114"/>
      <c r="RW24" s="114"/>
      <c r="RX24" s="114"/>
      <c r="RY24" s="114"/>
      <c r="RZ24" s="114"/>
      <c r="SA24" s="114"/>
      <c r="SB24" s="114"/>
      <c r="SC24" s="114"/>
      <c r="SD24" s="114"/>
      <c r="SE24" s="114"/>
      <c r="SF24" s="114"/>
      <c r="SG24" s="114"/>
      <c r="SH24" s="114"/>
      <c r="SI24" s="114"/>
      <c r="SJ24" s="114"/>
      <c r="SK24" s="114"/>
      <c r="SL24" s="114"/>
      <c r="SM24" s="114"/>
      <c r="SN24" s="114"/>
      <c r="SO24" s="114"/>
      <c r="SP24" s="114"/>
      <c r="SQ24" s="114"/>
      <c r="SR24" s="114"/>
      <c r="SS24" s="114"/>
      <c r="ST24" s="114"/>
      <c r="SU24" s="114"/>
      <c r="SV24" s="114"/>
      <c r="SW24" s="114"/>
      <c r="SX24" s="114"/>
      <c r="SY24" s="114"/>
      <c r="SZ24" s="114"/>
      <c r="TA24" s="114"/>
      <c r="TB24" s="114"/>
      <c r="TC24" s="114"/>
      <c r="TD24" s="114"/>
      <c r="TE24" s="114"/>
      <c r="TF24" s="114"/>
      <c r="TG24" s="114"/>
      <c r="TH24" s="114"/>
      <c r="TI24" s="114"/>
      <c r="TJ24" s="114"/>
      <c r="TK24" s="114"/>
      <c r="TL24" s="114"/>
      <c r="TM24" s="114"/>
      <c r="TN24" s="114"/>
      <c r="TO24" s="114"/>
      <c r="TP24" s="114"/>
      <c r="TQ24" s="114"/>
      <c r="TR24" s="114"/>
      <c r="TS24" s="114"/>
      <c r="TT24" s="114"/>
      <c r="TU24" s="114"/>
      <c r="TV24" s="114"/>
      <c r="TW24" s="114"/>
      <c r="TX24" s="114"/>
      <c r="TY24" s="114"/>
      <c r="TZ24" s="114"/>
      <c r="UA24" s="114"/>
      <c r="UB24" s="114"/>
      <c r="UC24" s="114"/>
      <c r="UD24" s="114"/>
      <c r="UE24" s="114"/>
      <c r="UF24" s="114"/>
      <c r="UG24" s="114"/>
      <c r="UH24" s="114"/>
      <c r="UI24" s="114"/>
      <c r="UJ24" s="114"/>
      <c r="UK24" s="114"/>
      <c r="UL24" s="114"/>
      <c r="UM24" s="114"/>
      <c r="UN24" s="114"/>
      <c r="UO24" s="114"/>
      <c r="UP24" s="114"/>
      <c r="UQ24" s="114"/>
      <c r="UR24" s="114"/>
      <c r="US24" s="114"/>
      <c r="UT24" s="114"/>
      <c r="UU24" s="114"/>
      <c r="UV24" s="114"/>
      <c r="UW24" s="114"/>
      <c r="UX24" s="114"/>
      <c r="UY24" s="114"/>
      <c r="UZ24" s="114"/>
      <c r="VA24" s="114"/>
      <c r="VB24" s="114"/>
      <c r="VC24" s="114"/>
      <c r="VD24" s="114"/>
      <c r="VE24" s="114"/>
      <c r="VF24" s="114"/>
      <c r="VG24" s="114"/>
      <c r="VH24" s="114"/>
      <c r="VI24" s="114"/>
      <c r="VJ24" s="114"/>
      <c r="VK24" s="114"/>
      <c r="VL24" s="114"/>
      <c r="VM24" s="114"/>
      <c r="VN24" s="114"/>
      <c r="VO24" s="114"/>
      <c r="VP24" s="114"/>
      <c r="VQ24" s="114"/>
      <c r="VR24" s="114"/>
      <c r="VS24" s="114"/>
      <c r="VT24" s="114"/>
      <c r="VU24" s="114"/>
      <c r="VV24" s="114"/>
      <c r="VW24" s="114"/>
      <c r="VX24" s="114"/>
      <c r="VY24" s="114"/>
      <c r="VZ24" s="114"/>
      <c r="WA24" s="114"/>
      <c r="WB24" s="114"/>
      <c r="WC24" s="114"/>
      <c r="WD24" s="114"/>
      <c r="WE24" s="114"/>
      <c r="WF24" s="114"/>
      <c r="WG24" s="114"/>
      <c r="WH24" s="114"/>
      <c r="WI24" s="114"/>
      <c r="WJ24" s="114"/>
      <c r="WK24" s="114"/>
      <c r="WL24" s="114"/>
      <c r="WM24" s="114"/>
      <c r="WN24" s="114"/>
      <c r="WO24" s="114"/>
      <c r="WP24" s="114"/>
      <c r="WQ24" s="114"/>
      <c r="WR24" s="114"/>
      <c r="WS24" s="114"/>
      <c r="WT24" s="114"/>
      <c r="WU24" s="114"/>
      <c r="WV24" s="114"/>
      <c r="WW24" s="114"/>
      <c r="WX24" s="114"/>
      <c r="WY24" s="114"/>
      <c r="WZ24" s="114"/>
      <c r="XA24" s="114"/>
      <c r="XB24" s="114"/>
      <c r="XC24" s="114"/>
      <c r="XD24" s="114"/>
      <c r="XE24" s="114"/>
      <c r="XF24" s="114"/>
      <c r="XG24" s="114"/>
      <c r="XH24" s="114"/>
      <c r="XI24" s="114"/>
      <c r="XJ24" s="114"/>
      <c r="XK24" s="114"/>
      <c r="XL24" s="114"/>
      <c r="XM24" s="114"/>
      <c r="XN24" s="114"/>
      <c r="XO24" s="114"/>
      <c r="XP24" s="114"/>
      <c r="XQ24" s="114"/>
      <c r="XR24" s="114"/>
      <c r="XS24" s="114"/>
      <c r="XT24" s="114"/>
      <c r="XU24" s="114"/>
      <c r="XV24" s="114"/>
      <c r="XW24" s="114"/>
      <c r="XX24" s="114"/>
      <c r="XY24" s="114"/>
      <c r="XZ24" s="114"/>
      <c r="YA24" s="114"/>
      <c r="YB24" s="114"/>
      <c r="YC24" s="114"/>
      <c r="YD24" s="114"/>
      <c r="YE24" s="114"/>
      <c r="YF24" s="114"/>
      <c r="YG24" s="114"/>
      <c r="YH24" s="114"/>
      <c r="YI24" s="114"/>
      <c r="YJ24" s="114"/>
      <c r="YK24" s="114"/>
      <c r="YL24" s="114"/>
      <c r="YM24" s="114"/>
      <c r="YN24" s="114"/>
      <c r="YO24" s="114"/>
      <c r="YP24" s="114"/>
      <c r="YQ24" s="114"/>
      <c r="YR24" s="114"/>
      <c r="YS24" s="114"/>
      <c r="YT24" s="114"/>
      <c r="YU24" s="114"/>
      <c r="YV24" s="114"/>
      <c r="YW24" s="114"/>
      <c r="YX24" s="114"/>
      <c r="YY24" s="114"/>
      <c r="YZ24" s="114"/>
      <c r="ZA24" s="114"/>
      <c r="ZB24" s="114"/>
      <c r="ZC24" s="114"/>
      <c r="ZD24" s="114"/>
      <c r="ZE24" s="114"/>
      <c r="ZF24" s="114"/>
      <c r="ZG24" s="114"/>
      <c r="ZH24" s="114"/>
      <c r="ZI24" s="114"/>
      <c r="ZJ24" s="114"/>
      <c r="ZK24" s="114"/>
      <c r="ZL24" s="114"/>
      <c r="ZM24" s="114"/>
      <c r="ZN24" s="114"/>
      <c r="ZO24" s="114"/>
      <c r="ZP24" s="114"/>
      <c r="ZQ24" s="114"/>
      <c r="ZR24" s="114"/>
      <c r="ZS24" s="114"/>
      <c r="ZT24" s="114"/>
      <c r="ZU24" s="114"/>
      <c r="ZV24" s="114"/>
      <c r="ZW24" s="114"/>
      <c r="ZX24" s="114"/>
      <c r="ZY24" s="114"/>
      <c r="ZZ24" s="114"/>
    </row>
    <row r="25" spans="1:702" hidden="1" outlineLevel="1">
      <c r="A25" s="8">
        <v>40969</v>
      </c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  <c r="CZ25" s="114"/>
      <c r="DA25" s="114"/>
      <c r="DB25" s="114"/>
      <c r="DC25" s="114"/>
      <c r="DD25" s="114"/>
      <c r="DE25" s="114"/>
      <c r="DF25" s="114"/>
      <c r="DG25" s="114"/>
      <c r="DH25" s="114"/>
      <c r="DI25" s="114"/>
      <c r="DJ25" s="114"/>
      <c r="DK25" s="114"/>
      <c r="DL25" s="114"/>
      <c r="DM25" s="114"/>
      <c r="DN25" s="114"/>
      <c r="DO25" s="114"/>
      <c r="DP25" s="114"/>
      <c r="DQ25" s="114"/>
      <c r="DR25" s="114"/>
      <c r="DS25" s="114"/>
      <c r="DT25" s="114"/>
      <c r="DU25" s="114"/>
      <c r="DV25" s="114"/>
      <c r="DW25" s="114"/>
      <c r="DX25" s="114"/>
      <c r="DY25" s="114"/>
      <c r="DZ25" s="114"/>
      <c r="EA25" s="114"/>
      <c r="EB25" s="114"/>
      <c r="EC25" s="114"/>
      <c r="ED25" s="114"/>
      <c r="EE25" s="114"/>
      <c r="EF25" s="114"/>
      <c r="EG25" s="114"/>
      <c r="EH25" s="114"/>
      <c r="EI25" s="114"/>
      <c r="EJ25" s="114"/>
      <c r="EK25" s="114"/>
      <c r="EL25" s="114"/>
      <c r="EM25" s="114"/>
      <c r="EN25" s="114"/>
      <c r="EO25" s="114"/>
      <c r="EP25" s="114"/>
      <c r="EQ25" s="114"/>
      <c r="ER25" s="114"/>
      <c r="ES25" s="114"/>
      <c r="ET25" s="114"/>
      <c r="EU25" s="114"/>
      <c r="EV25" s="114"/>
      <c r="EW25" s="114"/>
      <c r="EX25" s="114"/>
      <c r="EY25" s="114"/>
      <c r="EZ25" s="114"/>
      <c r="FA25" s="114"/>
      <c r="FB25" s="114"/>
      <c r="FC25" s="114"/>
      <c r="FD25" s="114"/>
      <c r="FE25" s="114"/>
      <c r="FF25" s="114"/>
      <c r="FG25" s="114"/>
      <c r="FH25" s="114"/>
      <c r="FI25" s="114"/>
      <c r="FJ25" s="114"/>
      <c r="FK25" s="114"/>
      <c r="FL25" s="114"/>
      <c r="FM25" s="114"/>
      <c r="FN25" s="114"/>
      <c r="FO25" s="114"/>
      <c r="FP25" s="114"/>
      <c r="FQ25" s="114"/>
      <c r="FR25" s="114"/>
      <c r="FS25" s="114"/>
      <c r="FT25" s="114"/>
      <c r="FU25" s="114"/>
      <c r="FV25" s="114"/>
      <c r="FW25" s="114"/>
      <c r="FX25" s="114"/>
      <c r="FY25" s="114"/>
      <c r="FZ25" s="114"/>
      <c r="GA25" s="114"/>
      <c r="GB25" s="114"/>
      <c r="GC25" s="114"/>
      <c r="GD25" s="114"/>
      <c r="GE25" s="114"/>
      <c r="GF25" s="114"/>
      <c r="GG25" s="114"/>
      <c r="GH25" s="114"/>
      <c r="GI25" s="114"/>
      <c r="GJ25" s="114"/>
      <c r="GK25" s="114"/>
      <c r="GL25" s="114"/>
      <c r="GM25" s="114"/>
      <c r="GN25" s="114"/>
      <c r="GO25" s="114"/>
      <c r="GP25" s="114"/>
      <c r="GQ25" s="114"/>
      <c r="GR25" s="114"/>
      <c r="GS25" s="114"/>
      <c r="GT25" s="114"/>
      <c r="GU25" s="114"/>
      <c r="GV25" s="114"/>
      <c r="GW25" s="114"/>
      <c r="GX25" s="114"/>
      <c r="GY25" s="114"/>
      <c r="GZ25" s="114"/>
      <c r="HA25" s="114"/>
      <c r="HB25" s="114"/>
      <c r="HC25" s="114"/>
      <c r="HD25" s="114"/>
      <c r="HE25" s="114"/>
      <c r="HF25" s="114"/>
      <c r="HG25" s="114"/>
      <c r="HH25" s="114"/>
      <c r="HI25" s="114"/>
      <c r="HJ25" s="114"/>
      <c r="HK25" s="114"/>
      <c r="HL25" s="114"/>
      <c r="HM25" s="114"/>
      <c r="HN25" s="114"/>
      <c r="HO25" s="114"/>
      <c r="HP25" s="114"/>
      <c r="HQ25" s="114"/>
      <c r="HR25" s="114"/>
      <c r="HS25" s="114"/>
      <c r="HT25" s="114"/>
      <c r="HU25" s="114"/>
      <c r="HV25" s="114"/>
      <c r="HW25" s="114"/>
      <c r="HX25" s="114"/>
      <c r="HY25" s="114"/>
      <c r="HZ25" s="114"/>
      <c r="IA25" s="114"/>
      <c r="IB25" s="114"/>
      <c r="IC25" s="114"/>
      <c r="ID25" s="114"/>
      <c r="IE25" s="114"/>
      <c r="IF25" s="114"/>
      <c r="IG25" s="114"/>
      <c r="IH25" s="114"/>
      <c r="II25" s="114"/>
      <c r="IJ25" s="114"/>
      <c r="IK25" s="114"/>
      <c r="IL25" s="114"/>
      <c r="IM25" s="114"/>
      <c r="IN25" s="114"/>
      <c r="IO25" s="114"/>
      <c r="IP25" s="114"/>
      <c r="IQ25" s="114"/>
      <c r="IR25" s="114"/>
      <c r="IS25" s="114"/>
      <c r="IT25" s="114"/>
      <c r="IU25" s="114"/>
      <c r="IV25" s="114"/>
      <c r="IW25" s="114"/>
      <c r="IX25" s="114"/>
      <c r="IY25" s="114"/>
      <c r="IZ25" s="114"/>
      <c r="JA25" s="114"/>
      <c r="JB25" s="114"/>
      <c r="JC25" s="114"/>
      <c r="JD25" s="114"/>
      <c r="JE25" s="114"/>
      <c r="JF25" s="114"/>
      <c r="JG25" s="114"/>
      <c r="JH25" s="114"/>
      <c r="JI25" s="114"/>
      <c r="JJ25" s="114"/>
      <c r="JK25" s="114"/>
      <c r="JL25" s="114"/>
      <c r="JM25" s="114"/>
      <c r="JN25" s="114"/>
      <c r="JO25" s="114"/>
      <c r="JP25" s="114"/>
      <c r="JQ25" s="114"/>
      <c r="JR25" s="114"/>
      <c r="JS25" s="114"/>
      <c r="JT25" s="114"/>
      <c r="JU25" s="114"/>
      <c r="JV25" s="114"/>
      <c r="JW25" s="114"/>
      <c r="JX25" s="114"/>
      <c r="JY25" s="114"/>
      <c r="JZ25" s="114"/>
      <c r="KA25" s="114"/>
      <c r="KB25" s="114"/>
      <c r="KC25" s="114"/>
      <c r="KD25" s="114"/>
      <c r="KE25" s="114"/>
      <c r="KF25" s="114"/>
      <c r="KG25" s="114"/>
      <c r="KH25" s="114"/>
      <c r="KI25" s="114"/>
      <c r="KJ25" s="114"/>
      <c r="KK25" s="114"/>
      <c r="KL25" s="114"/>
      <c r="KM25" s="114"/>
      <c r="KN25" s="114"/>
      <c r="KO25" s="114"/>
      <c r="KP25" s="114"/>
      <c r="KQ25" s="114"/>
      <c r="KR25" s="114"/>
      <c r="KS25" s="114"/>
      <c r="KT25" s="114"/>
      <c r="KU25" s="114"/>
      <c r="KV25" s="114"/>
      <c r="KW25" s="114"/>
      <c r="KX25" s="114"/>
      <c r="KY25" s="114"/>
      <c r="KZ25" s="114"/>
      <c r="LA25" s="114"/>
      <c r="LB25" s="114"/>
      <c r="LC25" s="114"/>
      <c r="LD25" s="114"/>
      <c r="LE25" s="114"/>
      <c r="LF25" s="114"/>
      <c r="LG25" s="114"/>
      <c r="LH25" s="114"/>
      <c r="LI25" s="114"/>
      <c r="LJ25" s="114"/>
      <c r="LK25" s="114"/>
      <c r="LL25" s="114"/>
      <c r="LM25" s="114"/>
      <c r="LN25" s="114"/>
      <c r="LO25" s="114"/>
      <c r="LP25" s="114"/>
      <c r="LQ25" s="114"/>
      <c r="LR25" s="114"/>
      <c r="LS25" s="114"/>
      <c r="LT25" s="114"/>
      <c r="LU25" s="114"/>
      <c r="LV25" s="114"/>
      <c r="LW25" s="114"/>
      <c r="LX25" s="114"/>
      <c r="LY25" s="114"/>
      <c r="LZ25" s="114"/>
      <c r="MA25" s="114"/>
      <c r="MB25" s="114"/>
      <c r="MC25" s="114"/>
      <c r="MD25" s="114"/>
      <c r="ME25" s="114"/>
      <c r="MF25" s="114"/>
      <c r="MG25" s="114"/>
      <c r="MH25" s="114"/>
      <c r="MI25" s="114"/>
      <c r="MJ25" s="114"/>
      <c r="MK25" s="114"/>
      <c r="ML25" s="114"/>
      <c r="MM25" s="114"/>
      <c r="MN25" s="114"/>
      <c r="MO25" s="114"/>
      <c r="MP25" s="114"/>
      <c r="MQ25" s="114"/>
      <c r="MR25" s="114"/>
      <c r="MS25" s="114"/>
      <c r="MT25" s="114"/>
      <c r="MU25" s="114"/>
      <c r="MV25" s="114"/>
      <c r="MW25" s="114"/>
      <c r="MX25" s="114"/>
      <c r="MY25" s="114"/>
      <c r="MZ25" s="114"/>
      <c r="NA25" s="114"/>
      <c r="NB25" s="114"/>
      <c r="NC25" s="114"/>
      <c r="ND25" s="114"/>
      <c r="NE25" s="114"/>
      <c r="NF25" s="114"/>
      <c r="NG25" s="114"/>
      <c r="NH25" s="114"/>
      <c r="NI25" s="114"/>
      <c r="NJ25" s="114"/>
      <c r="NK25" s="114"/>
      <c r="NL25" s="114"/>
      <c r="NM25" s="114"/>
      <c r="NN25" s="114"/>
      <c r="NO25" s="114"/>
      <c r="NP25" s="114"/>
      <c r="NQ25" s="114"/>
      <c r="NR25" s="114"/>
      <c r="NS25" s="114"/>
      <c r="NT25" s="114"/>
      <c r="NU25" s="114"/>
      <c r="NV25" s="114"/>
      <c r="NW25" s="114"/>
      <c r="NX25" s="114"/>
      <c r="NY25" s="114"/>
      <c r="NZ25" s="114"/>
      <c r="OA25" s="114"/>
      <c r="OB25" s="114"/>
      <c r="OC25" s="114"/>
      <c r="OD25" s="114"/>
      <c r="OE25" s="114"/>
      <c r="OF25" s="114"/>
      <c r="OG25" s="114"/>
      <c r="OH25" s="114"/>
      <c r="OI25" s="114"/>
      <c r="OJ25" s="114"/>
      <c r="OK25" s="114"/>
      <c r="OL25" s="114"/>
      <c r="OM25" s="114"/>
      <c r="ON25" s="114"/>
      <c r="OO25" s="114"/>
      <c r="OP25" s="114"/>
      <c r="OQ25" s="114"/>
      <c r="OR25" s="114"/>
      <c r="OS25" s="114"/>
      <c r="OT25" s="114"/>
      <c r="OU25" s="114"/>
      <c r="OV25" s="114"/>
      <c r="OW25" s="114"/>
      <c r="OX25" s="114"/>
      <c r="OY25" s="114"/>
      <c r="OZ25" s="114"/>
      <c r="PA25" s="114"/>
      <c r="PB25" s="114"/>
      <c r="PC25" s="114"/>
      <c r="PD25" s="114"/>
      <c r="PE25" s="114"/>
      <c r="PF25" s="114"/>
      <c r="PG25" s="114"/>
      <c r="PH25" s="114"/>
      <c r="PI25" s="114"/>
      <c r="PJ25" s="114"/>
      <c r="PK25" s="114"/>
      <c r="PL25" s="114"/>
      <c r="PM25" s="114"/>
      <c r="PN25" s="114"/>
      <c r="PO25" s="114"/>
      <c r="PP25" s="114"/>
      <c r="PQ25" s="114"/>
      <c r="PR25" s="114"/>
      <c r="PS25" s="114"/>
      <c r="PT25" s="114"/>
      <c r="PU25" s="114"/>
      <c r="PV25" s="114"/>
      <c r="PW25" s="114"/>
      <c r="PX25" s="114"/>
      <c r="PY25" s="114"/>
      <c r="PZ25" s="114"/>
      <c r="QA25" s="114"/>
      <c r="QB25" s="114"/>
      <c r="QC25" s="114"/>
      <c r="QD25" s="114"/>
      <c r="QE25" s="114"/>
      <c r="QF25" s="114"/>
      <c r="QG25" s="114"/>
      <c r="QH25" s="114"/>
      <c r="QI25" s="114"/>
      <c r="QJ25" s="114"/>
      <c r="QK25" s="114"/>
      <c r="QL25" s="114"/>
      <c r="QM25" s="114"/>
      <c r="QN25" s="114"/>
      <c r="QO25" s="114"/>
      <c r="QP25" s="114"/>
      <c r="QQ25" s="114"/>
      <c r="QR25" s="114"/>
      <c r="QS25" s="114"/>
      <c r="QT25" s="114"/>
      <c r="QU25" s="114"/>
      <c r="QV25" s="114"/>
      <c r="QW25" s="114"/>
      <c r="QX25" s="114"/>
      <c r="QY25" s="114"/>
      <c r="QZ25" s="114"/>
      <c r="RA25" s="114"/>
      <c r="RB25" s="114"/>
      <c r="RC25" s="114"/>
      <c r="RD25" s="114"/>
      <c r="RE25" s="114"/>
      <c r="RF25" s="114"/>
      <c r="RG25" s="114"/>
      <c r="RH25" s="114"/>
      <c r="RI25" s="114"/>
      <c r="RJ25" s="114"/>
      <c r="RK25" s="114"/>
      <c r="RL25" s="114"/>
      <c r="RM25" s="114"/>
      <c r="RN25" s="114"/>
      <c r="RO25" s="114"/>
      <c r="RP25" s="114"/>
      <c r="RQ25" s="114"/>
      <c r="RR25" s="114"/>
      <c r="RS25" s="114"/>
      <c r="RT25" s="114"/>
      <c r="RU25" s="114"/>
      <c r="RV25" s="114"/>
      <c r="RW25" s="114"/>
      <c r="RX25" s="114"/>
      <c r="RY25" s="114"/>
      <c r="RZ25" s="114"/>
      <c r="SA25" s="114"/>
      <c r="SB25" s="114"/>
      <c r="SC25" s="114"/>
      <c r="SD25" s="114"/>
      <c r="SE25" s="114"/>
      <c r="SF25" s="114"/>
      <c r="SG25" s="114"/>
      <c r="SH25" s="114"/>
      <c r="SI25" s="114"/>
      <c r="SJ25" s="114"/>
      <c r="SK25" s="114"/>
      <c r="SL25" s="114"/>
      <c r="SM25" s="114"/>
      <c r="SN25" s="114"/>
      <c r="SO25" s="114"/>
      <c r="SP25" s="114"/>
      <c r="SQ25" s="114"/>
      <c r="SR25" s="114"/>
      <c r="SS25" s="114"/>
      <c r="ST25" s="114"/>
      <c r="SU25" s="114"/>
      <c r="SV25" s="114"/>
      <c r="SW25" s="114"/>
      <c r="SX25" s="114"/>
      <c r="SY25" s="114"/>
      <c r="SZ25" s="114"/>
      <c r="TA25" s="114"/>
      <c r="TB25" s="114"/>
      <c r="TC25" s="114"/>
      <c r="TD25" s="114"/>
      <c r="TE25" s="114"/>
      <c r="TF25" s="114"/>
      <c r="TG25" s="114"/>
      <c r="TH25" s="114"/>
      <c r="TI25" s="114"/>
      <c r="TJ25" s="114"/>
      <c r="TK25" s="114"/>
      <c r="TL25" s="114"/>
      <c r="TM25" s="114"/>
      <c r="TN25" s="114"/>
      <c r="TO25" s="114"/>
      <c r="TP25" s="114"/>
      <c r="TQ25" s="114"/>
      <c r="TR25" s="114"/>
      <c r="TS25" s="114"/>
      <c r="TT25" s="114"/>
      <c r="TU25" s="114"/>
      <c r="TV25" s="114"/>
      <c r="TW25" s="114"/>
      <c r="TX25" s="114"/>
      <c r="TY25" s="114"/>
      <c r="TZ25" s="114"/>
      <c r="UA25" s="114"/>
      <c r="UB25" s="114"/>
      <c r="UC25" s="114"/>
      <c r="UD25" s="114"/>
      <c r="UE25" s="114"/>
      <c r="UF25" s="114"/>
      <c r="UG25" s="114"/>
      <c r="UH25" s="114"/>
      <c r="UI25" s="114"/>
      <c r="UJ25" s="114"/>
      <c r="UK25" s="114"/>
      <c r="UL25" s="114"/>
      <c r="UM25" s="114"/>
      <c r="UN25" s="114"/>
      <c r="UO25" s="114"/>
      <c r="UP25" s="114"/>
      <c r="UQ25" s="114"/>
      <c r="UR25" s="114"/>
      <c r="US25" s="114"/>
      <c r="UT25" s="114"/>
      <c r="UU25" s="114"/>
      <c r="UV25" s="114"/>
      <c r="UW25" s="114"/>
      <c r="UX25" s="114"/>
      <c r="UY25" s="114"/>
      <c r="UZ25" s="114"/>
      <c r="VA25" s="114"/>
      <c r="VB25" s="114"/>
      <c r="VC25" s="114"/>
      <c r="VD25" s="114"/>
      <c r="VE25" s="114"/>
      <c r="VF25" s="114"/>
      <c r="VG25" s="114"/>
      <c r="VH25" s="114"/>
      <c r="VI25" s="114"/>
      <c r="VJ25" s="114"/>
      <c r="VK25" s="114"/>
      <c r="VL25" s="114"/>
      <c r="VM25" s="114"/>
      <c r="VN25" s="114"/>
      <c r="VO25" s="114"/>
      <c r="VP25" s="114"/>
      <c r="VQ25" s="114"/>
      <c r="VR25" s="114"/>
      <c r="VS25" s="114"/>
      <c r="VT25" s="114"/>
      <c r="VU25" s="114"/>
      <c r="VV25" s="114"/>
      <c r="VW25" s="114"/>
      <c r="VX25" s="114"/>
      <c r="VY25" s="114"/>
      <c r="VZ25" s="114"/>
      <c r="WA25" s="114"/>
      <c r="WB25" s="114"/>
      <c r="WC25" s="114"/>
      <c r="WD25" s="114"/>
      <c r="WE25" s="114"/>
      <c r="WF25" s="114"/>
      <c r="WG25" s="114"/>
      <c r="WH25" s="114"/>
      <c r="WI25" s="114"/>
      <c r="WJ25" s="114"/>
      <c r="WK25" s="114"/>
      <c r="WL25" s="114"/>
      <c r="WM25" s="114"/>
      <c r="WN25" s="114"/>
      <c r="WO25" s="114"/>
      <c r="WP25" s="114"/>
      <c r="WQ25" s="114"/>
      <c r="WR25" s="114"/>
      <c r="WS25" s="114"/>
      <c r="WT25" s="114"/>
      <c r="WU25" s="114"/>
      <c r="WV25" s="114"/>
      <c r="WW25" s="114"/>
      <c r="WX25" s="114"/>
      <c r="WY25" s="114"/>
      <c r="WZ25" s="114"/>
      <c r="XA25" s="114"/>
      <c r="XB25" s="114"/>
      <c r="XC25" s="114"/>
      <c r="XD25" s="114"/>
      <c r="XE25" s="114"/>
      <c r="XF25" s="114"/>
      <c r="XG25" s="114"/>
      <c r="XH25" s="114"/>
      <c r="XI25" s="114"/>
      <c r="XJ25" s="114"/>
      <c r="XK25" s="114"/>
      <c r="XL25" s="114"/>
      <c r="XM25" s="114"/>
      <c r="XN25" s="114"/>
      <c r="XO25" s="114"/>
      <c r="XP25" s="114"/>
      <c r="XQ25" s="114"/>
      <c r="XR25" s="114"/>
      <c r="XS25" s="114"/>
      <c r="XT25" s="114"/>
      <c r="XU25" s="114"/>
      <c r="XV25" s="114"/>
      <c r="XW25" s="114"/>
      <c r="XX25" s="114"/>
      <c r="XY25" s="114"/>
      <c r="XZ25" s="114"/>
      <c r="YA25" s="114"/>
      <c r="YB25" s="114"/>
      <c r="YC25" s="114"/>
      <c r="YD25" s="114"/>
      <c r="YE25" s="114"/>
      <c r="YF25" s="114"/>
      <c r="YG25" s="114"/>
      <c r="YH25" s="114"/>
      <c r="YI25" s="114"/>
      <c r="YJ25" s="114"/>
      <c r="YK25" s="114"/>
      <c r="YL25" s="114"/>
      <c r="YM25" s="114"/>
      <c r="YN25" s="114"/>
      <c r="YO25" s="114"/>
      <c r="YP25" s="114"/>
      <c r="YQ25" s="114"/>
      <c r="YR25" s="114"/>
      <c r="YS25" s="114"/>
      <c r="YT25" s="114"/>
      <c r="YU25" s="114"/>
      <c r="YV25" s="114"/>
      <c r="YW25" s="114"/>
      <c r="YX25" s="114"/>
      <c r="YY25" s="114"/>
      <c r="YZ25" s="114"/>
      <c r="ZA25" s="114"/>
      <c r="ZB25" s="114"/>
      <c r="ZC25" s="114"/>
      <c r="ZD25" s="114"/>
      <c r="ZE25" s="114"/>
      <c r="ZF25" s="114"/>
      <c r="ZG25" s="114"/>
      <c r="ZH25" s="114"/>
      <c r="ZI25" s="114"/>
      <c r="ZJ25" s="114"/>
      <c r="ZK25" s="114"/>
      <c r="ZL25" s="114"/>
      <c r="ZM25" s="114"/>
      <c r="ZN25" s="114"/>
      <c r="ZO25" s="114"/>
      <c r="ZP25" s="114"/>
      <c r="ZQ25" s="114"/>
      <c r="ZR25" s="114"/>
      <c r="ZS25" s="114"/>
      <c r="ZT25" s="114"/>
      <c r="ZU25" s="114"/>
      <c r="ZV25" s="114"/>
      <c r="ZW25" s="114"/>
      <c r="ZX25" s="114"/>
      <c r="ZY25" s="114"/>
      <c r="ZZ25" s="114"/>
    </row>
    <row r="26" spans="1:702" hidden="1" outlineLevel="1">
      <c r="A26" s="8">
        <v>41000</v>
      </c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  <c r="BH26" s="114"/>
      <c r="BI26" s="114"/>
      <c r="BJ26" s="114"/>
      <c r="BK26" s="114"/>
      <c r="BL26" s="114"/>
      <c r="BM26" s="114"/>
      <c r="BN26" s="114"/>
      <c r="BO26" s="114"/>
      <c r="BP26" s="114"/>
      <c r="BQ26" s="114"/>
      <c r="BR26" s="114"/>
      <c r="BS26" s="114"/>
      <c r="BT26" s="114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  <c r="CZ26" s="114"/>
      <c r="DA26" s="114"/>
      <c r="DB26" s="114"/>
      <c r="DC26" s="114"/>
      <c r="DD26" s="114"/>
      <c r="DE26" s="114"/>
      <c r="DF26" s="114"/>
      <c r="DG26" s="114"/>
      <c r="DH26" s="114"/>
      <c r="DI26" s="114"/>
      <c r="DJ26" s="114"/>
      <c r="DK26" s="114"/>
      <c r="DL26" s="114"/>
      <c r="DM26" s="114"/>
      <c r="DN26" s="114"/>
      <c r="DO26" s="114"/>
      <c r="DP26" s="114"/>
      <c r="DQ26" s="114"/>
      <c r="DR26" s="114"/>
      <c r="DS26" s="114"/>
      <c r="DT26" s="114"/>
      <c r="DU26" s="114"/>
      <c r="DV26" s="114"/>
      <c r="DW26" s="114"/>
      <c r="DX26" s="114"/>
      <c r="DY26" s="114"/>
      <c r="DZ26" s="114"/>
      <c r="EA26" s="114"/>
      <c r="EB26" s="114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EO26" s="114"/>
      <c r="EP26" s="114"/>
      <c r="EQ26" s="114"/>
      <c r="ER26" s="114"/>
      <c r="ES26" s="114"/>
      <c r="ET26" s="114"/>
      <c r="EU26" s="114"/>
      <c r="EV26" s="114"/>
      <c r="EW26" s="114"/>
      <c r="EX26" s="114"/>
      <c r="EY26" s="114"/>
      <c r="EZ26" s="114"/>
      <c r="FA26" s="114"/>
      <c r="FB26" s="114"/>
      <c r="FC26" s="114"/>
      <c r="FD26" s="114"/>
      <c r="FE26" s="114"/>
      <c r="FF26" s="114"/>
      <c r="FG26" s="114"/>
      <c r="FH26" s="114"/>
      <c r="FI26" s="114"/>
      <c r="FJ26" s="114"/>
      <c r="FK26" s="114"/>
      <c r="FL26" s="114"/>
      <c r="FM26" s="114"/>
      <c r="FN26" s="114"/>
      <c r="FO26" s="114"/>
      <c r="FP26" s="114"/>
      <c r="FQ26" s="114"/>
      <c r="FR26" s="114"/>
      <c r="FS26" s="114"/>
      <c r="FT26" s="114"/>
      <c r="FU26" s="114"/>
      <c r="FV26" s="114"/>
      <c r="FW26" s="114"/>
      <c r="FX26" s="114"/>
      <c r="FY26" s="114"/>
      <c r="FZ26" s="114"/>
      <c r="GA26" s="114"/>
      <c r="GB26" s="114"/>
      <c r="GC26" s="114"/>
      <c r="GD26" s="114"/>
      <c r="GE26" s="114"/>
      <c r="GF26" s="114"/>
      <c r="GG26" s="114"/>
      <c r="GH26" s="114"/>
      <c r="GI26" s="114"/>
      <c r="GJ26" s="114"/>
      <c r="GK26" s="114"/>
      <c r="GL26" s="114"/>
      <c r="GM26" s="114"/>
      <c r="GN26" s="114"/>
      <c r="GO26" s="114"/>
      <c r="GP26" s="114"/>
      <c r="GQ26" s="114"/>
      <c r="GR26" s="114"/>
      <c r="GS26" s="114"/>
      <c r="GT26" s="114"/>
      <c r="GU26" s="114"/>
      <c r="GV26" s="114"/>
      <c r="GW26" s="114"/>
      <c r="GX26" s="114"/>
      <c r="GY26" s="114"/>
      <c r="GZ26" s="114"/>
      <c r="HA26" s="114"/>
      <c r="HB26" s="114"/>
      <c r="HC26" s="114"/>
      <c r="HD26" s="114"/>
      <c r="HE26" s="114"/>
      <c r="HF26" s="114"/>
      <c r="HG26" s="114"/>
      <c r="HH26" s="114"/>
      <c r="HI26" s="114"/>
      <c r="HJ26" s="114"/>
      <c r="HK26" s="114"/>
      <c r="HL26" s="114"/>
      <c r="HM26" s="114"/>
      <c r="HN26" s="114"/>
      <c r="HO26" s="114"/>
      <c r="HP26" s="114"/>
      <c r="HQ26" s="114"/>
      <c r="HR26" s="114"/>
      <c r="HS26" s="114"/>
      <c r="HT26" s="114"/>
      <c r="HU26" s="114"/>
      <c r="HV26" s="114"/>
      <c r="HW26" s="114"/>
      <c r="HX26" s="114"/>
      <c r="HY26" s="114"/>
      <c r="HZ26" s="114"/>
      <c r="IA26" s="114"/>
      <c r="IB26" s="114"/>
      <c r="IC26" s="114"/>
      <c r="ID26" s="114"/>
      <c r="IE26" s="114"/>
      <c r="IF26" s="114"/>
      <c r="IG26" s="114"/>
      <c r="IH26" s="114"/>
      <c r="II26" s="114"/>
      <c r="IJ26" s="114"/>
      <c r="IK26" s="114"/>
      <c r="IL26" s="114"/>
      <c r="IM26" s="114"/>
      <c r="IN26" s="114"/>
      <c r="IO26" s="114"/>
      <c r="IP26" s="114"/>
      <c r="IQ26" s="114"/>
      <c r="IR26" s="114"/>
      <c r="IS26" s="114"/>
      <c r="IT26" s="114"/>
      <c r="IU26" s="114"/>
      <c r="IV26" s="114"/>
      <c r="IW26" s="114"/>
      <c r="IX26" s="114"/>
      <c r="IY26" s="114"/>
      <c r="IZ26" s="114"/>
      <c r="JA26" s="114"/>
      <c r="JB26" s="114"/>
      <c r="JC26" s="114"/>
      <c r="JD26" s="114"/>
      <c r="JE26" s="114"/>
      <c r="JF26" s="114"/>
      <c r="JG26" s="114"/>
      <c r="JH26" s="114"/>
      <c r="JI26" s="114"/>
      <c r="JJ26" s="114"/>
      <c r="JK26" s="114"/>
      <c r="JL26" s="114"/>
      <c r="JM26" s="114"/>
      <c r="JN26" s="114"/>
      <c r="JO26" s="114"/>
      <c r="JP26" s="114"/>
      <c r="JQ26" s="114"/>
      <c r="JR26" s="114"/>
      <c r="JS26" s="114"/>
      <c r="JT26" s="114"/>
      <c r="JU26" s="114"/>
      <c r="JV26" s="114"/>
      <c r="JW26" s="114"/>
      <c r="JX26" s="114"/>
      <c r="JY26" s="114"/>
      <c r="JZ26" s="114"/>
      <c r="KA26" s="114"/>
      <c r="KB26" s="114"/>
      <c r="KC26" s="114"/>
      <c r="KD26" s="114"/>
      <c r="KE26" s="114"/>
      <c r="KF26" s="114"/>
      <c r="KG26" s="114"/>
      <c r="KH26" s="114"/>
      <c r="KI26" s="114"/>
      <c r="KJ26" s="114"/>
      <c r="KK26" s="114"/>
      <c r="KL26" s="114"/>
      <c r="KM26" s="114"/>
      <c r="KN26" s="114"/>
      <c r="KO26" s="114"/>
      <c r="KP26" s="114"/>
      <c r="KQ26" s="114"/>
      <c r="KR26" s="114"/>
      <c r="KS26" s="114"/>
      <c r="KT26" s="114"/>
      <c r="KU26" s="114"/>
      <c r="KV26" s="114"/>
      <c r="KW26" s="114"/>
      <c r="KX26" s="114"/>
      <c r="KY26" s="114"/>
      <c r="KZ26" s="114"/>
      <c r="LA26" s="114"/>
      <c r="LB26" s="114"/>
      <c r="LC26" s="114"/>
      <c r="LD26" s="114"/>
      <c r="LE26" s="114"/>
      <c r="LF26" s="114"/>
      <c r="LG26" s="114"/>
      <c r="LH26" s="114"/>
      <c r="LI26" s="114"/>
      <c r="LJ26" s="114"/>
      <c r="LK26" s="114"/>
      <c r="LL26" s="114"/>
      <c r="LM26" s="114"/>
      <c r="LN26" s="114"/>
      <c r="LO26" s="114"/>
      <c r="LP26" s="114"/>
      <c r="LQ26" s="114"/>
      <c r="LR26" s="114"/>
      <c r="LS26" s="114"/>
      <c r="LT26" s="114"/>
      <c r="LU26" s="114"/>
      <c r="LV26" s="114"/>
      <c r="LW26" s="114"/>
      <c r="LX26" s="114"/>
      <c r="LY26" s="114"/>
      <c r="LZ26" s="114"/>
      <c r="MA26" s="114"/>
      <c r="MB26" s="114"/>
      <c r="MC26" s="114"/>
      <c r="MD26" s="114"/>
      <c r="ME26" s="114"/>
      <c r="MF26" s="114"/>
      <c r="MG26" s="114"/>
      <c r="MH26" s="114"/>
      <c r="MI26" s="114"/>
      <c r="MJ26" s="114"/>
      <c r="MK26" s="114"/>
      <c r="ML26" s="114"/>
      <c r="MM26" s="114"/>
      <c r="MN26" s="114"/>
      <c r="MO26" s="114"/>
      <c r="MP26" s="114"/>
      <c r="MQ26" s="114"/>
      <c r="MR26" s="114"/>
      <c r="MS26" s="114"/>
      <c r="MT26" s="114"/>
      <c r="MU26" s="114"/>
      <c r="MV26" s="114"/>
      <c r="MW26" s="114"/>
      <c r="MX26" s="114"/>
      <c r="MY26" s="114"/>
      <c r="MZ26" s="114"/>
      <c r="NA26" s="114"/>
      <c r="NB26" s="114"/>
      <c r="NC26" s="114"/>
      <c r="ND26" s="114"/>
      <c r="NE26" s="114"/>
      <c r="NF26" s="114"/>
      <c r="NG26" s="114"/>
      <c r="NH26" s="114"/>
      <c r="NI26" s="114"/>
      <c r="NJ26" s="114"/>
      <c r="NK26" s="114"/>
      <c r="NL26" s="114"/>
      <c r="NM26" s="114"/>
      <c r="NN26" s="114"/>
      <c r="NO26" s="114"/>
      <c r="NP26" s="114"/>
      <c r="NQ26" s="114"/>
      <c r="NR26" s="114"/>
      <c r="NS26" s="114"/>
      <c r="NT26" s="114"/>
      <c r="NU26" s="114"/>
      <c r="NV26" s="114"/>
      <c r="NW26" s="114"/>
      <c r="NX26" s="114"/>
      <c r="NY26" s="114"/>
      <c r="NZ26" s="114"/>
      <c r="OA26" s="114"/>
      <c r="OB26" s="114"/>
      <c r="OC26" s="114"/>
      <c r="OD26" s="114"/>
      <c r="OE26" s="114"/>
      <c r="OF26" s="114"/>
      <c r="OG26" s="114"/>
      <c r="OH26" s="114"/>
      <c r="OI26" s="114"/>
      <c r="OJ26" s="114"/>
      <c r="OK26" s="114"/>
      <c r="OL26" s="114"/>
      <c r="OM26" s="114"/>
      <c r="ON26" s="114"/>
      <c r="OO26" s="114"/>
      <c r="OP26" s="114"/>
      <c r="OQ26" s="114"/>
      <c r="OR26" s="114"/>
      <c r="OS26" s="114"/>
      <c r="OT26" s="114"/>
      <c r="OU26" s="114"/>
      <c r="OV26" s="114"/>
      <c r="OW26" s="114"/>
      <c r="OX26" s="114"/>
      <c r="OY26" s="114"/>
      <c r="OZ26" s="114"/>
      <c r="PA26" s="114"/>
      <c r="PB26" s="114"/>
      <c r="PC26" s="114"/>
      <c r="PD26" s="114"/>
      <c r="PE26" s="114"/>
      <c r="PF26" s="114"/>
      <c r="PG26" s="114"/>
      <c r="PH26" s="114"/>
      <c r="PI26" s="114"/>
      <c r="PJ26" s="114"/>
      <c r="PK26" s="114"/>
      <c r="PL26" s="114"/>
      <c r="PM26" s="114"/>
      <c r="PN26" s="114"/>
      <c r="PO26" s="114"/>
      <c r="PP26" s="114"/>
      <c r="PQ26" s="114"/>
      <c r="PR26" s="114"/>
      <c r="PS26" s="114"/>
      <c r="PT26" s="114"/>
      <c r="PU26" s="114"/>
      <c r="PV26" s="114"/>
      <c r="PW26" s="114"/>
      <c r="PX26" s="114"/>
      <c r="PY26" s="114"/>
      <c r="PZ26" s="114"/>
      <c r="QA26" s="114"/>
      <c r="QB26" s="114"/>
      <c r="QC26" s="114"/>
      <c r="QD26" s="114"/>
      <c r="QE26" s="114"/>
      <c r="QF26" s="114"/>
      <c r="QG26" s="114"/>
      <c r="QH26" s="114"/>
      <c r="QI26" s="114"/>
      <c r="QJ26" s="114"/>
      <c r="QK26" s="114"/>
      <c r="QL26" s="114"/>
      <c r="QM26" s="114"/>
      <c r="QN26" s="114"/>
      <c r="QO26" s="114"/>
      <c r="QP26" s="114"/>
      <c r="QQ26" s="114"/>
      <c r="QR26" s="114"/>
      <c r="QS26" s="114"/>
      <c r="QT26" s="114"/>
      <c r="QU26" s="114"/>
      <c r="QV26" s="114"/>
      <c r="QW26" s="114"/>
      <c r="QX26" s="114"/>
      <c r="QY26" s="114"/>
      <c r="QZ26" s="114"/>
      <c r="RA26" s="114"/>
      <c r="RB26" s="114"/>
      <c r="RC26" s="114"/>
      <c r="RD26" s="114"/>
      <c r="RE26" s="114"/>
      <c r="RF26" s="114"/>
      <c r="RG26" s="114"/>
      <c r="RH26" s="114"/>
      <c r="RI26" s="114"/>
      <c r="RJ26" s="114"/>
      <c r="RK26" s="114"/>
      <c r="RL26" s="114"/>
      <c r="RM26" s="114"/>
      <c r="RN26" s="114"/>
      <c r="RO26" s="114"/>
      <c r="RP26" s="114"/>
      <c r="RQ26" s="114"/>
      <c r="RR26" s="114"/>
      <c r="RS26" s="114"/>
      <c r="RT26" s="114"/>
      <c r="RU26" s="114"/>
      <c r="RV26" s="114"/>
      <c r="RW26" s="114"/>
      <c r="RX26" s="114"/>
      <c r="RY26" s="114"/>
      <c r="RZ26" s="114"/>
      <c r="SA26" s="114"/>
      <c r="SB26" s="114"/>
      <c r="SC26" s="114"/>
      <c r="SD26" s="114"/>
      <c r="SE26" s="114"/>
      <c r="SF26" s="114"/>
      <c r="SG26" s="114"/>
      <c r="SH26" s="114"/>
      <c r="SI26" s="114"/>
      <c r="SJ26" s="114"/>
      <c r="SK26" s="114"/>
      <c r="SL26" s="114"/>
      <c r="SM26" s="114"/>
      <c r="SN26" s="114"/>
      <c r="SO26" s="114"/>
      <c r="SP26" s="114"/>
      <c r="SQ26" s="114"/>
      <c r="SR26" s="114"/>
      <c r="SS26" s="114"/>
      <c r="ST26" s="114"/>
      <c r="SU26" s="114"/>
      <c r="SV26" s="114"/>
      <c r="SW26" s="114"/>
      <c r="SX26" s="114"/>
      <c r="SY26" s="114"/>
      <c r="SZ26" s="114"/>
      <c r="TA26" s="114"/>
      <c r="TB26" s="114"/>
      <c r="TC26" s="114"/>
      <c r="TD26" s="114"/>
      <c r="TE26" s="114"/>
      <c r="TF26" s="114"/>
      <c r="TG26" s="114"/>
      <c r="TH26" s="114"/>
      <c r="TI26" s="114"/>
      <c r="TJ26" s="114"/>
      <c r="TK26" s="114"/>
      <c r="TL26" s="114"/>
      <c r="TM26" s="114"/>
      <c r="TN26" s="114"/>
      <c r="TO26" s="114"/>
      <c r="TP26" s="114"/>
      <c r="TQ26" s="114"/>
      <c r="TR26" s="114"/>
      <c r="TS26" s="114"/>
      <c r="TT26" s="114"/>
      <c r="TU26" s="114"/>
      <c r="TV26" s="114"/>
      <c r="TW26" s="114"/>
      <c r="TX26" s="114"/>
      <c r="TY26" s="114"/>
      <c r="TZ26" s="114"/>
      <c r="UA26" s="114"/>
      <c r="UB26" s="114"/>
      <c r="UC26" s="114"/>
      <c r="UD26" s="114"/>
      <c r="UE26" s="114"/>
      <c r="UF26" s="114"/>
      <c r="UG26" s="114"/>
      <c r="UH26" s="114"/>
      <c r="UI26" s="114"/>
      <c r="UJ26" s="114"/>
      <c r="UK26" s="114"/>
      <c r="UL26" s="114"/>
      <c r="UM26" s="114"/>
      <c r="UN26" s="114"/>
      <c r="UO26" s="114"/>
      <c r="UP26" s="114"/>
      <c r="UQ26" s="114"/>
      <c r="UR26" s="114"/>
      <c r="US26" s="114"/>
      <c r="UT26" s="114"/>
      <c r="UU26" s="114"/>
      <c r="UV26" s="114"/>
      <c r="UW26" s="114"/>
      <c r="UX26" s="114"/>
      <c r="UY26" s="114"/>
      <c r="UZ26" s="114"/>
      <c r="VA26" s="114"/>
      <c r="VB26" s="114"/>
      <c r="VC26" s="114"/>
      <c r="VD26" s="114"/>
      <c r="VE26" s="114"/>
      <c r="VF26" s="114"/>
      <c r="VG26" s="114"/>
      <c r="VH26" s="114"/>
      <c r="VI26" s="114"/>
      <c r="VJ26" s="114"/>
      <c r="VK26" s="114"/>
      <c r="VL26" s="114"/>
      <c r="VM26" s="114"/>
      <c r="VN26" s="114"/>
      <c r="VO26" s="114"/>
      <c r="VP26" s="114"/>
      <c r="VQ26" s="114"/>
      <c r="VR26" s="114"/>
      <c r="VS26" s="114"/>
      <c r="VT26" s="114"/>
      <c r="VU26" s="114"/>
      <c r="VV26" s="114"/>
      <c r="VW26" s="114"/>
      <c r="VX26" s="114"/>
      <c r="VY26" s="114"/>
      <c r="VZ26" s="114"/>
      <c r="WA26" s="114"/>
      <c r="WB26" s="114"/>
      <c r="WC26" s="114"/>
      <c r="WD26" s="114"/>
      <c r="WE26" s="114"/>
      <c r="WF26" s="114"/>
      <c r="WG26" s="114"/>
      <c r="WH26" s="114"/>
      <c r="WI26" s="114"/>
      <c r="WJ26" s="114"/>
      <c r="WK26" s="114"/>
      <c r="WL26" s="114"/>
      <c r="WM26" s="114"/>
      <c r="WN26" s="114"/>
      <c r="WO26" s="114"/>
      <c r="WP26" s="114"/>
      <c r="WQ26" s="114"/>
      <c r="WR26" s="114"/>
      <c r="WS26" s="114"/>
      <c r="WT26" s="114"/>
      <c r="WU26" s="114"/>
      <c r="WV26" s="114"/>
      <c r="WW26" s="114"/>
      <c r="WX26" s="114"/>
      <c r="WY26" s="114"/>
      <c r="WZ26" s="114"/>
      <c r="XA26" s="114"/>
      <c r="XB26" s="114"/>
      <c r="XC26" s="114"/>
      <c r="XD26" s="114"/>
      <c r="XE26" s="114"/>
      <c r="XF26" s="114"/>
      <c r="XG26" s="114"/>
      <c r="XH26" s="114"/>
      <c r="XI26" s="114"/>
      <c r="XJ26" s="114"/>
      <c r="XK26" s="114"/>
      <c r="XL26" s="114"/>
      <c r="XM26" s="114"/>
      <c r="XN26" s="114"/>
      <c r="XO26" s="114"/>
      <c r="XP26" s="114"/>
      <c r="XQ26" s="114"/>
      <c r="XR26" s="114"/>
      <c r="XS26" s="114"/>
      <c r="XT26" s="114"/>
      <c r="XU26" s="114"/>
      <c r="XV26" s="114"/>
      <c r="XW26" s="114"/>
      <c r="XX26" s="114"/>
      <c r="XY26" s="114"/>
      <c r="XZ26" s="114"/>
      <c r="YA26" s="114"/>
      <c r="YB26" s="114"/>
      <c r="YC26" s="114"/>
      <c r="YD26" s="114"/>
      <c r="YE26" s="114"/>
      <c r="YF26" s="114"/>
      <c r="YG26" s="114"/>
      <c r="YH26" s="114"/>
      <c r="YI26" s="114"/>
      <c r="YJ26" s="114"/>
      <c r="YK26" s="114"/>
      <c r="YL26" s="114"/>
      <c r="YM26" s="114"/>
      <c r="YN26" s="114"/>
      <c r="YO26" s="114"/>
      <c r="YP26" s="114"/>
      <c r="YQ26" s="114"/>
      <c r="YR26" s="114"/>
      <c r="YS26" s="114"/>
      <c r="YT26" s="114"/>
      <c r="YU26" s="114"/>
      <c r="YV26" s="114"/>
      <c r="YW26" s="114"/>
      <c r="YX26" s="114"/>
      <c r="YY26" s="114"/>
      <c r="YZ26" s="114"/>
      <c r="ZA26" s="114"/>
      <c r="ZB26" s="114"/>
      <c r="ZC26" s="114"/>
      <c r="ZD26" s="114"/>
      <c r="ZE26" s="114"/>
      <c r="ZF26" s="114"/>
      <c r="ZG26" s="114"/>
      <c r="ZH26" s="114"/>
      <c r="ZI26" s="114"/>
      <c r="ZJ26" s="114"/>
      <c r="ZK26" s="114"/>
      <c r="ZL26" s="114"/>
      <c r="ZM26" s="114"/>
      <c r="ZN26" s="114"/>
      <c r="ZO26" s="114"/>
      <c r="ZP26" s="114"/>
      <c r="ZQ26" s="114"/>
      <c r="ZR26" s="114"/>
      <c r="ZS26" s="114"/>
      <c r="ZT26" s="114"/>
      <c r="ZU26" s="114"/>
      <c r="ZV26" s="114"/>
      <c r="ZW26" s="114"/>
      <c r="ZX26" s="114"/>
      <c r="ZY26" s="114"/>
      <c r="ZZ26" s="114"/>
    </row>
    <row r="27" spans="1:702" hidden="1" outlineLevel="1">
      <c r="A27" s="8">
        <v>41030</v>
      </c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  <c r="CZ27" s="114"/>
      <c r="DA27" s="114"/>
      <c r="DB27" s="114"/>
      <c r="DC27" s="114"/>
      <c r="DD27" s="114"/>
      <c r="DE27" s="114"/>
      <c r="DF27" s="114"/>
      <c r="DG27" s="114"/>
      <c r="DH27" s="114"/>
      <c r="DI27" s="114"/>
      <c r="DJ27" s="114"/>
      <c r="DK27" s="114"/>
      <c r="DL27" s="114"/>
      <c r="DM27" s="114"/>
      <c r="DN27" s="114"/>
      <c r="DO27" s="114"/>
      <c r="DP27" s="114"/>
      <c r="DQ27" s="114"/>
      <c r="DR27" s="114"/>
      <c r="DS27" s="114"/>
      <c r="DT27" s="114"/>
      <c r="DU27" s="114"/>
      <c r="DV27" s="114"/>
      <c r="DW27" s="114"/>
      <c r="DX27" s="114"/>
      <c r="DY27" s="114"/>
      <c r="DZ27" s="114"/>
      <c r="EA27" s="114"/>
      <c r="EB27" s="114"/>
      <c r="EC27" s="114"/>
      <c r="ED27" s="114"/>
      <c r="EE27" s="114"/>
      <c r="EF27" s="114"/>
      <c r="EG27" s="114"/>
      <c r="EH27" s="114"/>
      <c r="EI27" s="114"/>
      <c r="EJ27" s="114"/>
      <c r="EK27" s="114"/>
      <c r="EL27" s="114"/>
      <c r="EM27" s="114"/>
      <c r="EN27" s="114"/>
      <c r="EO27" s="114"/>
      <c r="EP27" s="114"/>
      <c r="EQ27" s="114"/>
      <c r="ER27" s="114"/>
      <c r="ES27" s="114"/>
      <c r="ET27" s="114"/>
      <c r="EU27" s="114"/>
      <c r="EV27" s="114"/>
      <c r="EW27" s="114"/>
      <c r="EX27" s="114"/>
      <c r="EY27" s="114"/>
      <c r="EZ27" s="114"/>
      <c r="FA27" s="114"/>
      <c r="FB27" s="114"/>
      <c r="FC27" s="114"/>
      <c r="FD27" s="114"/>
      <c r="FE27" s="114"/>
      <c r="FF27" s="114"/>
      <c r="FG27" s="114"/>
      <c r="FH27" s="114"/>
      <c r="FI27" s="114"/>
      <c r="FJ27" s="114"/>
      <c r="FK27" s="114"/>
      <c r="FL27" s="114"/>
      <c r="FM27" s="114"/>
      <c r="FN27" s="114"/>
      <c r="FO27" s="114"/>
      <c r="FP27" s="114"/>
      <c r="FQ27" s="114"/>
      <c r="FR27" s="114"/>
      <c r="FS27" s="114"/>
      <c r="FT27" s="114"/>
      <c r="FU27" s="114"/>
      <c r="FV27" s="114"/>
      <c r="FW27" s="114"/>
      <c r="FX27" s="114"/>
      <c r="FY27" s="114"/>
      <c r="FZ27" s="114"/>
      <c r="GA27" s="114"/>
      <c r="GB27" s="114"/>
      <c r="GC27" s="114"/>
      <c r="GD27" s="114"/>
      <c r="GE27" s="114"/>
      <c r="GF27" s="114"/>
      <c r="GG27" s="114"/>
      <c r="GH27" s="114"/>
      <c r="GI27" s="114"/>
      <c r="GJ27" s="114"/>
      <c r="GK27" s="114"/>
      <c r="GL27" s="114"/>
      <c r="GM27" s="114"/>
      <c r="GN27" s="114"/>
      <c r="GO27" s="114"/>
      <c r="GP27" s="114"/>
      <c r="GQ27" s="114"/>
      <c r="GR27" s="114"/>
      <c r="GS27" s="114"/>
      <c r="GT27" s="114"/>
      <c r="GU27" s="114"/>
      <c r="GV27" s="114"/>
      <c r="GW27" s="114"/>
      <c r="GX27" s="114"/>
      <c r="GY27" s="114"/>
      <c r="GZ27" s="114"/>
      <c r="HA27" s="114"/>
      <c r="HB27" s="114"/>
      <c r="HC27" s="114"/>
      <c r="HD27" s="114"/>
      <c r="HE27" s="114"/>
      <c r="HF27" s="114"/>
      <c r="HG27" s="114"/>
      <c r="HH27" s="114"/>
      <c r="HI27" s="114"/>
      <c r="HJ27" s="114"/>
      <c r="HK27" s="114"/>
      <c r="HL27" s="114"/>
      <c r="HM27" s="114"/>
      <c r="HN27" s="114"/>
      <c r="HO27" s="114"/>
      <c r="HP27" s="114"/>
      <c r="HQ27" s="114"/>
      <c r="HR27" s="114"/>
      <c r="HS27" s="114"/>
      <c r="HT27" s="114"/>
      <c r="HU27" s="114"/>
      <c r="HV27" s="114"/>
      <c r="HW27" s="114"/>
      <c r="HX27" s="114"/>
      <c r="HY27" s="114"/>
      <c r="HZ27" s="114"/>
      <c r="IA27" s="114"/>
      <c r="IB27" s="114"/>
      <c r="IC27" s="114"/>
      <c r="ID27" s="114"/>
      <c r="IE27" s="114"/>
      <c r="IF27" s="114"/>
      <c r="IG27" s="114"/>
      <c r="IH27" s="114"/>
      <c r="II27" s="114"/>
      <c r="IJ27" s="114"/>
      <c r="IK27" s="114"/>
      <c r="IL27" s="114"/>
      <c r="IM27" s="114"/>
      <c r="IN27" s="114"/>
      <c r="IO27" s="114"/>
      <c r="IP27" s="114"/>
      <c r="IQ27" s="114"/>
      <c r="IR27" s="114"/>
      <c r="IS27" s="114"/>
      <c r="IT27" s="114"/>
      <c r="IU27" s="114"/>
      <c r="IV27" s="114"/>
      <c r="IW27" s="114"/>
      <c r="IX27" s="114"/>
      <c r="IY27" s="114"/>
      <c r="IZ27" s="114"/>
      <c r="JA27" s="114"/>
      <c r="JB27" s="114"/>
      <c r="JC27" s="114"/>
      <c r="JD27" s="114"/>
      <c r="JE27" s="114"/>
      <c r="JF27" s="114"/>
      <c r="JG27" s="114"/>
      <c r="JH27" s="114"/>
      <c r="JI27" s="114"/>
      <c r="JJ27" s="114"/>
      <c r="JK27" s="114"/>
      <c r="JL27" s="114"/>
      <c r="JM27" s="114"/>
      <c r="JN27" s="114"/>
      <c r="JO27" s="114"/>
      <c r="JP27" s="114"/>
      <c r="JQ27" s="114"/>
      <c r="JR27" s="114"/>
      <c r="JS27" s="114"/>
      <c r="JT27" s="114"/>
      <c r="JU27" s="114"/>
      <c r="JV27" s="114"/>
      <c r="JW27" s="114"/>
      <c r="JX27" s="114"/>
      <c r="JY27" s="114"/>
      <c r="JZ27" s="114"/>
      <c r="KA27" s="114"/>
      <c r="KB27" s="114"/>
      <c r="KC27" s="114"/>
      <c r="KD27" s="114"/>
      <c r="KE27" s="114"/>
      <c r="KF27" s="114"/>
      <c r="KG27" s="114"/>
      <c r="KH27" s="114"/>
      <c r="KI27" s="114"/>
      <c r="KJ27" s="114"/>
      <c r="KK27" s="114"/>
      <c r="KL27" s="114"/>
      <c r="KM27" s="114"/>
      <c r="KN27" s="114"/>
      <c r="KO27" s="114"/>
      <c r="KP27" s="114"/>
      <c r="KQ27" s="114"/>
      <c r="KR27" s="114"/>
      <c r="KS27" s="114"/>
      <c r="KT27" s="114"/>
      <c r="KU27" s="114"/>
      <c r="KV27" s="114"/>
      <c r="KW27" s="114"/>
      <c r="KX27" s="114"/>
      <c r="KY27" s="114"/>
      <c r="KZ27" s="114"/>
      <c r="LA27" s="114"/>
      <c r="LB27" s="114"/>
      <c r="LC27" s="114"/>
      <c r="LD27" s="114"/>
      <c r="LE27" s="114"/>
      <c r="LF27" s="114"/>
      <c r="LG27" s="114"/>
      <c r="LH27" s="114"/>
      <c r="LI27" s="114"/>
      <c r="LJ27" s="114"/>
      <c r="LK27" s="114"/>
      <c r="LL27" s="114"/>
      <c r="LM27" s="114"/>
      <c r="LN27" s="114"/>
      <c r="LO27" s="114"/>
      <c r="LP27" s="114"/>
      <c r="LQ27" s="114"/>
      <c r="LR27" s="114"/>
      <c r="LS27" s="114"/>
      <c r="LT27" s="114"/>
      <c r="LU27" s="114"/>
      <c r="LV27" s="114"/>
      <c r="LW27" s="114"/>
      <c r="LX27" s="114"/>
      <c r="LY27" s="114"/>
      <c r="LZ27" s="114"/>
      <c r="MA27" s="114"/>
      <c r="MB27" s="114"/>
      <c r="MC27" s="114"/>
      <c r="MD27" s="114"/>
      <c r="ME27" s="114"/>
      <c r="MF27" s="114"/>
      <c r="MG27" s="114"/>
      <c r="MH27" s="114"/>
      <c r="MI27" s="114"/>
      <c r="MJ27" s="114"/>
      <c r="MK27" s="114"/>
      <c r="ML27" s="114"/>
      <c r="MM27" s="114"/>
      <c r="MN27" s="114"/>
      <c r="MO27" s="114"/>
      <c r="MP27" s="114"/>
      <c r="MQ27" s="114"/>
      <c r="MR27" s="114"/>
      <c r="MS27" s="114"/>
      <c r="MT27" s="114"/>
      <c r="MU27" s="114"/>
      <c r="MV27" s="114"/>
      <c r="MW27" s="114"/>
      <c r="MX27" s="114"/>
      <c r="MY27" s="114"/>
      <c r="MZ27" s="114"/>
      <c r="NA27" s="114"/>
      <c r="NB27" s="114"/>
      <c r="NC27" s="114"/>
      <c r="ND27" s="114"/>
      <c r="NE27" s="114"/>
      <c r="NF27" s="114"/>
      <c r="NG27" s="114"/>
      <c r="NH27" s="114"/>
      <c r="NI27" s="114"/>
      <c r="NJ27" s="114"/>
      <c r="NK27" s="114"/>
      <c r="NL27" s="114"/>
      <c r="NM27" s="114"/>
      <c r="NN27" s="114"/>
      <c r="NO27" s="114"/>
      <c r="NP27" s="114"/>
      <c r="NQ27" s="114"/>
      <c r="NR27" s="114"/>
      <c r="NS27" s="114"/>
      <c r="NT27" s="114"/>
      <c r="NU27" s="114"/>
      <c r="NV27" s="114"/>
      <c r="NW27" s="114"/>
      <c r="NX27" s="114"/>
      <c r="NY27" s="114"/>
      <c r="NZ27" s="114"/>
      <c r="OA27" s="114"/>
      <c r="OB27" s="114"/>
      <c r="OC27" s="114"/>
      <c r="OD27" s="114"/>
      <c r="OE27" s="114"/>
      <c r="OF27" s="114"/>
      <c r="OG27" s="114"/>
      <c r="OH27" s="114"/>
      <c r="OI27" s="114"/>
      <c r="OJ27" s="114"/>
      <c r="OK27" s="114"/>
      <c r="OL27" s="114"/>
      <c r="OM27" s="114"/>
      <c r="ON27" s="114"/>
      <c r="OO27" s="114"/>
      <c r="OP27" s="114"/>
      <c r="OQ27" s="114"/>
      <c r="OR27" s="114"/>
      <c r="OS27" s="114"/>
      <c r="OT27" s="114"/>
      <c r="OU27" s="114"/>
      <c r="OV27" s="114"/>
      <c r="OW27" s="114"/>
      <c r="OX27" s="114"/>
      <c r="OY27" s="114"/>
      <c r="OZ27" s="114"/>
      <c r="PA27" s="114"/>
      <c r="PB27" s="114"/>
      <c r="PC27" s="114"/>
      <c r="PD27" s="114"/>
      <c r="PE27" s="114"/>
      <c r="PF27" s="114"/>
      <c r="PG27" s="114"/>
      <c r="PH27" s="114"/>
      <c r="PI27" s="114"/>
      <c r="PJ27" s="114"/>
      <c r="PK27" s="114"/>
      <c r="PL27" s="114"/>
      <c r="PM27" s="114"/>
      <c r="PN27" s="114"/>
      <c r="PO27" s="114"/>
      <c r="PP27" s="114"/>
      <c r="PQ27" s="114"/>
      <c r="PR27" s="114"/>
      <c r="PS27" s="114"/>
      <c r="PT27" s="114"/>
      <c r="PU27" s="114"/>
      <c r="PV27" s="114"/>
      <c r="PW27" s="114"/>
      <c r="PX27" s="114"/>
      <c r="PY27" s="114"/>
      <c r="PZ27" s="114"/>
      <c r="QA27" s="114"/>
      <c r="QB27" s="114"/>
      <c r="QC27" s="114"/>
      <c r="QD27" s="114"/>
      <c r="QE27" s="114"/>
      <c r="QF27" s="114"/>
      <c r="QG27" s="114"/>
      <c r="QH27" s="114"/>
      <c r="QI27" s="114"/>
      <c r="QJ27" s="114"/>
      <c r="QK27" s="114"/>
      <c r="QL27" s="114"/>
      <c r="QM27" s="114"/>
      <c r="QN27" s="114"/>
      <c r="QO27" s="114"/>
      <c r="QP27" s="114"/>
      <c r="QQ27" s="114"/>
      <c r="QR27" s="114"/>
      <c r="QS27" s="114"/>
      <c r="QT27" s="114"/>
      <c r="QU27" s="114"/>
      <c r="QV27" s="114"/>
      <c r="QW27" s="114"/>
      <c r="QX27" s="114"/>
      <c r="QY27" s="114"/>
      <c r="QZ27" s="114"/>
      <c r="RA27" s="114"/>
      <c r="RB27" s="114"/>
      <c r="RC27" s="114"/>
      <c r="RD27" s="114"/>
      <c r="RE27" s="114"/>
      <c r="RF27" s="114"/>
      <c r="RG27" s="114"/>
      <c r="RH27" s="114"/>
      <c r="RI27" s="114"/>
      <c r="RJ27" s="114"/>
      <c r="RK27" s="114"/>
      <c r="RL27" s="114"/>
      <c r="RM27" s="114"/>
      <c r="RN27" s="114"/>
      <c r="RO27" s="114"/>
      <c r="RP27" s="114"/>
      <c r="RQ27" s="114"/>
      <c r="RR27" s="114"/>
      <c r="RS27" s="114"/>
      <c r="RT27" s="114"/>
      <c r="RU27" s="114"/>
      <c r="RV27" s="114"/>
      <c r="RW27" s="114"/>
      <c r="RX27" s="114"/>
      <c r="RY27" s="114"/>
      <c r="RZ27" s="114"/>
      <c r="SA27" s="114"/>
      <c r="SB27" s="114"/>
      <c r="SC27" s="114"/>
      <c r="SD27" s="114"/>
      <c r="SE27" s="114"/>
      <c r="SF27" s="114"/>
      <c r="SG27" s="114"/>
      <c r="SH27" s="114"/>
      <c r="SI27" s="114"/>
      <c r="SJ27" s="114"/>
      <c r="SK27" s="114"/>
      <c r="SL27" s="114"/>
      <c r="SM27" s="114"/>
      <c r="SN27" s="114"/>
      <c r="SO27" s="114"/>
      <c r="SP27" s="114"/>
      <c r="SQ27" s="114"/>
      <c r="SR27" s="114"/>
      <c r="SS27" s="114"/>
      <c r="ST27" s="114"/>
      <c r="SU27" s="114"/>
      <c r="SV27" s="114"/>
      <c r="SW27" s="114"/>
      <c r="SX27" s="114"/>
      <c r="SY27" s="114"/>
      <c r="SZ27" s="114"/>
      <c r="TA27" s="114"/>
      <c r="TB27" s="114"/>
      <c r="TC27" s="114"/>
      <c r="TD27" s="114"/>
      <c r="TE27" s="114"/>
      <c r="TF27" s="114"/>
      <c r="TG27" s="114"/>
      <c r="TH27" s="114"/>
      <c r="TI27" s="114"/>
      <c r="TJ27" s="114"/>
      <c r="TK27" s="114"/>
      <c r="TL27" s="114"/>
      <c r="TM27" s="114"/>
      <c r="TN27" s="114"/>
      <c r="TO27" s="114"/>
      <c r="TP27" s="114"/>
      <c r="TQ27" s="114"/>
      <c r="TR27" s="114"/>
      <c r="TS27" s="114"/>
      <c r="TT27" s="114"/>
      <c r="TU27" s="114"/>
      <c r="TV27" s="114"/>
      <c r="TW27" s="114"/>
      <c r="TX27" s="114"/>
      <c r="TY27" s="114"/>
      <c r="TZ27" s="114"/>
      <c r="UA27" s="114"/>
      <c r="UB27" s="114"/>
      <c r="UC27" s="114"/>
      <c r="UD27" s="114"/>
      <c r="UE27" s="114"/>
      <c r="UF27" s="114"/>
      <c r="UG27" s="114"/>
      <c r="UH27" s="114"/>
      <c r="UI27" s="114"/>
      <c r="UJ27" s="114"/>
      <c r="UK27" s="114"/>
      <c r="UL27" s="114"/>
      <c r="UM27" s="114"/>
      <c r="UN27" s="114"/>
      <c r="UO27" s="114"/>
      <c r="UP27" s="114"/>
      <c r="UQ27" s="114"/>
      <c r="UR27" s="114"/>
      <c r="US27" s="114"/>
      <c r="UT27" s="114"/>
      <c r="UU27" s="114"/>
      <c r="UV27" s="114"/>
      <c r="UW27" s="114"/>
      <c r="UX27" s="114"/>
      <c r="UY27" s="114"/>
      <c r="UZ27" s="114"/>
      <c r="VA27" s="114"/>
      <c r="VB27" s="114"/>
      <c r="VC27" s="114"/>
      <c r="VD27" s="114"/>
      <c r="VE27" s="114"/>
      <c r="VF27" s="114"/>
      <c r="VG27" s="114"/>
      <c r="VH27" s="114"/>
      <c r="VI27" s="114"/>
      <c r="VJ27" s="114"/>
      <c r="VK27" s="114"/>
      <c r="VL27" s="114"/>
      <c r="VM27" s="114"/>
      <c r="VN27" s="114"/>
      <c r="VO27" s="114"/>
      <c r="VP27" s="114"/>
      <c r="VQ27" s="114"/>
      <c r="VR27" s="114"/>
      <c r="VS27" s="114"/>
      <c r="VT27" s="114"/>
      <c r="VU27" s="114"/>
      <c r="VV27" s="114"/>
      <c r="VW27" s="114"/>
      <c r="VX27" s="114"/>
      <c r="VY27" s="114"/>
      <c r="VZ27" s="114"/>
      <c r="WA27" s="114"/>
      <c r="WB27" s="114"/>
      <c r="WC27" s="114"/>
      <c r="WD27" s="114"/>
      <c r="WE27" s="114"/>
      <c r="WF27" s="114"/>
      <c r="WG27" s="114"/>
      <c r="WH27" s="114"/>
      <c r="WI27" s="114"/>
      <c r="WJ27" s="114"/>
      <c r="WK27" s="114"/>
      <c r="WL27" s="114"/>
      <c r="WM27" s="114"/>
      <c r="WN27" s="114"/>
      <c r="WO27" s="114"/>
      <c r="WP27" s="114"/>
      <c r="WQ27" s="114"/>
      <c r="WR27" s="114"/>
      <c r="WS27" s="114"/>
      <c r="WT27" s="114"/>
      <c r="WU27" s="114"/>
      <c r="WV27" s="114"/>
      <c r="WW27" s="114"/>
      <c r="WX27" s="114"/>
      <c r="WY27" s="114"/>
      <c r="WZ27" s="114"/>
      <c r="XA27" s="114"/>
      <c r="XB27" s="114"/>
      <c r="XC27" s="114"/>
      <c r="XD27" s="114"/>
      <c r="XE27" s="114"/>
      <c r="XF27" s="114"/>
      <c r="XG27" s="114"/>
      <c r="XH27" s="114"/>
      <c r="XI27" s="114"/>
      <c r="XJ27" s="114"/>
      <c r="XK27" s="114"/>
      <c r="XL27" s="114"/>
      <c r="XM27" s="114"/>
      <c r="XN27" s="114"/>
      <c r="XO27" s="114"/>
      <c r="XP27" s="114"/>
      <c r="XQ27" s="114"/>
      <c r="XR27" s="114"/>
      <c r="XS27" s="114"/>
      <c r="XT27" s="114"/>
      <c r="XU27" s="114"/>
      <c r="XV27" s="114"/>
      <c r="XW27" s="114"/>
      <c r="XX27" s="114"/>
      <c r="XY27" s="114"/>
      <c r="XZ27" s="114"/>
      <c r="YA27" s="114"/>
      <c r="YB27" s="114"/>
      <c r="YC27" s="114"/>
      <c r="YD27" s="114"/>
      <c r="YE27" s="114"/>
      <c r="YF27" s="114"/>
      <c r="YG27" s="114"/>
      <c r="YH27" s="114"/>
      <c r="YI27" s="114"/>
      <c r="YJ27" s="114"/>
      <c r="YK27" s="114"/>
      <c r="YL27" s="114"/>
      <c r="YM27" s="114"/>
      <c r="YN27" s="114"/>
      <c r="YO27" s="114"/>
      <c r="YP27" s="114"/>
      <c r="YQ27" s="114"/>
      <c r="YR27" s="114"/>
      <c r="YS27" s="114"/>
      <c r="YT27" s="114"/>
      <c r="YU27" s="114"/>
      <c r="YV27" s="114"/>
      <c r="YW27" s="114"/>
      <c r="YX27" s="114"/>
      <c r="YY27" s="114"/>
      <c r="YZ27" s="114"/>
      <c r="ZA27" s="114"/>
      <c r="ZB27" s="114"/>
      <c r="ZC27" s="114"/>
      <c r="ZD27" s="114"/>
      <c r="ZE27" s="114"/>
      <c r="ZF27" s="114"/>
      <c r="ZG27" s="114"/>
      <c r="ZH27" s="114"/>
      <c r="ZI27" s="114"/>
      <c r="ZJ27" s="114"/>
      <c r="ZK27" s="114"/>
      <c r="ZL27" s="114"/>
      <c r="ZM27" s="114"/>
      <c r="ZN27" s="114"/>
      <c r="ZO27" s="114"/>
      <c r="ZP27" s="114"/>
      <c r="ZQ27" s="114"/>
      <c r="ZR27" s="114"/>
      <c r="ZS27" s="114"/>
      <c r="ZT27" s="114"/>
      <c r="ZU27" s="114"/>
      <c r="ZV27" s="114"/>
      <c r="ZW27" s="114"/>
      <c r="ZX27" s="114"/>
      <c r="ZY27" s="114"/>
      <c r="ZZ27" s="114"/>
    </row>
    <row r="28" spans="1:702" hidden="1" outlineLevel="1">
      <c r="A28" s="8">
        <v>41061</v>
      </c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  <c r="CZ28" s="114"/>
      <c r="DA28" s="114"/>
      <c r="DB28" s="114"/>
      <c r="DC28" s="114"/>
      <c r="DD28" s="114"/>
      <c r="DE28" s="114"/>
      <c r="DF28" s="114"/>
      <c r="DG28" s="114"/>
      <c r="DH28" s="114"/>
      <c r="DI28" s="114"/>
      <c r="DJ28" s="114"/>
      <c r="DK28" s="114"/>
      <c r="DL28" s="114"/>
      <c r="DM28" s="114"/>
      <c r="DN28" s="114"/>
      <c r="DO28" s="114"/>
      <c r="DP28" s="114"/>
      <c r="DQ28" s="114"/>
      <c r="DR28" s="114"/>
      <c r="DS28" s="114"/>
      <c r="DT28" s="114"/>
      <c r="DU28" s="114"/>
      <c r="DV28" s="114"/>
      <c r="DW28" s="114"/>
      <c r="DX28" s="114"/>
      <c r="DY28" s="114"/>
      <c r="DZ28" s="114"/>
      <c r="EA28" s="114"/>
      <c r="EB28" s="114"/>
      <c r="EC28" s="114"/>
      <c r="ED28" s="114"/>
      <c r="EE28" s="114"/>
      <c r="EF28" s="114"/>
      <c r="EG28" s="114"/>
      <c r="EH28" s="114"/>
      <c r="EI28" s="114"/>
      <c r="EJ28" s="114"/>
      <c r="EK28" s="114"/>
      <c r="EL28" s="114"/>
      <c r="EM28" s="114"/>
      <c r="EN28" s="114"/>
      <c r="EO28" s="114"/>
      <c r="EP28" s="114"/>
      <c r="EQ28" s="114"/>
      <c r="ER28" s="114"/>
      <c r="ES28" s="114"/>
      <c r="ET28" s="114"/>
      <c r="EU28" s="114"/>
      <c r="EV28" s="114"/>
      <c r="EW28" s="114"/>
      <c r="EX28" s="114"/>
      <c r="EY28" s="114"/>
      <c r="EZ28" s="114"/>
      <c r="FA28" s="114"/>
      <c r="FB28" s="114"/>
      <c r="FC28" s="114"/>
      <c r="FD28" s="114"/>
      <c r="FE28" s="114"/>
      <c r="FF28" s="114"/>
      <c r="FG28" s="114"/>
      <c r="FH28" s="114"/>
      <c r="FI28" s="114"/>
      <c r="FJ28" s="114"/>
      <c r="FK28" s="114"/>
      <c r="FL28" s="114"/>
      <c r="FM28" s="114"/>
      <c r="FN28" s="114"/>
      <c r="FO28" s="114"/>
      <c r="FP28" s="114"/>
      <c r="FQ28" s="114"/>
      <c r="FR28" s="114"/>
      <c r="FS28" s="114"/>
      <c r="FT28" s="114"/>
      <c r="FU28" s="114"/>
      <c r="FV28" s="114"/>
      <c r="FW28" s="114"/>
      <c r="FX28" s="114"/>
      <c r="FY28" s="114"/>
      <c r="FZ28" s="114"/>
      <c r="GA28" s="114"/>
      <c r="GB28" s="114"/>
      <c r="GC28" s="114"/>
      <c r="GD28" s="114"/>
      <c r="GE28" s="114"/>
      <c r="GF28" s="114"/>
      <c r="GG28" s="114"/>
      <c r="GH28" s="114"/>
      <c r="GI28" s="114"/>
      <c r="GJ28" s="114"/>
      <c r="GK28" s="114"/>
      <c r="GL28" s="114"/>
      <c r="GM28" s="114"/>
      <c r="GN28" s="114"/>
      <c r="GO28" s="114"/>
      <c r="GP28" s="114"/>
      <c r="GQ28" s="114"/>
      <c r="GR28" s="114"/>
      <c r="GS28" s="114"/>
      <c r="GT28" s="114"/>
      <c r="GU28" s="114"/>
      <c r="GV28" s="114"/>
      <c r="GW28" s="114"/>
      <c r="GX28" s="114"/>
      <c r="GY28" s="114"/>
      <c r="GZ28" s="114"/>
      <c r="HA28" s="114"/>
      <c r="HB28" s="114"/>
      <c r="HC28" s="114"/>
      <c r="HD28" s="114"/>
      <c r="HE28" s="114"/>
      <c r="HF28" s="114"/>
      <c r="HG28" s="114"/>
      <c r="HH28" s="114"/>
      <c r="HI28" s="114"/>
      <c r="HJ28" s="114"/>
      <c r="HK28" s="114"/>
      <c r="HL28" s="114"/>
      <c r="HM28" s="114"/>
      <c r="HN28" s="114"/>
      <c r="HO28" s="114"/>
      <c r="HP28" s="114"/>
      <c r="HQ28" s="114"/>
      <c r="HR28" s="114"/>
      <c r="HS28" s="114"/>
      <c r="HT28" s="114"/>
      <c r="HU28" s="114"/>
      <c r="HV28" s="114"/>
      <c r="HW28" s="114"/>
      <c r="HX28" s="114"/>
      <c r="HY28" s="114"/>
      <c r="HZ28" s="114"/>
      <c r="IA28" s="114"/>
      <c r="IB28" s="114"/>
      <c r="IC28" s="114"/>
      <c r="ID28" s="114"/>
      <c r="IE28" s="114"/>
      <c r="IF28" s="114"/>
      <c r="IG28" s="114"/>
      <c r="IH28" s="114"/>
      <c r="II28" s="114"/>
      <c r="IJ28" s="114"/>
      <c r="IK28" s="114"/>
      <c r="IL28" s="114"/>
      <c r="IM28" s="114"/>
      <c r="IN28" s="114"/>
      <c r="IO28" s="114"/>
      <c r="IP28" s="114"/>
      <c r="IQ28" s="114"/>
      <c r="IR28" s="114"/>
      <c r="IS28" s="114"/>
      <c r="IT28" s="114"/>
      <c r="IU28" s="114"/>
      <c r="IV28" s="114"/>
      <c r="IW28" s="114"/>
      <c r="IX28" s="114"/>
      <c r="IY28" s="114"/>
      <c r="IZ28" s="114"/>
      <c r="JA28" s="114"/>
      <c r="JB28" s="114"/>
      <c r="JC28" s="114"/>
      <c r="JD28" s="114"/>
      <c r="JE28" s="114"/>
      <c r="JF28" s="114"/>
      <c r="JG28" s="114"/>
      <c r="JH28" s="114"/>
      <c r="JI28" s="114"/>
      <c r="JJ28" s="114"/>
      <c r="JK28" s="114"/>
      <c r="JL28" s="114"/>
      <c r="JM28" s="114"/>
      <c r="JN28" s="114"/>
      <c r="JO28" s="114"/>
      <c r="JP28" s="114"/>
      <c r="JQ28" s="114"/>
      <c r="JR28" s="114"/>
      <c r="JS28" s="114"/>
      <c r="JT28" s="114"/>
      <c r="JU28" s="114"/>
      <c r="JV28" s="114"/>
      <c r="JW28" s="114"/>
      <c r="JX28" s="114"/>
      <c r="JY28" s="114"/>
      <c r="JZ28" s="114"/>
      <c r="KA28" s="114"/>
      <c r="KB28" s="114"/>
      <c r="KC28" s="114"/>
      <c r="KD28" s="114"/>
      <c r="KE28" s="114"/>
      <c r="KF28" s="114"/>
      <c r="KG28" s="114"/>
      <c r="KH28" s="114"/>
      <c r="KI28" s="114"/>
      <c r="KJ28" s="114"/>
      <c r="KK28" s="114"/>
      <c r="KL28" s="114"/>
      <c r="KM28" s="114"/>
      <c r="KN28" s="114"/>
      <c r="KO28" s="114"/>
      <c r="KP28" s="114"/>
      <c r="KQ28" s="114"/>
      <c r="KR28" s="114"/>
      <c r="KS28" s="114"/>
      <c r="KT28" s="114"/>
      <c r="KU28" s="114"/>
      <c r="KV28" s="114"/>
      <c r="KW28" s="114"/>
      <c r="KX28" s="114"/>
      <c r="KY28" s="114"/>
      <c r="KZ28" s="114"/>
      <c r="LA28" s="114"/>
      <c r="LB28" s="114"/>
      <c r="LC28" s="114"/>
      <c r="LD28" s="114"/>
      <c r="LE28" s="114"/>
      <c r="LF28" s="114"/>
      <c r="LG28" s="114"/>
      <c r="LH28" s="114"/>
      <c r="LI28" s="114"/>
      <c r="LJ28" s="114"/>
      <c r="LK28" s="114"/>
      <c r="LL28" s="114"/>
      <c r="LM28" s="114"/>
      <c r="LN28" s="114"/>
      <c r="LO28" s="114"/>
      <c r="LP28" s="114"/>
      <c r="LQ28" s="114"/>
      <c r="LR28" s="114"/>
      <c r="LS28" s="114"/>
      <c r="LT28" s="114"/>
      <c r="LU28" s="114"/>
      <c r="LV28" s="114"/>
      <c r="LW28" s="114"/>
      <c r="LX28" s="114"/>
      <c r="LY28" s="114"/>
      <c r="LZ28" s="114"/>
      <c r="MA28" s="114"/>
      <c r="MB28" s="114"/>
      <c r="MC28" s="114"/>
      <c r="MD28" s="114"/>
      <c r="ME28" s="114"/>
      <c r="MF28" s="114"/>
      <c r="MG28" s="114"/>
      <c r="MH28" s="114"/>
      <c r="MI28" s="114"/>
      <c r="MJ28" s="114"/>
      <c r="MK28" s="114"/>
      <c r="ML28" s="114"/>
      <c r="MM28" s="114"/>
      <c r="MN28" s="114"/>
      <c r="MO28" s="114"/>
      <c r="MP28" s="114"/>
      <c r="MQ28" s="114"/>
      <c r="MR28" s="114"/>
      <c r="MS28" s="114"/>
      <c r="MT28" s="114"/>
      <c r="MU28" s="114"/>
      <c r="MV28" s="114"/>
      <c r="MW28" s="114"/>
      <c r="MX28" s="114"/>
      <c r="MY28" s="114"/>
      <c r="MZ28" s="114"/>
      <c r="NA28" s="114"/>
      <c r="NB28" s="114"/>
      <c r="NC28" s="114"/>
      <c r="ND28" s="114"/>
      <c r="NE28" s="114"/>
      <c r="NF28" s="114"/>
      <c r="NG28" s="114"/>
      <c r="NH28" s="114"/>
      <c r="NI28" s="114"/>
      <c r="NJ28" s="114"/>
      <c r="NK28" s="114"/>
      <c r="NL28" s="114"/>
      <c r="NM28" s="114"/>
      <c r="NN28" s="114"/>
      <c r="NO28" s="114"/>
      <c r="NP28" s="114"/>
      <c r="NQ28" s="114"/>
      <c r="NR28" s="114"/>
      <c r="NS28" s="114"/>
      <c r="NT28" s="114"/>
      <c r="NU28" s="114"/>
      <c r="NV28" s="114"/>
      <c r="NW28" s="114"/>
      <c r="NX28" s="114"/>
      <c r="NY28" s="114"/>
      <c r="NZ28" s="114"/>
      <c r="OA28" s="114"/>
      <c r="OB28" s="114"/>
      <c r="OC28" s="114"/>
      <c r="OD28" s="114"/>
      <c r="OE28" s="114"/>
      <c r="OF28" s="114"/>
      <c r="OG28" s="114"/>
      <c r="OH28" s="114"/>
      <c r="OI28" s="114"/>
      <c r="OJ28" s="114"/>
      <c r="OK28" s="114"/>
      <c r="OL28" s="114"/>
      <c r="OM28" s="114"/>
      <c r="ON28" s="114"/>
      <c r="OO28" s="114"/>
      <c r="OP28" s="114"/>
      <c r="OQ28" s="114"/>
      <c r="OR28" s="114"/>
      <c r="OS28" s="114"/>
      <c r="OT28" s="114"/>
      <c r="OU28" s="114"/>
      <c r="OV28" s="114"/>
      <c r="OW28" s="114"/>
      <c r="OX28" s="114"/>
      <c r="OY28" s="114"/>
      <c r="OZ28" s="114"/>
      <c r="PA28" s="114"/>
      <c r="PB28" s="114"/>
      <c r="PC28" s="114"/>
      <c r="PD28" s="114"/>
      <c r="PE28" s="114"/>
      <c r="PF28" s="114"/>
      <c r="PG28" s="114"/>
      <c r="PH28" s="114"/>
      <c r="PI28" s="114"/>
      <c r="PJ28" s="114"/>
      <c r="PK28" s="114"/>
      <c r="PL28" s="114"/>
      <c r="PM28" s="114"/>
      <c r="PN28" s="114"/>
      <c r="PO28" s="114"/>
      <c r="PP28" s="114"/>
      <c r="PQ28" s="114"/>
      <c r="PR28" s="114"/>
      <c r="PS28" s="114"/>
      <c r="PT28" s="114"/>
      <c r="PU28" s="114"/>
      <c r="PV28" s="114"/>
      <c r="PW28" s="114"/>
      <c r="PX28" s="114"/>
      <c r="PY28" s="114"/>
      <c r="PZ28" s="114"/>
      <c r="QA28" s="114"/>
      <c r="QB28" s="114"/>
      <c r="QC28" s="114"/>
      <c r="QD28" s="114"/>
      <c r="QE28" s="114"/>
      <c r="QF28" s="114"/>
      <c r="QG28" s="114"/>
      <c r="QH28" s="114"/>
      <c r="QI28" s="114"/>
      <c r="QJ28" s="114"/>
      <c r="QK28" s="114"/>
      <c r="QL28" s="114"/>
      <c r="QM28" s="114"/>
      <c r="QN28" s="114"/>
      <c r="QO28" s="114"/>
      <c r="QP28" s="114"/>
      <c r="QQ28" s="114"/>
      <c r="QR28" s="114"/>
      <c r="QS28" s="114"/>
      <c r="QT28" s="114"/>
      <c r="QU28" s="114"/>
      <c r="QV28" s="114"/>
      <c r="QW28" s="114"/>
      <c r="QX28" s="114"/>
      <c r="QY28" s="114"/>
      <c r="QZ28" s="114"/>
      <c r="RA28" s="114"/>
      <c r="RB28" s="114"/>
      <c r="RC28" s="114"/>
      <c r="RD28" s="114"/>
      <c r="RE28" s="114"/>
      <c r="RF28" s="114"/>
      <c r="RG28" s="114"/>
      <c r="RH28" s="114"/>
      <c r="RI28" s="114"/>
      <c r="RJ28" s="114"/>
      <c r="RK28" s="114"/>
      <c r="RL28" s="114"/>
      <c r="RM28" s="114"/>
      <c r="RN28" s="114"/>
      <c r="RO28" s="114"/>
      <c r="RP28" s="114"/>
      <c r="RQ28" s="114"/>
      <c r="RR28" s="114"/>
      <c r="RS28" s="114"/>
      <c r="RT28" s="114"/>
      <c r="RU28" s="114"/>
      <c r="RV28" s="114"/>
      <c r="RW28" s="114"/>
      <c r="RX28" s="114"/>
      <c r="RY28" s="114"/>
      <c r="RZ28" s="114"/>
      <c r="SA28" s="114"/>
      <c r="SB28" s="114"/>
      <c r="SC28" s="114"/>
      <c r="SD28" s="114"/>
      <c r="SE28" s="114"/>
      <c r="SF28" s="114"/>
      <c r="SG28" s="114"/>
      <c r="SH28" s="114"/>
      <c r="SI28" s="114"/>
      <c r="SJ28" s="114"/>
      <c r="SK28" s="114"/>
      <c r="SL28" s="114"/>
      <c r="SM28" s="114"/>
      <c r="SN28" s="114"/>
      <c r="SO28" s="114"/>
      <c r="SP28" s="114"/>
      <c r="SQ28" s="114"/>
      <c r="SR28" s="114"/>
      <c r="SS28" s="114"/>
      <c r="ST28" s="114"/>
      <c r="SU28" s="114"/>
      <c r="SV28" s="114"/>
      <c r="SW28" s="114"/>
      <c r="SX28" s="114"/>
      <c r="SY28" s="114"/>
      <c r="SZ28" s="114"/>
      <c r="TA28" s="114"/>
      <c r="TB28" s="114"/>
      <c r="TC28" s="114"/>
      <c r="TD28" s="114"/>
      <c r="TE28" s="114"/>
      <c r="TF28" s="114"/>
      <c r="TG28" s="114"/>
      <c r="TH28" s="114"/>
      <c r="TI28" s="114"/>
      <c r="TJ28" s="114"/>
      <c r="TK28" s="114"/>
      <c r="TL28" s="114"/>
      <c r="TM28" s="114"/>
      <c r="TN28" s="114"/>
      <c r="TO28" s="114"/>
      <c r="TP28" s="114"/>
      <c r="TQ28" s="114"/>
      <c r="TR28" s="114"/>
      <c r="TS28" s="114"/>
      <c r="TT28" s="114"/>
      <c r="TU28" s="114"/>
      <c r="TV28" s="114"/>
      <c r="TW28" s="114"/>
      <c r="TX28" s="114"/>
      <c r="TY28" s="114"/>
      <c r="TZ28" s="114"/>
      <c r="UA28" s="114"/>
      <c r="UB28" s="114"/>
      <c r="UC28" s="114"/>
      <c r="UD28" s="114"/>
      <c r="UE28" s="114"/>
      <c r="UF28" s="114"/>
      <c r="UG28" s="114"/>
      <c r="UH28" s="114"/>
      <c r="UI28" s="114"/>
      <c r="UJ28" s="114"/>
      <c r="UK28" s="114"/>
      <c r="UL28" s="114"/>
      <c r="UM28" s="114"/>
      <c r="UN28" s="114"/>
      <c r="UO28" s="114"/>
      <c r="UP28" s="114"/>
      <c r="UQ28" s="114"/>
      <c r="UR28" s="114"/>
      <c r="US28" s="114"/>
      <c r="UT28" s="114"/>
      <c r="UU28" s="114"/>
      <c r="UV28" s="114"/>
      <c r="UW28" s="114"/>
      <c r="UX28" s="114"/>
      <c r="UY28" s="114"/>
      <c r="UZ28" s="114"/>
      <c r="VA28" s="114"/>
      <c r="VB28" s="114"/>
      <c r="VC28" s="114"/>
      <c r="VD28" s="114"/>
      <c r="VE28" s="114"/>
      <c r="VF28" s="114"/>
      <c r="VG28" s="114"/>
      <c r="VH28" s="114"/>
      <c r="VI28" s="114"/>
      <c r="VJ28" s="114"/>
      <c r="VK28" s="114"/>
      <c r="VL28" s="114"/>
      <c r="VM28" s="114"/>
      <c r="VN28" s="114"/>
      <c r="VO28" s="114"/>
      <c r="VP28" s="114"/>
      <c r="VQ28" s="114"/>
      <c r="VR28" s="114"/>
      <c r="VS28" s="114"/>
      <c r="VT28" s="114"/>
      <c r="VU28" s="114"/>
      <c r="VV28" s="114"/>
      <c r="VW28" s="114"/>
      <c r="VX28" s="114"/>
      <c r="VY28" s="114"/>
      <c r="VZ28" s="114"/>
      <c r="WA28" s="114"/>
      <c r="WB28" s="114"/>
      <c r="WC28" s="114"/>
      <c r="WD28" s="114"/>
      <c r="WE28" s="114"/>
      <c r="WF28" s="114"/>
      <c r="WG28" s="114"/>
      <c r="WH28" s="114"/>
      <c r="WI28" s="114"/>
      <c r="WJ28" s="114"/>
      <c r="WK28" s="114"/>
      <c r="WL28" s="114"/>
      <c r="WM28" s="114"/>
      <c r="WN28" s="114"/>
      <c r="WO28" s="114"/>
      <c r="WP28" s="114"/>
      <c r="WQ28" s="114"/>
      <c r="WR28" s="114"/>
      <c r="WS28" s="114"/>
      <c r="WT28" s="114"/>
      <c r="WU28" s="114"/>
      <c r="WV28" s="114"/>
      <c r="WW28" s="114"/>
      <c r="WX28" s="114"/>
      <c r="WY28" s="114"/>
      <c r="WZ28" s="114"/>
      <c r="XA28" s="114"/>
      <c r="XB28" s="114"/>
      <c r="XC28" s="114"/>
      <c r="XD28" s="114"/>
      <c r="XE28" s="114"/>
      <c r="XF28" s="114"/>
      <c r="XG28" s="114"/>
      <c r="XH28" s="114"/>
      <c r="XI28" s="114"/>
      <c r="XJ28" s="114"/>
      <c r="XK28" s="114"/>
      <c r="XL28" s="114"/>
      <c r="XM28" s="114"/>
      <c r="XN28" s="114"/>
      <c r="XO28" s="114"/>
      <c r="XP28" s="114"/>
      <c r="XQ28" s="114"/>
      <c r="XR28" s="114"/>
      <c r="XS28" s="114"/>
      <c r="XT28" s="114"/>
      <c r="XU28" s="114"/>
      <c r="XV28" s="114"/>
      <c r="XW28" s="114"/>
      <c r="XX28" s="114"/>
      <c r="XY28" s="114"/>
      <c r="XZ28" s="114"/>
      <c r="YA28" s="114"/>
      <c r="YB28" s="114"/>
      <c r="YC28" s="114"/>
      <c r="YD28" s="114"/>
      <c r="YE28" s="114"/>
      <c r="YF28" s="114"/>
      <c r="YG28" s="114"/>
      <c r="YH28" s="114"/>
      <c r="YI28" s="114"/>
      <c r="YJ28" s="114"/>
      <c r="YK28" s="114"/>
      <c r="YL28" s="114"/>
      <c r="YM28" s="114"/>
      <c r="YN28" s="114"/>
      <c r="YO28" s="114"/>
      <c r="YP28" s="114"/>
      <c r="YQ28" s="114"/>
      <c r="YR28" s="114"/>
      <c r="YS28" s="114"/>
      <c r="YT28" s="114"/>
      <c r="YU28" s="114"/>
      <c r="YV28" s="114"/>
      <c r="YW28" s="114"/>
      <c r="YX28" s="114"/>
      <c r="YY28" s="114"/>
      <c r="YZ28" s="114"/>
      <c r="ZA28" s="114"/>
      <c r="ZB28" s="114"/>
      <c r="ZC28" s="114"/>
      <c r="ZD28" s="114"/>
      <c r="ZE28" s="114"/>
      <c r="ZF28" s="114"/>
      <c r="ZG28" s="114"/>
      <c r="ZH28" s="114"/>
      <c r="ZI28" s="114"/>
      <c r="ZJ28" s="114"/>
      <c r="ZK28" s="114"/>
      <c r="ZL28" s="114"/>
      <c r="ZM28" s="114"/>
      <c r="ZN28" s="114"/>
      <c r="ZO28" s="114"/>
      <c r="ZP28" s="114"/>
      <c r="ZQ28" s="114"/>
      <c r="ZR28" s="114"/>
      <c r="ZS28" s="114"/>
      <c r="ZT28" s="114"/>
      <c r="ZU28" s="114"/>
      <c r="ZV28" s="114"/>
      <c r="ZW28" s="114"/>
      <c r="ZX28" s="114"/>
      <c r="ZY28" s="114"/>
      <c r="ZZ28" s="114"/>
    </row>
    <row r="29" spans="1:702" hidden="1" outlineLevel="1">
      <c r="A29" s="8">
        <v>41091</v>
      </c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  <c r="CZ29" s="114"/>
      <c r="DA29" s="114"/>
      <c r="DB29" s="114"/>
      <c r="DC29" s="114"/>
      <c r="DD29" s="114"/>
      <c r="DE29" s="114"/>
      <c r="DF29" s="114"/>
      <c r="DG29" s="114"/>
      <c r="DH29" s="114"/>
      <c r="DI29" s="114"/>
      <c r="DJ29" s="114"/>
      <c r="DK29" s="114"/>
      <c r="DL29" s="114"/>
      <c r="DM29" s="114"/>
      <c r="DN29" s="114"/>
      <c r="DO29" s="114"/>
      <c r="DP29" s="114"/>
      <c r="DQ29" s="114"/>
      <c r="DR29" s="114"/>
      <c r="DS29" s="114"/>
      <c r="DT29" s="114"/>
      <c r="DU29" s="114"/>
      <c r="DV29" s="114"/>
      <c r="DW29" s="114"/>
      <c r="DX29" s="114"/>
      <c r="DY29" s="114"/>
      <c r="DZ29" s="114"/>
      <c r="EA29" s="114"/>
      <c r="EB29" s="114"/>
      <c r="EC29" s="114"/>
      <c r="ED29" s="114"/>
      <c r="EE29" s="114"/>
      <c r="EF29" s="114"/>
      <c r="EG29" s="114"/>
      <c r="EH29" s="114"/>
      <c r="EI29" s="114"/>
      <c r="EJ29" s="114"/>
      <c r="EK29" s="114"/>
      <c r="EL29" s="114"/>
      <c r="EM29" s="114"/>
      <c r="EN29" s="114"/>
      <c r="EO29" s="114"/>
      <c r="EP29" s="114"/>
      <c r="EQ29" s="114"/>
      <c r="ER29" s="114"/>
      <c r="ES29" s="114"/>
      <c r="ET29" s="114"/>
      <c r="EU29" s="114"/>
      <c r="EV29" s="114"/>
      <c r="EW29" s="114"/>
      <c r="EX29" s="114"/>
      <c r="EY29" s="114"/>
      <c r="EZ29" s="114"/>
      <c r="FA29" s="114"/>
      <c r="FB29" s="114"/>
      <c r="FC29" s="114"/>
      <c r="FD29" s="114"/>
      <c r="FE29" s="114"/>
      <c r="FF29" s="114"/>
      <c r="FG29" s="114"/>
      <c r="FH29" s="114"/>
      <c r="FI29" s="114"/>
      <c r="FJ29" s="114"/>
      <c r="FK29" s="114"/>
      <c r="FL29" s="114"/>
      <c r="FM29" s="114"/>
      <c r="FN29" s="114"/>
      <c r="FO29" s="114"/>
      <c r="FP29" s="114"/>
      <c r="FQ29" s="114"/>
      <c r="FR29" s="114"/>
      <c r="FS29" s="114"/>
      <c r="FT29" s="114"/>
      <c r="FU29" s="114"/>
      <c r="FV29" s="114"/>
      <c r="FW29" s="114"/>
      <c r="FX29" s="114"/>
      <c r="FY29" s="114"/>
      <c r="FZ29" s="114"/>
      <c r="GA29" s="114"/>
      <c r="GB29" s="114"/>
      <c r="GC29" s="114"/>
      <c r="GD29" s="114"/>
      <c r="GE29" s="114"/>
      <c r="GF29" s="114"/>
      <c r="GG29" s="114"/>
      <c r="GH29" s="114"/>
      <c r="GI29" s="114"/>
      <c r="GJ29" s="114"/>
      <c r="GK29" s="114"/>
      <c r="GL29" s="114"/>
      <c r="GM29" s="114"/>
      <c r="GN29" s="114"/>
      <c r="GO29" s="114"/>
      <c r="GP29" s="114"/>
      <c r="GQ29" s="114"/>
      <c r="GR29" s="114"/>
      <c r="GS29" s="114"/>
      <c r="GT29" s="114"/>
      <c r="GU29" s="114"/>
      <c r="GV29" s="114"/>
      <c r="GW29" s="114"/>
      <c r="GX29" s="114"/>
      <c r="GY29" s="114"/>
      <c r="GZ29" s="114"/>
      <c r="HA29" s="114"/>
      <c r="HB29" s="114"/>
      <c r="HC29" s="114"/>
      <c r="HD29" s="114"/>
      <c r="HE29" s="114"/>
      <c r="HF29" s="114"/>
      <c r="HG29" s="114"/>
      <c r="HH29" s="114"/>
      <c r="HI29" s="114"/>
      <c r="HJ29" s="114"/>
      <c r="HK29" s="114"/>
      <c r="HL29" s="114"/>
      <c r="HM29" s="114"/>
      <c r="HN29" s="114"/>
      <c r="HO29" s="114"/>
      <c r="HP29" s="114"/>
      <c r="HQ29" s="114"/>
      <c r="HR29" s="114"/>
      <c r="HS29" s="114"/>
      <c r="HT29" s="114"/>
      <c r="HU29" s="114"/>
      <c r="HV29" s="114"/>
      <c r="HW29" s="114"/>
      <c r="HX29" s="114"/>
      <c r="HY29" s="114"/>
      <c r="HZ29" s="114"/>
      <c r="IA29" s="114"/>
      <c r="IB29" s="114"/>
      <c r="IC29" s="114"/>
      <c r="ID29" s="114"/>
      <c r="IE29" s="114"/>
      <c r="IF29" s="114"/>
      <c r="IG29" s="114"/>
      <c r="IH29" s="114"/>
      <c r="II29" s="114"/>
      <c r="IJ29" s="114"/>
      <c r="IK29" s="114"/>
      <c r="IL29" s="114"/>
      <c r="IM29" s="114"/>
      <c r="IN29" s="114"/>
      <c r="IO29" s="114"/>
      <c r="IP29" s="114"/>
      <c r="IQ29" s="114"/>
      <c r="IR29" s="114"/>
      <c r="IS29" s="114"/>
      <c r="IT29" s="114"/>
      <c r="IU29" s="114"/>
      <c r="IV29" s="114"/>
      <c r="IW29" s="114"/>
      <c r="IX29" s="114"/>
      <c r="IY29" s="114"/>
      <c r="IZ29" s="114"/>
      <c r="JA29" s="114"/>
      <c r="JB29" s="114"/>
      <c r="JC29" s="114"/>
      <c r="JD29" s="114"/>
      <c r="JE29" s="114"/>
      <c r="JF29" s="114"/>
      <c r="JG29" s="114"/>
      <c r="JH29" s="114"/>
      <c r="JI29" s="114"/>
      <c r="JJ29" s="114"/>
      <c r="JK29" s="114"/>
      <c r="JL29" s="114"/>
      <c r="JM29" s="114"/>
      <c r="JN29" s="114"/>
      <c r="JO29" s="114"/>
      <c r="JP29" s="114"/>
      <c r="JQ29" s="114"/>
      <c r="JR29" s="114"/>
      <c r="JS29" s="114"/>
      <c r="JT29" s="114"/>
      <c r="JU29" s="114"/>
      <c r="JV29" s="114"/>
      <c r="JW29" s="114"/>
      <c r="JX29" s="114"/>
      <c r="JY29" s="114"/>
      <c r="JZ29" s="114"/>
      <c r="KA29" s="114"/>
      <c r="KB29" s="114"/>
      <c r="KC29" s="114"/>
      <c r="KD29" s="114"/>
      <c r="KE29" s="114"/>
      <c r="KF29" s="114"/>
      <c r="KG29" s="114"/>
      <c r="KH29" s="114"/>
      <c r="KI29" s="114"/>
      <c r="KJ29" s="114"/>
      <c r="KK29" s="114"/>
      <c r="KL29" s="114"/>
      <c r="KM29" s="114"/>
      <c r="KN29" s="114"/>
      <c r="KO29" s="114"/>
      <c r="KP29" s="114"/>
      <c r="KQ29" s="114"/>
      <c r="KR29" s="114"/>
      <c r="KS29" s="114"/>
      <c r="KT29" s="114"/>
      <c r="KU29" s="114"/>
      <c r="KV29" s="114"/>
      <c r="KW29" s="114"/>
      <c r="KX29" s="114"/>
      <c r="KY29" s="114"/>
      <c r="KZ29" s="114"/>
      <c r="LA29" s="114"/>
      <c r="LB29" s="114"/>
      <c r="LC29" s="114"/>
      <c r="LD29" s="114"/>
      <c r="LE29" s="114"/>
      <c r="LF29" s="114"/>
      <c r="LG29" s="114"/>
      <c r="LH29" s="114"/>
      <c r="LI29" s="114"/>
      <c r="LJ29" s="114"/>
      <c r="LK29" s="114"/>
      <c r="LL29" s="114"/>
      <c r="LM29" s="114"/>
      <c r="LN29" s="114"/>
      <c r="LO29" s="114"/>
      <c r="LP29" s="114"/>
      <c r="LQ29" s="114"/>
      <c r="LR29" s="114"/>
      <c r="LS29" s="114"/>
      <c r="LT29" s="114"/>
      <c r="LU29" s="114"/>
      <c r="LV29" s="114"/>
      <c r="LW29" s="114"/>
      <c r="LX29" s="114"/>
      <c r="LY29" s="114"/>
      <c r="LZ29" s="114"/>
      <c r="MA29" s="114"/>
      <c r="MB29" s="114"/>
      <c r="MC29" s="114"/>
      <c r="MD29" s="114"/>
      <c r="ME29" s="114"/>
      <c r="MF29" s="114"/>
      <c r="MG29" s="114"/>
      <c r="MH29" s="114"/>
      <c r="MI29" s="114"/>
      <c r="MJ29" s="114"/>
      <c r="MK29" s="114"/>
      <c r="ML29" s="114"/>
      <c r="MM29" s="114"/>
      <c r="MN29" s="114"/>
      <c r="MO29" s="114"/>
      <c r="MP29" s="114"/>
      <c r="MQ29" s="114"/>
      <c r="MR29" s="114"/>
      <c r="MS29" s="114"/>
      <c r="MT29" s="114"/>
      <c r="MU29" s="114"/>
      <c r="MV29" s="114"/>
      <c r="MW29" s="114"/>
      <c r="MX29" s="114"/>
      <c r="MY29" s="114"/>
      <c r="MZ29" s="114"/>
      <c r="NA29" s="114"/>
      <c r="NB29" s="114"/>
      <c r="NC29" s="114"/>
      <c r="ND29" s="114"/>
      <c r="NE29" s="114"/>
      <c r="NF29" s="114"/>
      <c r="NG29" s="114"/>
      <c r="NH29" s="114"/>
      <c r="NI29" s="114"/>
      <c r="NJ29" s="114"/>
      <c r="NK29" s="114"/>
      <c r="NL29" s="114"/>
      <c r="NM29" s="114"/>
      <c r="NN29" s="114"/>
      <c r="NO29" s="114"/>
      <c r="NP29" s="114"/>
      <c r="NQ29" s="114"/>
      <c r="NR29" s="114"/>
      <c r="NS29" s="114"/>
      <c r="NT29" s="114"/>
      <c r="NU29" s="114"/>
      <c r="NV29" s="114"/>
      <c r="NW29" s="114"/>
      <c r="NX29" s="114"/>
      <c r="NY29" s="114"/>
      <c r="NZ29" s="114"/>
      <c r="OA29" s="114"/>
      <c r="OB29" s="114"/>
      <c r="OC29" s="114"/>
      <c r="OD29" s="114"/>
      <c r="OE29" s="114"/>
      <c r="OF29" s="114"/>
      <c r="OG29" s="114"/>
      <c r="OH29" s="114"/>
      <c r="OI29" s="114"/>
      <c r="OJ29" s="114"/>
      <c r="OK29" s="114"/>
      <c r="OL29" s="114"/>
      <c r="OM29" s="114"/>
      <c r="ON29" s="114"/>
      <c r="OO29" s="114"/>
      <c r="OP29" s="114"/>
      <c r="OQ29" s="114"/>
      <c r="OR29" s="114"/>
      <c r="OS29" s="114"/>
      <c r="OT29" s="114"/>
      <c r="OU29" s="114"/>
      <c r="OV29" s="114"/>
      <c r="OW29" s="114"/>
      <c r="OX29" s="114"/>
      <c r="OY29" s="114"/>
      <c r="OZ29" s="114"/>
      <c r="PA29" s="114"/>
      <c r="PB29" s="114"/>
      <c r="PC29" s="114"/>
      <c r="PD29" s="114"/>
      <c r="PE29" s="114"/>
      <c r="PF29" s="114"/>
      <c r="PG29" s="114"/>
      <c r="PH29" s="114"/>
      <c r="PI29" s="114"/>
      <c r="PJ29" s="114"/>
      <c r="PK29" s="114"/>
      <c r="PL29" s="114"/>
      <c r="PM29" s="114"/>
      <c r="PN29" s="114"/>
      <c r="PO29" s="114"/>
      <c r="PP29" s="114"/>
      <c r="PQ29" s="114"/>
      <c r="PR29" s="114"/>
      <c r="PS29" s="114"/>
      <c r="PT29" s="114"/>
      <c r="PU29" s="114"/>
      <c r="PV29" s="114"/>
      <c r="PW29" s="114"/>
      <c r="PX29" s="114"/>
      <c r="PY29" s="114"/>
      <c r="PZ29" s="114"/>
      <c r="QA29" s="114"/>
      <c r="QB29" s="114"/>
      <c r="QC29" s="114"/>
      <c r="QD29" s="114"/>
      <c r="QE29" s="114"/>
      <c r="QF29" s="114"/>
      <c r="QG29" s="114"/>
      <c r="QH29" s="114"/>
      <c r="QI29" s="114"/>
      <c r="QJ29" s="114"/>
      <c r="QK29" s="114"/>
      <c r="QL29" s="114"/>
      <c r="QM29" s="114"/>
      <c r="QN29" s="114"/>
      <c r="QO29" s="114"/>
      <c r="QP29" s="114"/>
      <c r="QQ29" s="114"/>
      <c r="QR29" s="114"/>
      <c r="QS29" s="114"/>
      <c r="QT29" s="114"/>
      <c r="QU29" s="114"/>
      <c r="QV29" s="114"/>
      <c r="QW29" s="114"/>
      <c r="QX29" s="114"/>
      <c r="QY29" s="114"/>
      <c r="QZ29" s="114"/>
      <c r="RA29" s="114"/>
      <c r="RB29" s="114"/>
      <c r="RC29" s="114"/>
      <c r="RD29" s="114"/>
      <c r="RE29" s="114"/>
      <c r="RF29" s="114"/>
      <c r="RG29" s="114"/>
      <c r="RH29" s="114"/>
      <c r="RI29" s="114"/>
      <c r="RJ29" s="114"/>
      <c r="RK29" s="114"/>
      <c r="RL29" s="114"/>
      <c r="RM29" s="114"/>
      <c r="RN29" s="114"/>
      <c r="RO29" s="114"/>
      <c r="RP29" s="114"/>
      <c r="RQ29" s="114"/>
      <c r="RR29" s="114"/>
      <c r="RS29" s="114"/>
      <c r="RT29" s="114"/>
      <c r="RU29" s="114"/>
      <c r="RV29" s="114"/>
      <c r="RW29" s="114"/>
      <c r="RX29" s="114"/>
      <c r="RY29" s="114"/>
      <c r="RZ29" s="114"/>
      <c r="SA29" s="114"/>
      <c r="SB29" s="114"/>
      <c r="SC29" s="114"/>
      <c r="SD29" s="114"/>
      <c r="SE29" s="114"/>
      <c r="SF29" s="114"/>
      <c r="SG29" s="114"/>
      <c r="SH29" s="114"/>
      <c r="SI29" s="114"/>
      <c r="SJ29" s="114"/>
      <c r="SK29" s="114"/>
      <c r="SL29" s="114"/>
      <c r="SM29" s="114"/>
      <c r="SN29" s="114"/>
      <c r="SO29" s="114"/>
      <c r="SP29" s="114"/>
      <c r="SQ29" s="114"/>
      <c r="SR29" s="114"/>
      <c r="SS29" s="114"/>
      <c r="ST29" s="114"/>
      <c r="SU29" s="114"/>
      <c r="SV29" s="114"/>
      <c r="SW29" s="114"/>
      <c r="SX29" s="114"/>
      <c r="SY29" s="114"/>
      <c r="SZ29" s="114"/>
      <c r="TA29" s="114"/>
      <c r="TB29" s="114"/>
      <c r="TC29" s="114"/>
      <c r="TD29" s="114"/>
      <c r="TE29" s="114"/>
      <c r="TF29" s="114"/>
      <c r="TG29" s="114"/>
      <c r="TH29" s="114"/>
      <c r="TI29" s="114"/>
      <c r="TJ29" s="114"/>
      <c r="TK29" s="114"/>
      <c r="TL29" s="114"/>
      <c r="TM29" s="114"/>
      <c r="TN29" s="114"/>
      <c r="TO29" s="114"/>
      <c r="TP29" s="114"/>
      <c r="TQ29" s="114"/>
      <c r="TR29" s="114"/>
      <c r="TS29" s="114"/>
      <c r="TT29" s="114"/>
      <c r="TU29" s="114"/>
      <c r="TV29" s="114"/>
      <c r="TW29" s="114"/>
      <c r="TX29" s="114"/>
      <c r="TY29" s="114"/>
      <c r="TZ29" s="114"/>
      <c r="UA29" s="114"/>
      <c r="UB29" s="114"/>
      <c r="UC29" s="114"/>
      <c r="UD29" s="114"/>
      <c r="UE29" s="114"/>
      <c r="UF29" s="114"/>
      <c r="UG29" s="114"/>
      <c r="UH29" s="114"/>
      <c r="UI29" s="114"/>
      <c r="UJ29" s="114"/>
      <c r="UK29" s="114"/>
      <c r="UL29" s="114"/>
      <c r="UM29" s="114"/>
      <c r="UN29" s="114"/>
      <c r="UO29" s="114"/>
      <c r="UP29" s="114"/>
      <c r="UQ29" s="114"/>
      <c r="UR29" s="114"/>
      <c r="US29" s="114"/>
      <c r="UT29" s="114"/>
      <c r="UU29" s="114"/>
      <c r="UV29" s="114"/>
      <c r="UW29" s="114"/>
      <c r="UX29" s="114"/>
      <c r="UY29" s="114"/>
      <c r="UZ29" s="114"/>
      <c r="VA29" s="114"/>
      <c r="VB29" s="114"/>
      <c r="VC29" s="114"/>
      <c r="VD29" s="114"/>
      <c r="VE29" s="114"/>
      <c r="VF29" s="114"/>
      <c r="VG29" s="114"/>
      <c r="VH29" s="114"/>
      <c r="VI29" s="114"/>
      <c r="VJ29" s="114"/>
      <c r="VK29" s="114"/>
      <c r="VL29" s="114"/>
      <c r="VM29" s="114"/>
      <c r="VN29" s="114"/>
      <c r="VO29" s="114"/>
      <c r="VP29" s="114"/>
      <c r="VQ29" s="114"/>
      <c r="VR29" s="114"/>
      <c r="VS29" s="114"/>
      <c r="VT29" s="114"/>
      <c r="VU29" s="114"/>
      <c r="VV29" s="114"/>
      <c r="VW29" s="114"/>
      <c r="VX29" s="114"/>
      <c r="VY29" s="114"/>
      <c r="VZ29" s="114"/>
      <c r="WA29" s="114"/>
      <c r="WB29" s="114"/>
      <c r="WC29" s="114"/>
      <c r="WD29" s="114"/>
      <c r="WE29" s="114"/>
      <c r="WF29" s="114"/>
      <c r="WG29" s="114"/>
      <c r="WH29" s="114"/>
      <c r="WI29" s="114"/>
      <c r="WJ29" s="114"/>
      <c r="WK29" s="114"/>
      <c r="WL29" s="114"/>
      <c r="WM29" s="114"/>
      <c r="WN29" s="114"/>
      <c r="WO29" s="114"/>
      <c r="WP29" s="114"/>
      <c r="WQ29" s="114"/>
      <c r="WR29" s="114"/>
      <c r="WS29" s="114"/>
      <c r="WT29" s="114"/>
      <c r="WU29" s="114"/>
      <c r="WV29" s="114"/>
      <c r="WW29" s="114"/>
      <c r="WX29" s="114"/>
      <c r="WY29" s="114"/>
      <c r="WZ29" s="114"/>
      <c r="XA29" s="114"/>
      <c r="XB29" s="114"/>
      <c r="XC29" s="114"/>
      <c r="XD29" s="114"/>
      <c r="XE29" s="114"/>
      <c r="XF29" s="114"/>
      <c r="XG29" s="114"/>
      <c r="XH29" s="114"/>
      <c r="XI29" s="114"/>
      <c r="XJ29" s="114"/>
      <c r="XK29" s="114"/>
      <c r="XL29" s="114"/>
      <c r="XM29" s="114"/>
      <c r="XN29" s="114"/>
      <c r="XO29" s="114"/>
      <c r="XP29" s="114"/>
      <c r="XQ29" s="114"/>
      <c r="XR29" s="114"/>
      <c r="XS29" s="114"/>
      <c r="XT29" s="114"/>
      <c r="XU29" s="114"/>
      <c r="XV29" s="114"/>
      <c r="XW29" s="114"/>
      <c r="XX29" s="114"/>
      <c r="XY29" s="114"/>
      <c r="XZ29" s="114"/>
      <c r="YA29" s="114"/>
      <c r="YB29" s="114"/>
      <c r="YC29" s="114"/>
      <c r="YD29" s="114"/>
      <c r="YE29" s="114"/>
      <c r="YF29" s="114"/>
      <c r="YG29" s="114"/>
      <c r="YH29" s="114"/>
      <c r="YI29" s="114"/>
      <c r="YJ29" s="114"/>
      <c r="YK29" s="114"/>
      <c r="YL29" s="114"/>
      <c r="YM29" s="114"/>
      <c r="YN29" s="114"/>
      <c r="YO29" s="114"/>
      <c r="YP29" s="114"/>
      <c r="YQ29" s="114"/>
      <c r="YR29" s="114"/>
      <c r="YS29" s="114"/>
      <c r="YT29" s="114"/>
      <c r="YU29" s="114"/>
      <c r="YV29" s="114"/>
      <c r="YW29" s="114"/>
      <c r="YX29" s="114"/>
      <c r="YY29" s="114"/>
      <c r="YZ29" s="114"/>
      <c r="ZA29" s="114"/>
      <c r="ZB29" s="114"/>
      <c r="ZC29" s="114"/>
      <c r="ZD29" s="114"/>
      <c r="ZE29" s="114"/>
      <c r="ZF29" s="114"/>
      <c r="ZG29" s="114"/>
      <c r="ZH29" s="114"/>
      <c r="ZI29" s="114"/>
      <c r="ZJ29" s="114"/>
      <c r="ZK29" s="114"/>
      <c r="ZL29" s="114"/>
      <c r="ZM29" s="114"/>
      <c r="ZN29" s="114"/>
      <c r="ZO29" s="114"/>
      <c r="ZP29" s="114"/>
      <c r="ZQ29" s="114"/>
      <c r="ZR29" s="114"/>
      <c r="ZS29" s="114"/>
      <c r="ZT29" s="114"/>
      <c r="ZU29" s="114"/>
      <c r="ZV29" s="114"/>
      <c r="ZW29" s="114"/>
      <c r="ZX29" s="114"/>
      <c r="ZY29" s="114"/>
      <c r="ZZ29" s="114"/>
    </row>
    <row r="30" spans="1:702" hidden="1" outlineLevel="1">
      <c r="A30" s="8">
        <v>41122</v>
      </c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  <c r="CZ30" s="114"/>
      <c r="DA30" s="114"/>
      <c r="DB30" s="114"/>
      <c r="DC30" s="114"/>
      <c r="DD30" s="114"/>
      <c r="DE30" s="114"/>
      <c r="DF30" s="114"/>
      <c r="DG30" s="114"/>
      <c r="DH30" s="114"/>
      <c r="DI30" s="114"/>
      <c r="DJ30" s="114"/>
      <c r="DK30" s="114"/>
      <c r="DL30" s="114"/>
      <c r="DM30" s="114"/>
      <c r="DN30" s="114"/>
      <c r="DO30" s="114"/>
      <c r="DP30" s="114"/>
      <c r="DQ30" s="114"/>
      <c r="DR30" s="114"/>
      <c r="DS30" s="114"/>
      <c r="DT30" s="114"/>
      <c r="DU30" s="114"/>
      <c r="DV30" s="114"/>
      <c r="DW30" s="114"/>
      <c r="DX30" s="114"/>
      <c r="DY30" s="114"/>
      <c r="DZ30" s="114"/>
      <c r="EA30" s="114"/>
      <c r="EB30" s="114"/>
      <c r="EC30" s="114"/>
      <c r="ED30" s="114"/>
      <c r="EE30" s="114"/>
      <c r="EF30" s="114"/>
      <c r="EG30" s="114"/>
      <c r="EH30" s="114"/>
      <c r="EI30" s="114"/>
      <c r="EJ30" s="114"/>
      <c r="EK30" s="114"/>
      <c r="EL30" s="114"/>
      <c r="EM30" s="114"/>
      <c r="EN30" s="114"/>
      <c r="EO30" s="114"/>
      <c r="EP30" s="114"/>
      <c r="EQ30" s="114"/>
      <c r="ER30" s="114"/>
      <c r="ES30" s="114"/>
      <c r="ET30" s="114"/>
      <c r="EU30" s="114"/>
      <c r="EV30" s="114"/>
      <c r="EW30" s="114"/>
      <c r="EX30" s="114"/>
      <c r="EY30" s="114"/>
      <c r="EZ30" s="114"/>
      <c r="FA30" s="114"/>
      <c r="FB30" s="114"/>
      <c r="FC30" s="114"/>
      <c r="FD30" s="114"/>
      <c r="FE30" s="114"/>
      <c r="FF30" s="114"/>
      <c r="FG30" s="114"/>
      <c r="FH30" s="114"/>
      <c r="FI30" s="114"/>
      <c r="FJ30" s="114"/>
      <c r="FK30" s="114"/>
      <c r="FL30" s="114"/>
      <c r="FM30" s="114"/>
      <c r="FN30" s="114"/>
      <c r="FO30" s="114"/>
      <c r="FP30" s="114"/>
      <c r="FQ30" s="114"/>
      <c r="FR30" s="114"/>
      <c r="FS30" s="114"/>
      <c r="FT30" s="114"/>
      <c r="FU30" s="114"/>
      <c r="FV30" s="114"/>
      <c r="FW30" s="114"/>
      <c r="FX30" s="114"/>
      <c r="FY30" s="114"/>
      <c r="FZ30" s="114"/>
      <c r="GA30" s="114"/>
      <c r="GB30" s="114"/>
      <c r="GC30" s="114"/>
      <c r="GD30" s="114"/>
      <c r="GE30" s="114"/>
      <c r="GF30" s="114"/>
      <c r="GG30" s="114"/>
      <c r="GH30" s="114"/>
      <c r="GI30" s="114"/>
      <c r="GJ30" s="114"/>
      <c r="GK30" s="114"/>
      <c r="GL30" s="114"/>
      <c r="GM30" s="114"/>
      <c r="GN30" s="114"/>
      <c r="GO30" s="114"/>
      <c r="GP30" s="114"/>
      <c r="GQ30" s="114"/>
      <c r="GR30" s="114"/>
      <c r="GS30" s="114"/>
      <c r="GT30" s="114"/>
      <c r="GU30" s="114"/>
      <c r="GV30" s="114"/>
      <c r="GW30" s="114"/>
      <c r="GX30" s="114"/>
      <c r="GY30" s="114"/>
      <c r="GZ30" s="114"/>
      <c r="HA30" s="114"/>
      <c r="HB30" s="114"/>
      <c r="HC30" s="114"/>
      <c r="HD30" s="114"/>
      <c r="HE30" s="114"/>
      <c r="HF30" s="114"/>
      <c r="HG30" s="114"/>
      <c r="HH30" s="114"/>
      <c r="HI30" s="114"/>
      <c r="HJ30" s="114"/>
      <c r="HK30" s="114"/>
      <c r="HL30" s="114"/>
      <c r="HM30" s="114"/>
      <c r="HN30" s="114"/>
      <c r="HO30" s="114"/>
      <c r="HP30" s="114"/>
      <c r="HQ30" s="114"/>
      <c r="HR30" s="114"/>
      <c r="HS30" s="114"/>
      <c r="HT30" s="114"/>
      <c r="HU30" s="114"/>
      <c r="HV30" s="114"/>
      <c r="HW30" s="114"/>
      <c r="HX30" s="114"/>
      <c r="HY30" s="114"/>
      <c r="HZ30" s="114"/>
      <c r="IA30" s="114"/>
      <c r="IB30" s="114"/>
      <c r="IC30" s="114"/>
      <c r="ID30" s="114"/>
      <c r="IE30" s="114"/>
      <c r="IF30" s="114"/>
      <c r="IG30" s="114"/>
      <c r="IH30" s="114"/>
      <c r="II30" s="114"/>
      <c r="IJ30" s="114"/>
      <c r="IK30" s="114"/>
      <c r="IL30" s="114"/>
      <c r="IM30" s="114"/>
      <c r="IN30" s="114"/>
      <c r="IO30" s="114"/>
      <c r="IP30" s="114"/>
      <c r="IQ30" s="114"/>
      <c r="IR30" s="114"/>
      <c r="IS30" s="114"/>
      <c r="IT30" s="114"/>
      <c r="IU30" s="114"/>
      <c r="IV30" s="114"/>
      <c r="IW30" s="114"/>
      <c r="IX30" s="114"/>
      <c r="IY30" s="114"/>
      <c r="IZ30" s="114"/>
      <c r="JA30" s="114"/>
      <c r="JB30" s="114"/>
      <c r="JC30" s="114"/>
      <c r="JD30" s="114"/>
      <c r="JE30" s="114"/>
      <c r="JF30" s="114"/>
      <c r="JG30" s="114"/>
      <c r="JH30" s="114"/>
      <c r="JI30" s="114"/>
      <c r="JJ30" s="114"/>
      <c r="JK30" s="114"/>
      <c r="JL30" s="114"/>
      <c r="JM30" s="114"/>
      <c r="JN30" s="114"/>
      <c r="JO30" s="114"/>
      <c r="JP30" s="114"/>
      <c r="JQ30" s="114"/>
      <c r="JR30" s="114"/>
      <c r="JS30" s="114"/>
      <c r="JT30" s="114"/>
      <c r="JU30" s="114"/>
      <c r="JV30" s="114"/>
      <c r="JW30" s="114"/>
      <c r="JX30" s="114"/>
      <c r="JY30" s="114"/>
      <c r="JZ30" s="114"/>
      <c r="KA30" s="114"/>
      <c r="KB30" s="114"/>
      <c r="KC30" s="114"/>
      <c r="KD30" s="114"/>
      <c r="KE30" s="114"/>
      <c r="KF30" s="114"/>
      <c r="KG30" s="114"/>
      <c r="KH30" s="114"/>
      <c r="KI30" s="114"/>
      <c r="KJ30" s="114"/>
      <c r="KK30" s="114"/>
      <c r="KL30" s="114"/>
      <c r="KM30" s="114"/>
      <c r="KN30" s="114"/>
      <c r="KO30" s="114"/>
      <c r="KP30" s="114"/>
      <c r="KQ30" s="114"/>
      <c r="KR30" s="114"/>
      <c r="KS30" s="114"/>
      <c r="KT30" s="114"/>
      <c r="KU30" s="114"/>
      <c r="KV30" s="114"/>
      <c r="KW30" s="114"/>
      <c r="KX30" s="114"/>
      <c r="KY30" s="114"/>
      <c r="KZ30" s="114"/>
      <c r="LA30" s="114"/>
      <c r="LB30" s="114"/>
      <c r="LC30" s="114"/>
      <c r="LD30" s="114"/>
      <c r="LE30" s="114"/>
      <c r="LF30" s="114"/>
      <c r="LG30" s="114"/>
      <c r="LH30" s="114"/>
      <c r="LI30" s="114"/>
      <c r="LJ30" s="114"/>
      <c r="LK30" s="114"/>
      <c r="LL30" s="114"/>
      <c r="LM30" s="114"/>
      <c r="LN30" s="114"/>
      <c r="LO30" s="114"/>
      <c r="LP30" s="114"/>
      <c r="LQ30" s="114"/>
      <c r="LR30" s="114"/>
      <c r="LS30" s="114"/>
      <c r="LT30" s="114"/>
      <c r="LU30" s="114"/>
      <c r="LV30" s="114"/>
      <c r="LW30" s="114"/>
      <c r="LX30" s="114"/>
      <c r="LY30" s="114"/>
      <c r="LZ30" s="114"/>
      <c r="MA30" s="114"/>
      <c r="MB30" s="114"/>
      <c r="MC30" s="114"/>
      <c r="MD30" s="114"/>
      <c r="ME30" s="114"/>
      <c r="MF30" s="114"/>
      <c r="MG30" s="114"/>
      <c r="MH30" s="114"/>
      <c r="MI30" s="114"/>
      <c r="MJ30" s="114"/>
      <c r="MK30" s="114"/>
      <c r="ML30" s="114"/>
      <c r="MM30" s="114"/>
      <c r="MN30" s="114"/>
      <c r="MO30" s="114"/>
      <c r="MP30" s="114"/>
      <c r="MQ30" s="114"/>
      <c r="MR30" s="114"/>
      <c r="MS30" s="114"/>
      <c r="MT30" s="114"/>
      <c r="MU30" s="114"/>
      <c r="MV30" s="114"/>
      <c r="MW30" s="114"/>
      <c r="MX30" s="114"/>
      <c r="MY30" s="114"/>
      <c r="MZ30" s="114"/>
      <c r="NA30" s="114"/>
      <c r="NB30" s="114"/>
      <c r="NC30" s="114"/>
      <c r="ND30" s="114"/>
      <c r="NE30" s="114"/>
      <c r="NF30" s="114"/>
      <c r="NG30" s="114"/>
      <c r="NH30" s="114"/>
      <c r="NI30" s="114"/>
      <c r="NJ30" s="114"/>
      <c r="NK30" s="114"/>
      <c r="NL30" s="114"/>
      <c r="NM30" s="114"/>
      <c r="NN30" s="114"/>
      <c r="NO30" s="114"/>
      <c r="NP30" s="114"/>
      <c r="NQ30" s="114"/>
      <c r="NR30" s="114"/>
      <c r="NS30" s="114"/>
      <c r="NT30" s="114"/>
      <c r="NU30" s="114"/>
      <c r="NV30" s="114"/>
      <c r="NW30" s="114"/>
      <c r="NX30" s="114"/>
      <c r="NY30" s="114"/>
      <c r="NZ30" s="114"/>
      <c r="OA30" s="114"/>
      <c r="OB30" s="114"/>
      <c r="OC30" s="114"/>
      <c r="OD30" s="114"/>
      <c r="OE30" s="114"/>
      <c r="OF30" s="114"/>
      <c r="OG30" s="114"/>
      <c r="OH30" s="114"/>
      <c r="OI30" s="114"/>
      <c r="OJ30" s="114"/>
      <c r="OK30" s="114"/>
      <c r="OL30" s="114"/>
      <c r="OM30" s="114"/>
      <c r="ON30" s="114"/>
      <c r="OO30" s="114"/>
      <c r="OP30" s="114"/>
      <c r="OQ30" s="114"/>
      <c r="OR30" s="114"/>
      <c r="OS30" s="114"/>
      <c r="OT30" s="114"/>
      <c r="OU30" s="114"/>
      <c r="OV30" s="114"/>
      <c r="OW30" s="114"/>
      <c r="OX30" s="114"/>
      <c r="OY30" s="114"/>
      <c r="OZ30" s="114"/>
      <c r="PA30" s="114"/>
      <c r="PB30" s="114"/>
      <c r="PC30" s="114"/>
      <c r="PD30" s="114"/>
      <c r="PE30" s="114"/>
      <c r="PF30" s="114"/>
      <c r="PG30" s="114"/>
      <c r="PH30" s="114"/>
      <c r="PI30" s="114"/>
      <c r="PJ30" s="114"/>
      <c r="PK30" s="114"/>
      <c r="PL30" s="114"/>
      <c r="PM30" s="114"/>
      <c r="PN30" s="114"/>
      <c r="PO30" s="114"/>
      <c r="PP30" s="114"/>
      <c r="PQ30" s="114"/>
      <c r="PR30" s="114"/>
      <c r="PS30" s="114"/>
      <c r="PT30" s="114"/>
      <c r="PU30" s="114"/>
      <c r="PV30" s="114"/>
      <c r="PW30" s="114"/>
      <c r="PX30" s="114"/>
      <c r="PY30" s="114"/>
      <c r="PZ30" s="114"/>
      <c r="QA30" s="114"/>
      <c r="QB30" s="114"/>
      <c r="QC30" s="114"/>
      <c r="QD30" s="114"/>
      <c r="QE30" s="114"/>
      <c r="QF30" s="114"/>
      <c r="QG30" s="114"/>
      <c r="QH30" s="114"/>
      <c r="QI30" s="114"/>
      <c r="QJ30" s="114"/>
      <c r="QK30" s="114"/>
      <c r="QL30" s="114"/>
      <c r="QM30" s="114"/>
      <c r="QN30" s="114"/>
      <c r="QO30" s="114"/>
      <c r="QP30" s="114"/>
      <c r="QQ30" s="114"/>
      <c r="QR30" s="114"/>
      <c r="QS30" s="114"/>
      <c r="QT30" s="114"/>
      <c r="QU30" s="114"/>
      <c r="QV30" s="114"/>
      <c r="QW30" s="114"/>
      <c r="QX30" s="114"/>
      <c r="QY30" s="114"/>
      <c r="QZ30" s="114"/>
      <c r="RA30" s="114"/>
      <c r="RB30" s="114"/>
      <c r="RC30" s="114"/>
      <c r="RD30" s="114"/>
      <c r="RE30" s="114"/>
      <c r="RF30" s="114"/>
      <c r="RG30" s="114"/>
      <c r="RH30" s="114"/>
      <c r="RI30" s="114"/>
      <c r="RJ30" s="114"/>
      <c r="RK30" s="114"/>
      <c r="RL30" s="114"/>
      <c r="RM30" s="114"/>
      <c r="RN30" s="114"/>
      <c r="RO30" s="114"/>
      <c r="RP30" s="114"/>
      <c r="RQ30" s="114"/>
      <c r="RR30" s="114"/>
      <c r="RS30" s="114"/>
      <c r="RT30" s="114"/>
      <c r="RU30" s="114"/>
      <c r="RV30" s="114"/>
      <c r="RW30" s="114"/>
      <c r="RX30" s="114"/>
      <c r="RY30" s="114"/>
      <c r="RZ30" s="114"/>
      <c r="SA30" s="114"/>
      <c r="SB30" s="114"/>
      <c r="SC30" s="114"/>
      <c r="SD30" s="114"/>
      <c r="SE30" s="114"/>
      <c r="SF30" s="114"/>
      <c r="SG30" s="114"/>
      <c r="SH30" s="114"/>
      <c r="SI30" s="114"/>
      <c r="SJ30" s="114"/>
      <c r="SK30" s="114"/>
      <c r="SL30" s="114"/>
      <c r="SM30" s="114"/>
      <c r="SN30" s="114"/>
      <c r="SO30" s="114"/>
      <c r="SP30" s="114"/>
      <c r="SQ30" s="114"/>
      <c r="SR30" s="114"/>
      <c r="SS30" s="114"/>
      <c r="ST30" s="114"/>
      <c r="SU30" s="114"/>
      <c r="SV30" s="114"/>
      <c r="SW30" s="114"/>
      <c r="SX30" s="114"/>
      <c r="SY30" s="114"/>
      <c r="SZ30" s="114"/>
      <c r="TA30" s="114"/>
      <c r="TB30" s="114"/>
      <c r="TC30" s="114"/>
      <c r="TD30" s="114"/>
      <c r="TE30" s="114"/>
      <c r="TF30" s="114"/>
      <c r="TG30" s="114"/>
      <c r="TH30" s="114"/>
      <c r="TI30" s="114"/>
      <c r="TJ30" s="114"/>
      <c r="TK30" s="114"/>
      <c r="TL30" s="114"/>
      <c r="TM30" s="114"/>
      <c r="TN30" s="114"/>
      <c r="TO30" s="114"/>
      <c r="TP30" s="114"/>
      <c r="TQ30" s="114"/>
      <c r="TR30" s="114"/>
      <c r="TS30" s="114"/>
      <c r="TT30" s="114"/>
      <c r="TU30" s="114"/>
      <c r="TV30" s="114"/>
      <c r="TW30" s="114"/>
      <c r="TX30" s="114"/>
      <c r="TY30" s="114"/>
      <c r="TZ30" s="114"/>
      <c r="UA30" s="114"/>
      <c r="UB30" s="114"/>
      <c r="UC30" s="114"/>
      <c r="UD30" s="114"/>
      <c r="UE30" s="114"/>
      <c r="UF30" s="114"/>
      <c r="UG30" s="114"/>
      <c r="UH30" s="114"/>
      <c r="UI30" s="114"/>
      <c r="UJ30" s="114"/>
      <c r="UK30" s="114"/>
      <c r="UL30" s="114"/>
      <c r="UM30" s="114"/>
      <c r="UN30" s="114"/>
      <c r="UO30" s="114"/>
      <c r="UP30" s="114"/>
      <c r="UQ30" s="114"/>
      <c r="UR30" s="114"/>
      <c r="US30" s="114"/>
      <c r="UT30" s="114"/>
      <c r="UU30" s="114"/>
      <c r="UV30" s="114"/>
      <c r="UW30" s="114"/>
      <c r="UX30" s="114"/>
      <c r="UY30" s="114"/>
      <c r="UZ30" s="114"/>
      <c r="VA30" s="114"/>
      <c r="VB30" s="114"/>
      <c r="VC30" s="114"/>
      <c r="VD30" s="114"/>
      <c r="VE30" s="114"/>
      <c r="VF30" s="114"/>
      <c r="VG30" s="114"/>
      <c r="VH30" s="114"/>
      <c r="VI30" s="114"/>
      <c r="VJ30" s="114"/>
      <c r="VK30" s="114"/>
      <c r="VL30" s="114"/>
      <c r="VM30" s="114"/>
      <c r="VN30" s="114"/>
      <c r="VO30" s="114"/>
      <c r="VP30" s="114"/>
      <c r="VQ30" s="114"/>
      <c r="VR30" s="114"/>
      <c r="VS30" s="114"/>
      <c r="VT30" s="114"/>
      <c r="VU30" s="114"/>
      <c r="VV30" s="114"/>
      <c r="VW30" s="114"/>
      <c r="VX30" s="114"/>
      <c r="VY30" s="114"/>
      <c r="VZ30" s="114"/>
      <c r="WA30" s="114"/>
      <c r="WB30" s="114"/>
      <c r="WC30" s="114"/>
      <c r="WD30" s="114"/>
      <c r="WE30" s="114"/>
      <c r="WF30" s="114"/>
      <c r="WG30" s="114"/>
      <c r="WH30" s="114"/>
      <c r="WI30" s="114"/>
      <c r="WJ30" s="114"/>
      <c r="WK30" s="114"/>
      <c r="WL30" s="114"/>
      <c r="WM30" s="114"/>
      <c r="WN30" s="114"/>
      <c r="WO30" s="114"/>
      <c r="WP30" s="114"/>
      <c r="WQ30" s="114"/>
      <c r="WR30" s="114"/>
      <c r="WS30" s="114"/>
      <c r="WT30" s="114"/>
      <c r="WU30" s="114"/>
      <c r="WV30" s="114"/>
      <c r="WW30" s="114"/>
      <c r="WX30" s="114"/>
      <c r="WY30" s="114"/>
      <c r="WZ30" s="114"/>
      <c r="XA30" s="114"/>
      <c r="XB30" s="114"/>
      <c r="XC30" s="114"/>
      <c r="XD30" s="114"/>
      <c r="XE30" s="114"/>
      <c r="XF30" s="114"/>
      <c r="XG30" s="114"/>
      <c r="XH30" s="114"/>
      <c r="XI30" s="114"/>
      <c r="XJ30" s="114"/>
      <c r="XK30" s="114"/>
      <c r="XL30" s="114"/>
      <c r="XM30" s="114"/>
      <c r="XN30" s="114"/>
      <c r="XO30" s="114"/>
      <c r="XP30" s="114"/>
      <c r="XQ30" s="114"/>
      <c r="XR30" s="114"/>
      <c r="XS30" s="114"/>
      <c r="XT30" s="114"/>
      <c r="XU30" s="114"/>
      <c r="XV30" s="114"/>
      <c r="XW30" s="114"/>
      <c r="XX30" s="114"/>
      <c r="XY30" s="114"/>
      <c r="XZ30" s="114"/>
      <c r="YA30" s="114"/>
      <c r="YB30" s="114"/>
      <c r="YC30" s="114"/>
      <c r="YD30" s="114"/>
      <c r="YE30" s="114"/>
      <c r="YF30" s="114"/>
      <c r="YG30" s="114"/>
      <c r="YH30" s="114"/>
      <c r="YI30" s="114"/>
      <c r="YJ30" s="114"/>
      <c r="YK30" s="114"/>
      <c r="YL30" s="114"/>
      <c r="YM30" s="114"/>
      <c r="YN30" s="114"/>
      <c r="YO30" s="114"/>
      <c r="YP30" s="114"/>
      <c r="YQ30" s="114"/>
      <c r="YR30" s="114"/>
      <c r="YS30" s="114"/>
      <c r="YT30" s="114"/>
      <c r="YU30" s="114"/>
      <c r="YV30" s="114"/>
      <c r="YW30" s="114"/>
      <c r="YX30" s="114"/>
      <c r="YY30" s="114"/>
      <c r="YZ30" s="114"/>
      <c r="ZA30" s="114"/>
      <c r="ZB30" s="114"/>
      <c r="ZC30" s="114"/>
      <c r="ZD30" s="114"/>
      <c r="ZE30" s="114"/>
      <c r="ZF30" s="114"/>
      <c r="ZG30" s="114"/>
      <c r="ZH30" s="114"/>
      <c r="ZI30" s="114"/>
      <c r="ZJ30" s="114"/>
      <c r="ZK30" s="114"/>
      <c r="ZL30" s="114"/>
      <c r="ZM30" s="114"/>
      <c r="ZN30" s="114"/>
      <c r="ZO30" s="114"/>
      <c r="ZP30" s="114"/>
      <c r="ZQ30" s="114"/>
      <c r="ZR30" s="114"/>
      <c r="ZS30" s="114"/>
      <c r="ZT30" s="114"/>
      <c r="ZU30" s="114"/>
      <c r="ZV30" s="114"/>
      <c r="ZW30" s="114"/>
      <c r="ZX30" s="114"/>
      <c r="ZY30" s="114"/>
      <c r="ZZ30" s="114"/>
    </row>
    <row r="31" spans="1:702" hidden="1" outlineLevel="1">
      <c r="A31" s="8">
        <v>41153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4"/>
      <c r="BK31" s="114"/>
      <c r="BL31" s="114"/>
      <c r="BM31" s="114"/>
      <c r="BN31" s="114"/>
      <c r="BO31" s="114"/>
      <c r="BP31" s="114"/>
      <c r="BQ31" s="114"/>
      <c r="BR31" s="114"/>
      <c r="BS31" s="114"/>
      <c r="BT31" s="114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  <c r="CZ31" s="114"/>
      <c r="DA31" s="114"/>
      <c r="DB31" s="114"/>
      <c r="DC31" s="114"/>
      <c r="DD31" s="114"/>
      <c r="DE31" s="114"/>
      <c r="DF31" s="114"/>
      <c r="DG31" s="114"/>
      <c r="DH31" s="114"/>
      <c r="DI31" s="114"/>
      <c r="DJ31" s="114"/>
      <c r="DK31" s="114"/>
      <c r="DL31" s="114"/>
      <c r="DM31" s="114"/>
      <c r="DN31" s="114"/>
      <c r="DO31" s="114"/>
      <c r="DP31" s="114"/>
      <c r="DQ31" s="114"/>
      <c r="DR31" s="114"/>
      <c r="DS31" s="114"/>
      <c r="DT31" s="114"/>
      <c r="DU31" s="114"/>
      <c r="DV31" s="114"/>
      <c r="DW31" s="114"/>
      <c r="DX31" s="114"/>
      <c r="DY31" s="114"/>
      <c r="DZ31" s="114"/>
      <c r="EA31" s="114"/>
      <c r="EB31" s="114"/>
      <c r="EC31" s="114"/>
      <c r="ED31" s="114"/>
      <c r="EE31" s="114"/>
      <c r="EF31" s="114"/>
      <c r="EG31" s="114"/>
      <c r="EH31" s="114"/>
      <c r="EI31" s="114"/>
      <c r="EJ31" s="114"/>
      <c r="EK31" s="114"/>
      <c r="EL31" s="114"/>
      <c r="EM31" s="114"/>
      <c r="EN31" s="114"/>
      <c r="EO31" s="114"/>
      <c r="EP31" s="114"/>
      <c r="EQ31" s="114"/>
      <c r="ER31" s="114"/>
      <c r="ES31" s="114"/>
      <c r="ET31" s="114"/>
      <c r="EU31" s="114"/>
      <c r="EV31" s="114"/>
      <c r="EW31" s="114"/>
      <c r="EX31" s="114"/>
      <c r="EY31" s="114"/>
      <c r="EZ31" s="114"/>
      <c r="FA31" s="114"/>
      <c r="FB31" s="114"/>
      <c r="FC31" s="114"/>
      <c r="FD31" s="114"/>
      <c r="FE31" s="114"/>
      <c r="FF31" s="114"/>
      <c r="FG31" s="114"/>
      <c r="FH31" s="114"/>
      <c r="FI31" s="114"/>
      <c r="FJ31" s="114"/>
      <c r="FK31" s="114"/>
      <c r="FL31" s="114"/>
      <c r="FM31" s="114"/>
      <c r="FN31" s="114"/>
      <c r="FO31" s="114"/>
      <c r="FP31" s="114"/>
      <c r="FQ31" s="114"/>
      <c r="FR31" s="114"/>
      <c r="FS31" s="114"/>
      <c r="FT31" s="114"/>
      <c r="FU31" s="114"/>
      <c r="FV31" s="114"/>
      <c r="FW31" s="114"/>
      <c r="FX31" s="114"/>
      <c r="FY31" s="114"/>
      <c r="FZ31" s="114"/>
      <c r="GA31" s="114"/>
      <c r="GB31" s="114"/>
      <c r="GC31" s="114"/>
      <c r="GD31" s="114"/>
      <c r="GE31" s="114"/>
      <c r="GF31" s="114"/>
      <c r="GG31" s="114"/>
      <c r="GH31" s="114"/>
      <c r="GI31" s="114"/>
      <c r="GJ31" s="114"/>
      <c r="GK31" s="114"/>
      <c r="GL31" s="114"/>
      <c r="GM31" s="114"/>
      <c r="GN31" s="114"/>
      <c r="GO31" s="114"/>
      <c r="GP31" s="114"/>
      <c r="GQ31" s="114"/>
      <c r="GR31" s="114"/>
      <c r="GS31" s="114"/>
      <c r="GT31" s="114"/>
      <c r="GU31" s="114"/>
      <c r="GV31" s="114"/>
      <c r="GW31" s="114"/>
      <c r="GX31" s="114"/>
      <c r="GY31" s="114"/>
      <c r="GZ31" s="114"/>
      <c r="HA31" s="114"/>
      <c r="HB31" s="114"/>
      <c r="HC31" s="114"/>
      <c r="HD31" s="114"/>
      <c r="HE31" s="114"/>
      <c r="HF31" s="114"/>
      <c r="HG31" s="114"/>
      <c r="HH31" s="114"/>
      <c r="HI31" s="114"/>
      <c r="HJ31" s="114"/>
      <c r="HK31" s="114"/>
      <c r="HL31" s="114"/>
      <c r="HM31" s="114"/>
      <c r="HN31" s="114"/>
      <c r="HO31" s="114"/>
      <c r="HP31" s="114"/>
      <c r="HQ31" s="114"/>
      <c r="HR31" s="114"/>
      <c r="HS31" s="114"/>
      <c r="HT31" s="114"/>
      <c r="HU31" s="114"/>
      <c r="HV31" s="114"/>
      <c r="HW31" s="114"/>
      <c r="HX31" s="114"/>
      <c r="HY31" s="114"/>
      <c r="HZ31" s="114"/>
      <c r="IA31" s="114"/>
      <c r="IB31" s="114"/>
      <c r="IC31" s="114"/>
      <c r="ID31" s="114"/>
      <c r="IE31" s="114"/>
      <c r="IF31" s="114"/>
      <c r="IG31" s="114"/>
      <c r="IH31" s="114"/>
      <c r="II31" s="114"/>
      <c r="IJ31" s="114"/>
      <c r="IK31" s="114"/>
      <c r="IL31" s="114"/>
      <c r="IM31" s="114"/>
      <c r="IN31" s="114"/>
      <c r="IO31" s="114"/>
      <c r="IP31" s="114"/>
      <c r="IQ31" s="114"/>
      <c r="IR31" s="114"/>
      <c r="IS31" s="114"/>
      <c r="IT31" s="114"/>
      <c r="IU31" s="114"/>
      <c r="IV31" s="114"/>
      <c r="IW31" s="114"/>
      <c r="IX31" s="114"/>
      <c r="IY31" s="114"/>
      <c r="IZ31" s="114"/>
      <c r="JA31" s="114"/>
      <c r="JB31" s="114"/>
      <c r="JC31" s="114"/>
      <c r="JD31" s="114"/>
      <c r="JE31" s="114"/>
      <c r="JF31" s="114"/>
      <c r="JG31" s="114"/>
      <c r="JH31" s="114"/>
      <c r="JI31" s="114"/>
      <c r="JJ31" s="114"/>
      <c r="JK31" s="114"/>
      <c r="JL31" s="114"/>
      <c r="JM31" s="114"/>
      <c r="JN31" s="114"/>
      <c r="JO31" s="114"/>
      <c r="JP31" s="114"/>
      <c r="JQ31" s="114"/>
      <c r="JR31" s="114"/>
      <c r="JS31" s="114"/>
      <c r="JT31" s="114"/>
      <c r="JU31" s="114"/>
      <c r="JV31" s="114"/>
      <c r="JW31" s="114"/>
      <c r="JX31" s="114"/>
      <c r="JY31" s="114"/>
      <c r="JZ31" s="114"/>
      <c r="KA31" s="114"/>
      <c r="KB31" s="114"/>
      <c r="KC31" s="114"/>
      <c r="KD31" s="114"/>
      <c r="KE31" s="114"/>
      <c r="KF31" s="114"/>
      <c r="KG31" s="114"/>
      <c r="KH31" s="114"/>
      <c r="KI31" s="114"/>
      <c r="KJ31" s="114"/>
      <c r="KK31" s="114"/>
      <c r="KL31" s="114"/>
      <c r="KM31" s="114"/>
      <c r="KN31" s="114"/>
      <c r="KO31" s="114"/>
      <c r="KP31" s="114"/>
      <c r="KQ31" s="114"/>
      <c r="KR31" s="114"/>
      <c r="KS31" s="114"/>
      <c r="KT31" s="114"/>
      <c r="KU31" s="114"/>
      <c r="KV31" s="114"/>
      <c r="KW31" s="114"/>
      <c r="KX31" s="114"/>
      <c r="KY31" s="114"/>
      <c r="KZ31" s="114"/>
      <c r="LA31" s="114"/>
      <c r="LB31" s="114"/>
      <c r="LC31" s="114"/>
      <c r="LD31" s="114"/>
      <c r="LE31" s="114"/>
      <c r="LF31" s="114"/>
      <c r="LG31" s="114"/>
      <c r="LH31" s="114"/>
      <c r="LI31" s="114"/>
      <c r="LJ31" s="114"/>
      <c r="LK31" s="114"/>
      <c r="LL31" s="114"/>
      <c r="LM31" s="114"/>
      <c r="LN31" s="114"/>
      <c r="LO31" s="114"/>
      <c r="LP31" s="114"/>
      <c r="LQ31" s="114"/>
      <c r="LR31" s="114"/>
      <c r="LS31" s="114"/>
      <c r="LT31" s="114"/>
      <c r="LU31" s="114"/>
      <c r="LV31" s="114"/>
      <c r="LW31" s="114"/>
      <c r="LX31" s="114"/>
      <c r="LY31" s="114"/>
      <c r="LZ31" s="114"/>
      <c r="MA31" s="114"/>
      <c r="MB31" s="114"/>
      <c r="MC31" s="114"/>
      <c r="MD31" s="114"/>
      <c r="ME31" s="114"/>
      <c r="MF31" s="114"/>
      <c r="MG31" s="114"/>
      <c r="MH31" s="114"/>
      <c r="MI31" s="114"/>
      <c r="MJ31" s="114"/>
      <c r="MK31" s="114"/>
      <c r="ML31" s="114"/>
      <c r="MM31" s="114"/>
      <c r="MN31" s="114"/>
      <c r="MO31" s="114"/>
      <c r="MP31" s="114"/>
      <c r="MQ31" s="114"/>
      <c r="MR31" s="114"/>
      <c r="MS31" s="114"/>
      <c r="MT31" s="114"/>
      <c r="MU31" s="114"/>
      <c r="MV31" s="114"/>
      <c r="MW31" s="114"/>
      <c r="MX31" s="114"/>
      <c r="MY31" s="114"/>
      <c r="MZ31" s="114"/>
      <c r="NA31" s="114"/>
      <c r="NB31" s="114"/>
      <c r="NC31" s="114"/>
      <c r="ND31" s="114"/>
      <c r="NE31" s="114"/>
      <c r="NF31" s="114"/>
      <c r="NG31" s="114"/>
      <c r="NH31" s="114"/>
      <c r="NI31" s="114"/>
      <c r="NJ31" s="114"/>
      <c r="NK31" s="114"/>
      <c r="NL31" s="114"/>
      <c r="NM31" s="114"/>
      <c r="NN31" s="114"/>
      <c r="NO31" s="114"/>
      <c r="NP31" s="114"/>
      <c r="NQ31" s="114"/>
      <c r="NR31" s="114"/>
      <c r="NS31" s="114"/>
      <c r="NT31" s="114"/>
      <c r="NU31" s="114"/>
      <c r="NV31" s="114"/>
      <c r="NW31" s="114"/>
      <c r="NX31" s="114"/>
      <c r="NY31" s="114"/>
      <c r="NZ31" s="114"/>
      <c r="OA31" s="114"/>
      <c r="OB31" s="114"/>
      <c r="OC31" s="114"/>
      <c r="OD31" s="114"/>
      <c r="OE31" s="114"/>
      <c r="OF31" s="114"/>
      <c r="OG31" s="114"/>
      <c r="OH31" s="114"/>
      <c r="OI31" s="114"/>
      <c r="OJ31" s="114"/>
      <c r="OK31" s="114"/>
      <c r="OL31" s="114"/>
      <c r="OM31" s="114"/>
      <c r="ON31" s="114"/>
      <c r="OO31" s="114"/>
      <c r="OP31" s="114"/>
      <c r="OQ31" s="114"/>
      <c r="OR31" s="114"/>
      <c r="OS31" s="114"/>
      <c r="OT31" s="114"/>
      <c r="OU31" s="114"/>
      <c r="OV31" s="114"/>
      <c r="OW31" s="114"/>
      <c r="OX31" s="114"/>
      <c r="OY31" s="114"/>
      <c r="OZ31" s="114"/>
      <c r="PA31" s="114"/>
      <c r="PB31" s="114"/>
      <c r="PC31" s="114"/>
      <c r="PD31" s="114"/>
      <c r="PE31" s="114"/>
      <c r="PF31" s="114"/>
      <c r="PG31" s="114"/>
      <c r="PH31" s="114"/>
      <c r="PI31" s="114"/>
      <c r="PJ31" s="114"/>
      <c r="PK31" s="114"/>
      <c r="PL31" s="114"/>
      <c r="PM31" s="114"/>
      <c r="PN31" s="114"/>
      <c r="PO31" s="114"/>
      <c r="PP31" s="114"/>
      <c r="PQ31" s="114"/>
      <c r="PR31" s="114"/>
      <c r="PS31" s="114"/>
      <c r="PT31" s="114"/>
      <c r="PU31" s="114"/>
      <c r="PV31" s="114"/>
      <c r="PW31" s="114"/>
      <c r="PX31" s="114"/>
      <c r="PY31" s="114"/>
      <c r="PZ31" s="114"/>
      <c r="QA31" s="114"/>
      <c r="QB31" s="114"/>
      <c r="QC31" s="114"/>
      <c r="QD31" s="114"/>
      <c r="QE31" s="114"/>
      <c r="QF31" s="114"/>
      <c r="QG31" s="114"/>
      <c r="QH31" s="114"/>
      <c r="QI31" s="114"/>
      <c r="QJ31" s="114"/>
      <c r="QK31" s="114"/>
      <c r="QL31" s="114"/>
      <c r="QM31" s="114"/>
      <c r="QN31" s="114"/>
      <c r="QO31" s="114"/>
      <c r="QP31" s="114"/>
      <c r="QQ31" s="114"/>
      <c r="QR31" s="114"/>
      <c r="QS31" s="114"/>
      <c r="QT31" s="114"/>
      <c r="QU31" s="114"/>
      <c r="QV31" s="114"/>
      <c r="QW31" s="114"/>
      <c r="QX31" s="114"/>
      <c r="QY31" s="114"/>
      <c r="QZ31" s="114"/>
      <c r="RA31" s="114"/>
      <c r="RB31" s="114"/>
      <c r="RC31" s="114"/>
      <c r="RD31" s="114"/>
      <c r="RE31" s="114"/>
      <c r="RF31" s="114"/>
      <c r="RG31" s="114"/>
      <c r="RH31" s="114"/>
      <c r="RI31" s="114"/>
      <c r="RJ31" s="114"/>
      <c r="RK31" s="114"/>
      <c r="RL31" s="114"/>
      <c r="RM31" s="114"/>
      <c r="RN31" s="114"/>
      <c r="RO31" s="114"/>
      <c r="RP31" s="114"/>
      <c r="RQ31" s="114"/>
      <c r="RR31" s="114"/>
      <c r="RS31" s="114"/>
      <c r="RT31" s="114"/>
      <c r="RU31" s="114"/>
      <c r="RV31" s="114"/>
      <c r="RW31" s="114"/>
      <c r="RX31" s="114"/>
      <c r="RY31" s="114"/>
      <c r="RZ31" s="114"/>
      <c r="SA31" s="114"/>
      <c r="SB31" s="114"/>
      <c r="SC31" s="114"/>
      <c r="SD31" s="114"/>
      <c r="SE31" s="114"/>
      <c r="SF31" s="114"/>
      <c r="SG31" s="114"/>
      <c r="SH31" s="114"/>
      <c r="SI31" s="114"/>
      <c r="SJ31" s="114"/>
      <c r="SK31" s="114"/>
      <c r="SL31" s="114"/>
      <c r="SM31" s="114"/>
      <c r="SN31" s="114"/>
      <c r="SO31" s="114"/>
      <c r="SP31" s="114"/>
      <c r="SQ31" s="114"/>
      <c r="SR31" s="114"/>
      <c r="SS31" s="114"/>
      <c r="ST31" s="114"/>
      <c r="SU31" s="114"/>
      <c r="SV31" s="114"/>
      <c r="SW31" s="114"/>
      <c r="SX31" s="114"/>
      <c r="SY31" s="114"/>
      <c r="SZ31" s="114"/>
      <c r="TA31" s="114"/>
      <c r="TB31" s="114"/>
      <c r="TC31" s="114"/>
      <c r="TD31" s="114"/>
      <c r="TE31" s="114"/>
      <c r="TF31" s="114"/>
      <c r="TG31" s="114"/>
      <c r="TH31" s="114"/>
      <c r="TI31" s="114"/>
      <c r="TJ31" s="114"/>
      <c r="TK31" s="114"/>
      <c r="TL31" s="114"/>
      <c r="TM31" s="114"/>
      <c r="TN31" s="114"/>
      <c r="TO31" s="114"/>
      <c r="TP31" s="114"/>
      <c r="TQ31" s="114"/>
      <c r="TR31" s="114"/>
      <c r="TS31" s="114"/>
      <c r="TT31" s="114"/>
      <c r="TU31" s="114"/>
      <c r="TV31" s="114"/>
      <c r="TW31" s="114"/>
      <c r="TX31" s="114"/>
      <c r="TY31" s="114"/>
      <c r="TZ31" s="114"/>
      <c r="UA31" s="114"/>
      <c r="UB31" s="114"/>
      <c r="UC31" s="114"/>
      <c r="UD31" s="114"/>
      <c r="UE31" s="114"/>
      <c r="UF31" s="114"/>
      <c r="UG31" s="114"/>
      <c r="UH31" s="114"/>
      <c r="UI31" s="114"/>
      <c r="UJ31" s="114"/>
      <c r="UK31" s="114"/>
      <c r="UL31" s="114"/>
      <c r="UM31" s="114"/>
      <c r="UN31" s="114"/>
      <c r="UO31" s="114"/>
      <c r="UP31" s="114"/>
      <c r="UQ31" s="114"/>
      <c r="UR31" s="114"/>
      <c r="US31" s="114"/>
      <c r="UT31" s="114"/>
      <c r="UU31" s="114"/>
      <c r="UV31" s="114"/>
      <c r="UW31" s="114"/>
      <c r="UX31" s="114"/>
      <c r="UY31" s="114"/>
      <c r="UZ31" s="114"/>
      <c r="VA31" s="114"/>
      <c r="VB31" s="114"/>
      <c r="VC31" s="114"/>
      <c r="VD31" s="114"/>
      <c r="VE31" s="114"/>
      <c r="VF31" s="114"/>
      <c r="VG31" s="114"/>
      <c r="VH31" s="114"/>
      <c r="VI31" s="114"/>
      <c r="VJ31" s="114"/>
      <c r="VK31" s="114"/>
      <c r="VL31" s="114"/>
      <c r="VM31" s="114"/>
      <c r="VN31" s="114"/>
      <c r="VO31" s="114"/>
      <c r="VP31" s="114"/>
      <c r="VQ31" s="114"/>
      <c r="VR31" s="114"/>
      <c r="VS31" s="114"/>
      <c r="VT31" s="114"/>
      <c r="VU31" s="114"/>
      <c r="VV31" s="114"/>
      <c r="VW31" s="114"/>
      <c r="VX31" s="114"/>
      <c r="VY31" s="114"/>
      <c r="VZ31" s="114"/>
      <c r="WA31" s="114"/>
      <c r="WB31" s="114"/>
      <c r="WC31" s="114"/>
      <c r="WD31" s="114"/>
      <c r="WE31" s="114"/>
      <c r="WF31" s="114"/>
      <c r="WG31" s="114"/>
      <c r="WH31" s="114"/>
      <c r="WI31" s="114"/>
      <c r="WJ31" s="114"/>
      <c r="WK31" s="114"/>
      <c r="WL31" s="114"/>
      <c r="WM31" s="114"/>
      <c r="WN31" s="114"/>
      <c r="WO31" s="114"/>
      <c r="WP31" s="114"/>
      <c r="WQ31" s="114"/>
      <c r="WR31" s="114"/>
      <c r="WS31" s="114"/>
      <c r="WT31" s="114"/>
      <c r="WU31" s="114"/>
      <c r="WV31" s="114"/>
      <c r="WW31" s="114"/>
      <c r="WX31" s="114"/>
      <c r="WY31" s="114"/>
      <c r="WZ31" s="114"/>
      <c r="XA31" s="114"/>
      <c r="XB31" s="114"/>
      <c r="XC31" s="114"/>
      <c r="XD31" s="114"/>
      <c r="XE31" s="114"/>
      <c r="XF31" s="114"/>
      <c r="XG31" s="114"/>
      <c r="XH31" s="114"/>
      <c r="XI31" s="114"/>
      <c r="XJ31" s="114"/>
      <c r="XK31" s="114"/>
      <c r="XL31" s="114"/>
      <c r="XM31" s="114"/>
      <c r="XN31" s="114"/>
      <c r="XO31" s="114"/>
      <c r="XP31" s="114"/>
      <c r="XQ31" s="114"/>
      <c r="XR31" s="114"/>
      <c r="XS31" s="114"/>
      <c r="XT31" s="114"/>
      <c r="XU31" s="114"/>
      <c r="XV31" s="114"/>
      <c r="XW31" s="114"/>
      <c r="XX31" s="114"/>
      <c r="XY31" s="114"/>
      <c r="XZ31" s="114"/>
      <c r="YA31" s="114"/>
      <c r="YB31" s="114"/>
      <c r="YC31" s="114"/>
      <c r="YD31" s="114"/>
      <c r="YE31" s="114"/>
      <c r="YF31" s="114"/>
      <c r="YG31" s="114"/>
      <c r="YH31" s="114"/>
      <c r="YI31" s="114"/>
      <c r="YJ31" s="114"/>
      <c r="YK31" s="114"/>
      <c r="YL31" s="114"/>
      <c r="YM31" s="114"/>
      <c r="YN31" s="114"/>
      <c r="YO31" s="114"/>
      <c r="YP31" s="114"/>
      <c r="YQ31" s="114"/>
      <c r="YR31" s="114"/>
      <c r="YS31" s="114"/>
      <c r="YT31" s="114"/>
      <c r="YU31" s="114"/>
      <c r="YV31" s="114"/>
      <c r="YW31" s="114"/>
      <c r="YX31" s="114"/>
      <c r="YY31" s="114"/>
      <c r="YZ31" s="114"/>
      <c r="ZA31" s="114"/>
      <c r="ZB31" s="114"/>
      <c r="ZC31" s="114"/>
      <c r="ZD31" s="114"/>
      <c r="ZE31" s="114"/>
      <c r="ZF31" s="114"/>
      <c r="ZG31" s="114"/>
      <c r="ZH31" s="114"/>
      <c r="ZI31" s="114"/>
      <c r="ZJ31" s="114"/>
      <c r="ZK31" s="114"/>
      <c r="ZL31" s="114"/>
      <c r="ZM31" s="114"/>
      <c r="ZN31" s="114"/>
      <c r="ZO31" s="114"/>
      <c r="ZP31" s="114"/>
      <c r="ZQ31" s="114"/>
      <c r="ZR31" s="114"/>
      <c r="ZS31" s="114"/>
      <c r="ZT31" s="114"/>
      <c r="ZU31" s="114"/>
      <c r="ZV31" s="114"/>
      <c r="ZW31" s="114"/>
      <c r="ZX31" s="114"/>
      <c r="ZY31" s="114"/>
      <c r="ZZ31" s="114"/>
    </row>
    <row r="32" spans="1:702" hidden="1" outlineLevel="1">
      <c r="A32" s="8">
        <v>41183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  <c r="FF32" s="114"/>
      <c r="FG32" s="114"/>
      <c r="FH32" s="114"/>
      <c r="FI32" s="114"/>
      <c r="FJ32" s="114"/>
      <c r="FK32" s="114"/>
      <c r="FL32" s="114"/>
      <c r="FM32" s="114"/>
      <c r="FN32" s="114"/>
      <c r="FO32" s="114"/>
      <c r="FP32" s="114"/>
      <c r="FQ32" s="114"/>
      <c r="FR32" s="114"/>
      <c r="FS32" s="114"/>
      <c r="FT32" s="114"/>
      <c r="FU32" s="114"/>
      <c r="FV32" s="114"/>
      <c r="FW32" s="114"/>
      <c r="FX32" s="114"/>
      <c r="FY32" s="114"/>
      <c r="FZ32" s="114"/>
      <c r="GA32" s="114"/>
      <c r="GB32" s="114"/>
      <c r="GC32" s="114"/>
      <c r="GD32" s="114"/>
      <c r="GE32" s="114"/>
      <c r="GF32" s="114"/>
      <c r="GG32" s="114"/>
      <c r="GH32" s="114"/>
      <c r="GI32" s="114"/>
      <c r="GJ32" s="114"/>
      <c r="GK32" s="114"/>
      <c r="GL32" s="114"/>
      <c r="GM32" s="114"/>
      <c r="GN32" s="114"/>
      <c r="GO32" s="114"/>
      <c r="GP32" s="114"/>
      <c r="GQ32" s="114"/>
      <c r="GR32" s="114"/>
      <c r="GS32" s="114"/>
      <c r="GT32" s="114"/>
      <c r="GU32" s="114"/>
      <c r="GV32" s="114"/>
      <c r="GW32" s="114"/>
      <c r="GX32" s="114"/>
      <c r="GY32" s="114"/>
      <c r="GZ32" s="114"/>
      <c r="HA32" s="114"/>
      <c r="HB32" s="114"/>
      <c r="HC32" s="114"/>
      <c r="HD32" s="114"/>
      <c r="HE32" s="114"/>
      <c r="HF32" s="114"/>
      <c r="HG32" s="114"/>
      <c r="HH32" s="114"/>
      <c r="HI32" s="114"/>
      <c r="HJ32" s="114"/>
      <c r="HK32" s="114"/>
      <c r="HL32" s="114"/>
      <c r="HM32" s="114"/>
      <c r="HN32" s="114"/>
      <c r="HO32" s="114"/>
      <c r="HP32" s="114"/>
      <c r="HQ32" s="114"/>
      <c r="HR32" s="114"/>
      <c r="HS32" s="114"/>
      <c r="HT32" s="114"/>
      <c r="HU32" s="114"/>
      <c r="HV32" s="114"/>
      <c r="HW32" s="114"/>
      <c r="HX32" s="114"/>
      <c r="HY32" s="114"/>
      <c r="HZ32" s="114"/>
      <c r="IA32" s="114"/>
      <c r="IB32" s="114"/>
      <c r="IC32" s="114"/>
      <c r="ID32" s="114"/>
      <c r="IE32" s="114"/>
      <c r="IF32" s="114"/>
      <c r="IG32" s="114"/>
      <c r="IH32" s="114"/>
      <c r="II32" s="114"/>
      <c r="IJ32" s="114"/>
      <c r="IK32" s="114"/>
      <c r="IL32" s="114"/>
      <c r="IM32" s="114"/>
      <c r="IN32" s="114"/>
      <c r="IO32" s="114"/>
      <c r="IP32" s="114"/>
      <c r="IQ32" s="114"/>
      <c r="IR32" s="114"/>
      <c r="IS32" s="114"/>
      <c r="IT32" s="114"/>
      <c r="IU32" s="114"/>
      <c r="IV32" s="114"/>
      <c r="IW32" s="114"/>
      <c r="IX32" s="114"/>
      <c r="IY32" s="114"/>
      <c r="IZ32" s="114"/>
      <c r="JA32" s="114"/>
      <c r="JB32" s="114"/>
      <c r="JC32" s="114"/>
      <c r="JD32" s="114"/>
      <c r="JE32" s="114"/>
      <c r="JF32" s="114"/>
      <c r="JG32" s="114"/>
      <c r="JH32" s="114"/>
      <c r="JI32" s="114"/>
      <c r="JJ32" s="114"/>
      <c r="JK32" s="114"/>
      <c r="JL32" s="114"/>
      <c r="JM32" s="114"/>
      <c r="JN32" s="114"/>
      <c r="JO32" s="114"/>
      <c r="JP32" s="114"/>
      <c r="JQ32" s="114"/>
      <c r="JR32" s="114"/>
      <c r="JS32" s="114"/>
      <c r="JT32" s="114"/>
      <c r="JU32" s="114"/>
      <c r="JV32" s="114"/>
      <c r="JW32" s="114"/>
      <c r="JX32" s="114"/>
      <c r="JY32" s="114"/>
      <c r="JZ32" s="114"/>
      <c r="KA32" s="114"/>
      <c r="KB32" s="114"/>
      <c r="KC32" s="114"/>
      <c r="KD32" s="114"/>
      <c r="KE32" s="114"/>
      <c r="KF32" s="114"/>
      <c r="KG32" s="114"/>
      <c r="KH32" s="114"/>
      <c r="KI32" s="114"/>
      <c r="KJ32" s="114"/>
      <c r="KK32" s="114"/>
      <c r="KL32" s="114"/>
      <c r="KM32" s="114"/>
      <c r="KN32" s="114"/>
      <c r="KO32" s="114"/>
      <c r="KP32" s="114"/>
      <c r="KQ32" s="114"/>
      <c r="KR32" s="114"/>
      <c r="KS32" s="114"/>
      <c r="KT32" s="114"/>
      <c r="KU32" s="114"/>
      <c r="KV32" s="114"/>
      <c r="KW32" s="114"/>
      <c r="KX32" s="114"/>
      <c r="KY32" s="114"/>
      <c r="KZ32" s="114"/>
      <c r="LA32" s="114"/>
      <c r="LB32" s="114"/>
      <c r="LC32" s="114"/>
      <c r="LD32" s="114"/>
      <c r="LE32" s="114"/>
      <c r="LF32" s="114"/>
      <c r="LG32" s="114"/>
      <c r="LH32" s="114"/>
      <c r="LI32" s="114"/>
      <c r="LJ32" s="114"/>
      <c r="LK32" s="114"/>
      <c r="LL32" s="114"/>
      <c r="LM32" s="114"/>
      <c r="LN32" s="114"/>
      <c r="LO32" s="114"/>
      <c r="LP32" s="114"/>
      <c r="LQ32" s="114"/>
      <c r="LR32" s="114"/>
      <c r="LS32" s="114"/>
      <c r="LT32" s="114"/>
      <c r="LU32" s="114"/>
      <c r="LV32" s="114"/>
      <c r="LW32" s="114"/>
      <c r="LX32" s="114"/>
      <c r="LY32" s="114"/>
      <c r="LZ32" s="114"/>
      <c r="MA32" s="114"/>
      <c r="MB32" s="114"/>
      <c r="MC32" s="114"/>
      <c r="MD32" s="114"/>
      <c r="ME32" s="114"/>
      <c r="MF32" s="114"/>
      <c r="MG32" s="114"/>
      <c r="MH32" s="114"/>
      <c r="MI32" s="114"/>
      <c r="MJ32" s="114"/>
      <c r="MK32" s="114"/>
      <c r="ML32" s="114"/>
      <c r="MM32" s="114"/>
      <c r="MN32" s="114"/>
      <c r="MO32" s="114"/>
      <c r="MP32" s="114"/>
      <c r="MQ32" s="114"/>
      <c r="MR32" s="114"/>
      <c r="MS32" s="114"/>
      <c r="MT32" s="114"/>
      <c r="MU32" s="114"/>
      <c r="MV32" s="114"/>
      <c r="MW32" s="114"/>
      <c r="MX32" s="114"/>
      <c r="MY32" s="114"/>
      <c r="MZ32" s="114"/>
      <c r="NA32" s="114"/>
      <c r="NB32" s="114"/>
      <c r="NC32" s="114"/>
      <c r="ND32" s="114"/>
      <c r="NE32" s="114"/>
      <c r="NF32" s="114"/>
      <c r="NG32" s="114"/>
      <c r="NH32" s="114"/>
      <c r="NI32" s="114"/>
      <c r="NJ32" s="114"/>
      <c r="NK32" s="114"/>
      <c r="NL32" s="114"/>
      <c r="NM32" s="114"/>
      <c r="NN32" s="114"/>
      <c r="NO32" s="114"/>
      <c r="NP32" s="114"/>
      <c r="NQ32" s="114"/>
      <c r="NR32" s="114"/>
      <c r="NS32" s="114"/>
      <c r="NT32" s="114"/>
      <c r="NU32" s="114"/>
      <c r="NV32" s="114"/>
      <c r="NW32" s="114"/>
      <c r="NX32" s="114"/>
      <c r="NY32" s="114"/>
      <c r="NZ32" s="114"/>
      <c r="OA32" s="114"/>
      <c r="OB32" s="114"/>
      <c r="OC32" s="114"/>
      <c r="OD32" s="114"/>
      <c r="OE32" s="114"/>
      <c r="OF32" s="114"/>
      <c r="OG32" s="114"/>
      <c r="OH32" s="114"/>
      <c r="OI32" s="114"/>
      <c r="OJ32" s="114"/>
      <c r="OK32" s="114"/>
      <c r="OL32" s="114"/>
      <c r="OM32" s="114"/>
      <c r="ON32" s="114"/>
      <c r="OO32" s="114"/>
      <c r="OP32" s="114"/>
      <c r="OQ32" s="114"/>
      <c r="OR32" s="114"/>
      <c r="OS32" s="114"/>
      <c r="OT32" s="114"/>
      <c r="OU32" s="114"/>
      <c r="OV32" s="114"/>
      <c r="OW32" s="114"/>
      <c r="OX32" s="114"/>
      <c r="OY32" s="114"/>
      <c r="OZ32" s="114"/>
      <c r="PA32" s="114"/>
      <c r="PB32" s="114"/>
      <c r="PC32" s="114"/>
      <c r="PD32" s="114"/>
      <c r="PE32" s="114"/>
      <c r="PF32" s="114"/>
      <c r="PG32" s="114"/>
      <c r="PH32" s="114"/>
      <c r="PI32" s="114"/>
      <c r="PJ32" s="114"/>
      <c r="PK32" s="114"/>
      <c r="PL32" s="114"/>
      <c r="PM32" s="114"/>
      <c r="PN32" s="114"/>
      <c r="PO32" s="114"/>
      <c r="PP32" s="114"/>
      <c r="PQ32" s="114"/>
      <c r="PR32" s="114"/>
      <c r="PS32" s="114"/>
      <c r="PT32" s="114"/>
      <c r="PU32" s="114"/>
      <c r="PV32" s="114"/>
      <c r="PW32" s="114"/>
      <c r="PX32" s="114"/>
      <c r="PY32" s="114"/>
      <c r="PZ32" s="114"/>
      <c r="QA32" s="114"/>
      <c r="QB32" s="114"/>
      <c r="QC32" s="114"/>
      <c r="QD32" s="114"/>
      <c r="QE32" s="114"/>
      <c r="QF32" s="114"/>
      <c r="QG32" s="114"/>
      <c r="QH32" s="114"/>
      <c r="QI32" s="114"/>
      <c r="QJ32" s="114"/>
      <c r="QK32" s="114"/>
      <c r="QL32" s="114"/>
      <c r="QM32" s="114"/>
      <c r="QN32" s="114"/>
      <c r="QO32" s="114"/>
      <c r="QP32" s="114"/>
      <c r="QQ32" s="114"/>
      <c r="QR32" s="114"/>
      <c r="QS32" s="114"/>
      <c r="QT32" s="114"/>
      <c r="QU32" s="114"/>
      <c r="QV32" s="114"/>
      <c r="QW32" s="114"/>
      <c r="QX32" s="114"/>
      <c r="QY32" s="114"/>
      <c r="QZ32" s="114"/>
      <c r="RA32" s="114"/>
      <c r="RB32" s="114"/>
      <c r="RC32" s="114"/>
      <c r="RD32" s="114"/>
      <c r="RE32" s="114"/>
      <c r="RF32" s="114"/>
      <c r="RG32" s="114"/>
      <c r="RH32" s="114"/>
      <c r="RI32" s="114"/>
      <c r="RJ32" s="114"/>
      <c r="RK32" s="114"/>
      <c r="RL32" s="114"/>
      <c r="RM32" s="114"/>
      <c r="RN32" s="114"/>
      <c r="RO32" s="114"/>
      <c r="RP32" s="114"/>
      <c r="RQ32" s="114"/>
      <c r="RR32" s="114"/>
      <c r="RS32" s="114"/>
      <c r="RT32" s="114"/>
      <c r="RU32" s="114"/>
      <c r="RV32" s="114"/>
      <c r="RW32" s="114"/>
      <c r="RX32" s="114"/>
      <c r="RY32" s="114"/>
      <c r="RZ32" s="114"/>
      <c r="SA32" s="114"/>
      <c r="SB32" s="114"/>
      <c r="SC32" s="114"/>
      <c r="SD32" s="114"/>
      <c r="SE32" s="114"/>
      <c r="SF32" s="114"/>
      <c r="SG32" s="114"/>
      <c r="SH32" s="114"/>
      <c r="SI32" s="114"/>
      <c r="SJ32" s="114"/>
      <c r="SK32" s="114"/>
      <c r="SL32" s="114"/>
      <c r="SM32" s="114"/>
      <c r="SN32" s="114"/>
      <c r="SO32" s="114"/>
      <c r="SP32" s="114"/>
      <c r="SQ32" s="114"/>
      <c r="SR32" s="114"/>
      <c r="SS32" s="114"/>
      <c r="ST32" s="114"/>
      <c r="SU32" s="114"/>
      <c r="SV32" s="114"/>
      <c r="SW32" s="114"/>
      <c r="SX32" s="114"/>
      <c r="SY32" s="114"/>
      <c r="SZ32" s="114"/>
      <c r="TA32" s="114"/>
      <c r="TB32" s="114"/>
      <c r="TC32" s="114"/>
      <c r="TD32" s="114"/>
      <c r="TE32" s="114"/>
      <c r="TF32" s="114"/>
      <c r="TG32" s="114"/>
      <c r="TH32" s="114"/>
      <c r="TI32" s="114"/>
      <c r="TJ32" s="114"/>
      <c r="TK32" s="114"/>
      <c r="TL32" s="114"/>
      <c r="TM32" s="114"/>
      <c r="TN32" s="114"/>
      <c r="TO32" s="114"/>
      <c r="TP32" s="114"/>
      <c r="TQ32" s="114"/>
      <c r="TR32" s="114"/>
      <c r="TS32" s="114"/>
      <c r="TT32" s="114"/>
      <c r="TU32" s="114"/>
      <c r="TV32" s="114"/>
      <c r="TW32" s="114"/>
      <c r="TX32" s="114"/>
      <c r="TY32" s="114"/>
      <c r="TZ32" s="114"/>
      <c r="UA32" s="114"/>
      <c r="UB32" s="114"/>
      <c r="UC32" s="114"/>
      <c r="UD32" s="114"/>
      <c r="UE32" s="114"/>
      <c r="UF32" s="114"/>
      <c r="UG32" s="114"/>
      <c r="UH32" s="114"/>
      <c r="UI32" s="114"/>
      <c r="UJ32" s="114"/>
      <c r="UK32" s="114"/>
      <c r="UL32" s="114"/>
      <c r="UM32" s="114"/>
      <c r="UN32" s="114"/>
      <c r="UO32" s="114"/>
      <c r="UP32" s="114"/>
      <c r="UQ32" s="114"/>
      <c r="UR32" s="114"/>
      <c r="US32" s="114"/>
      <c r="UT32" s="114"/>
      <c r="UU32" s="114"/>
      <c r="UV32" s="114"/>
      <c r="UW32" s="114"/>
      <c r="UX32" s="114"/>
      <c r="UY32" s="114"/>
      <c r="UZ32" s="114"/>
      <c r="VA32" s="114"/>
      <c r="VB32" s="114"/>
      <c r="VC32" s="114"/>
      <c r="VD32" s="114"/>
      <c r="VE32" s="114"/>
      <c r="VF32" s="114"/>
      <c r="VG32" s="114"/>
      <c r="VH32" s="114"/>
      <c r="VI32" s="114"/>
      <c r="VJ32" s="114"/>
      <c r="VK32" s="114"/>
      <c r="VL32" s="114"/>
      <c r="VM32" s="114"/>
      <c r="VN32" s="114"/>
      <c r="VO32" s="114"/>
      <c r="VP32" s="114"/>
      <c r="VQ32" s="114"/>
      <c r="VR32" s="114"/>
      <c r="VS32" s="114"/>
      <c r="VT32" s="114"/>
      <c r="VU32" s="114"/>
      <c r="VV32" s="114"/>
      <c r="VW32" s="114"/>
      <c r="VX32" s="114"/>
      <c r="VY32" s="114"/>
      <c r="VZ32" s="114"/>
      <c r="WA32" s="114"/>
      <c r="WB32" s="114"/>
      <c r="WC32" s="114"/>
      <c r="WD32" s="114"/>
      <c r="WE32" s="114"/>
      <c r="WF32" s="114"/>
      <c r="WG32" s="114"/>
      <c r="WH32" s="114"/>
      <c r="WI32" s="114"/>
      <c r="WJ32" s="114"/>
      <c r="WK32" s="114"/>
      <c r="WL32" s="114"/>
      <c r="WM32" s="114"/>
      <c r="WN32" s="114"/>
      <c r="WO32" s="114"/>
      <c r="WP32" s="114"/>
      <c r="WQ32" s="114"/>
      <c r="WR32" s="114"/>
      <c r="WS32" s="114"/>
      <c r="WT32" s="114"/>
      <c r="WU32" s="114"/>
      <c r="WV32" s="114"/>
      <c r="WW32" s="114"/>
      <c r="WX32" s="114"/>
      <c r="WY32" s="114"/>
      <c r="WZ32" s="114"/>
      <c r="XA32" s="114"/>
      <c r="XB32" s="114"/>
      <c r="XC32" s="114"/>
      <c r="XD32" s="114"/>
      <c r="XE32" s="114"/>
      <c r="XF32" s="114"/>
      <c r="XG32" s="114"/>
      <c r="XH32" s="114"/>
      <c r="XI32" s="114"/>
      <c r="XJ32" s="114"/>
      <c r="XK32" s="114"/>
      <c r="XL32" s="114"/>
      <c r="XM32" s="114"/>
      <c r="XN32" s="114"/>
      <c r="XO32" s="114"/>
      <c r="XP32" s="114"/>
      <c r="XQ32" s="114"/>
      <c r="XR32" s="114"/>
      <c r="XS32" s="114"/>
      <c r="XT32" s="114"/>
      <c r="XU32" s="114"/>
      <c r="XV32" s="114"/>
      <c r="XW32" s="114"/>
      <c r="XX32" s="114"/>
      <c r="XY32" s="114"/>
      <c r="XZ32" s="114"/>
      <c r="YA32" s="114"/>
      <c r="YB32" s="114"/>
      <c r="YC32" s="114"/>
      <c r="YD32" s="114"/>
      <c r="YE32" s="114"/>
      <c r="YF32" s="114"/>
      <c r="YG32" s="114"/>
      <c r="YH32" s="114"/>
      <c r="YI32" s="114"/>
      <c r="YJ32" s="114"/>
      <c r="YK32" s="114"/>
      <c r="YL32" s="114"/>
      <c r="YM32" s="114"/>
      <c r="YN32" s="114"/>
      <c r="YO32" s="114"/>
      <c r="YP32" s="114"/>
      <c r="YQ32" s="114"/>
      <c r="YR32" s="114"/>
      <c r="YS32" s="114"/>
      <c r="YT32" s="114"/>
      <c r="YU32" s="114"/>
      <c r="YV32" s="114"/>
      <c r="YW32" s="114"/>
      <c r="YX32" s="114"/>
      <c r="YY32" s="114"/>
      <c r="YZ32" s="114"/>
      <c r="ZA32" s="114"/>
      <c r="ZB32" s="114"/>
      <c r="ZC32" s="114"/>
      <c r="ZD32" s="114"/>
      <c r="ZE32" s="114"/>
      <c r="ZF32" s="114"/>
      <c r="ZG32" s="114"/>
      <c r="ZH32" s="114"/>
      <c r="ZI32" s="114"/>
      <c r="ZJ32" s="114"/>
      <c r="ZK32" s="114"/>
      <c r="ZL32" s="114"/>
      <c r="ZM32" s="114"/>
      <c r="ZN32" s="114"/>
      <c r="ZO32" s="114"/>
      <c r="ZP32" s="114"/>
      <c r="ZQ32" s="114"/>
      <c r="ZR32" s="114"/>
      <c r="ZS32" s="114"/>
      <c r="ZT32" s="114"/>
      <c r="ZU32" s="114"/>
      <c r="ZV32" s="114"/>
      <c r="ZW32" s="114"/>
      <c r="ZX32" s="114"/>
      <c r="ZY32" s="114"/>
      <c r="ZZ32" s="114"/>
    </row>
    <row r="33" spans="1:702" hidden="1" outlineLevel="1">
      <c r="A33" s="8">
        <v>41214</v>
      </c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  <c r="CL33" s="114"/>
      <c r="CM33" s="114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  <c r="CZ33" s="114"/>
      <c r="DA33" s="114"/>
      <c r="DB33" s="114"/>
      <c r="DC33" s="114"/>
      <c r="DD33" s="114"/>
      <c r="DE33" s="114"/>
      <c r="DF33" s="114"/>
      <c r="DG33" s="114"/>
      <c r="DH33" s="114"/>
      <c r="DI33" s="114"/>
      <c r="DJ33" s="114"/>
      <c r="DK33" s="114"/>
      <c r="DL33" s="114"/>
      <c r="DM33" s="114"/>
      <c r="DN33" s="114"/>
      <c r="DO33" s="114"/>
      <c r="DP33" s="114"/>
      <c r="DQ33" s="114"/>
      <c r="DR33" s="114"/>
      <c r="DS33" s="114"/>
      <c r="DT33" s="114"/>
      <c r="DU33" s="114"/>
      <c r="DV33" s="114"/>
      <c r="DW33" s="114"/>
      <c r="DX33" s="114"/>
      <c r="DY33" s="114"/>
      <c r="DZ33" s="114"/>
      <c r="EA33" s="114"/>
      <c r="EB33" s="114"/>
      <c r="EC33" s="114"/>
      <c r="ED33" s="114"/>
      <c r="EE33" s="114"/>
      <c r="EF33" s="114"/>
      <c r="EG33" s="114"/>
      <c r="EH33" s="114"/>
      <c r="EI33" s="114"/>
      <c r="EJ33" s="114"/>
      <c r="EK33" s="114"/>
      <c r="EL33" s="114"/>
      <c r="EM33" s="114"/>
      <c r="EN33" s="114"/>
      <c r="EO33" s="114"/>
      <c r="EP33" s="114"/>
      <c r="EQ33" s="114"/>
      <c r="ER33" s="114"/>
      <c r="ES33" s="114"/>
      <c r="ET33" s="114"/>
      <c r="EU33" s="114"/>
      <c r="EV33" s="114"/>
      <c r="EW33" s="114"/>
      <c r="EX33" s="114"/>
      <c r="EY33" s="114"/>
      <c r="EZ33" s="114"/>
      <c r="FA33" s="114"/>
      <c r="FB33" s="114"/>
      <c r="FC33" s="114"/>
      <c r="FD33" s="114"/>
      <c r="FE33" s="114"/>
      <c r="FF33" s="114"/>
      <c r="FG33" s="114"/>
      <c r="FH33" s="114"/>
      <c r="FI33" s="114"/>
      <c r="FJ33" s="114"/>
      <c r="FK33" s="114"/>
      <c r="FL33" s="114"/>
      <c r="FM33" s="114"/>
      <c r="FN33" s="114"/>
      <c r="FO33" s="114"/>
      <c r="FP33" s="114"/>
      <c r="FQ33" s="114"/>
      <c r="FR33" s="114"/>
      <c r="FS33" s="114"/>
      <c r="FT33" s="114"/>
      <c r="FU33" s="114"/>
      <c r="FV33" s="114"/>
      <c r="FW33" s="114"/>
      <c r="FX33" s="114"/>
      <c r="FY33" s="114"/>
      <c r="FZ33" s="114"/>
      <c r="GA33" s="114"/>
      <c r="GB33" s="114"/>
      <c r="GC33" s="114"/>
      <c r="GD33" s="114"/>
      <c r="GE33" s="114"/>
      <c r="GF33" s="114"/>
      <c r="GG33" s="114"/>
      <c r="GH33" s="114"/>
      <c r="GI33" s="114"/>
      <c r="GJ33" s="114"/>
      <c r="GK33" s="114"/>
      <c r="GL33" s="114"/>
      <c r="GM33" s="114"/>
      <c r="GN33" s="114"/>
      <c r="GO33" s="114"/>
      <c r="GP33" s="114"/>
      <c r="GQ33" s="114"/>
      <c r="GR33" s="114"/>
      <c r="GS33" s="114"/>
      <c r="GT33" s="114"/>
      <c r="GU33" s="114"/>
      <c r="GV33" s="114"/>
      <c r="GW33" s="114"/>
      <c r="GX33" s="114"/>
      <c r="GY33" s="114"/>
      <c r="GZ33" s="114"/>
      <c r="HA33" s="114"/>
      <c r="HB33" s="114"/>
      <c r="HC33" s="114"/>
      <c r="HD33" s="114"/>
      <c r="HE33" s="114"/>
      <c r="HF33" s="114"/>
      <c r="HG33" s="114"/>
      <c r="HH33" s="114"/>
      <c r="HI33" s="114"/>
      <c r="HJ33" s="114"/>
      <c r="HK33" s="114"/>
      <c r="HL33" s="114"/>
      <c r="HM33" s="114"/>
      <c r="HN33" s="114"/>
      <c r="HO33" s="114"/>
      <c r="HP33" s="114"/>
      <c r="HQ33" s="114"/>
      <c r="HR33" s="114"/>
      <c r="HS33" s="114"/>
      <c r="HT33" s="114"/>
      <c r="HU33" s="114"/>
      <c r="HV33" s="114"/>
      <c r="HW33" s="114"/>
      <c r="HX33" s="114"/>
      <c r="HY33" s="114"/>
      <c r="HZ33" s="114"/>
      <c r="IA33" s="114"/>
      <c r="IB33" s="114"/>
      <c r="IC33" s="114"/>
      <c r="ID33" s="114"/>
      <c r="IE33" s="114"/>
      <c r="IF33" s="114"/>
      <c r="IG33" s="114"/>
      <c r="IH33" s="114"/>
      <c r="II33" s="114"/>
      <c r="IJ33" s="114"/>
      <c r="IK33" s="114"/>
      <c r="IL33" s="114"/>
      <c r="IM33" s="114"/>
      <c r="IN33" s="114"/>
      <c r="IO33" s="114"/>
      <c r="IP33" s="114"/>
      <c r="IQ33" s="114"/>
      <c r="IR33" s="114"/>
      <c r="IS33" s="114"/>
      <c r="IT33" s="114"/>
      <c r="IU33" s="114"/>
      <c r="IV33" s="114"/>
      <c r="IW33" s="114"/>
      <c r="IX33" s="114"/>
      <c r="IY33" s="114"/>
      <c r="IZ33" s="114"/>
      <c r="JA33" s="114"/>
      <c r="JB33" s="114"/>
      <c r="JC33" s="114"/>
      <c r="JD33" s="114"/>
      <c r="JE33" s="114"/>
      <c r="JF33" s="114"/>
      <c r="JG33" s="114"/>
      <c r="JH33" s="114"/>
      <c r="JI33" s="114"/>
      <c r="JJ33" s="114"/>
      <c r="JK33" s="114"/>
      <c r="JL33" s="114"/>
      <c r="JM33" s="114"/>
      <c r="JN33" s="114"/>
      <c r="JO33" s="114"/>
      <c r="JP33" s="114"/>
      <c r="JQ33" s="114"/>
      <c r="JR33" s="114"/>
      <c r="JS33" s="114"/>
      <c r="JT33" s="114"/>
      <c r="JU33" s="114"/>
      <c r="JV33" s="114"/>
      <c r="JW33" s="114"/>
      <c r="JX33" s="114"/>
      <c r="JY33" s="114"/>
      <c r="JZ33" s="114"/>
      <c r="KA33" s="114"/>
      <c r="KB33" s="114"/>
      <c r="KC33" s="114"/>
      <c r="KD33" s="114"/>
      <c r="KE33" s="114"/>
      <c r="KF33" s="114"/>
      <c r="KG33" s="114"/>
      <c r="KH33" s="114"/>
      <c r="KI33" s="114"/>
      <c r="KJ33" s="114"/>
      <c r="KK33" s="114"/>
      <c r="KL33" s="114"/>
      <c r="KM33" s="114"/>
      <c r="KN33" s="114"/>
      <c r="KO33" s="114"/>
      <c r="KP33" s="114"/>
      <c r="KQ33" s="114"/>
      <c r="KR33" s="114"/>
      <c r="KS33" s="114"/>
      <c r="KT33" s="114"/>
      <c r="KU33" s="114"/>
      <c r="KV33" s="114"/>
      <c r="KW33" s="114"/>
      <c r="KX33" s="114"/>
      <c r="KY33" s="114"/>
      <c r="KZ33" s="114"/>
      <c r="LA33" s="114"/>
      <c r="LB33" s="114"/>
      <c r="LC33" s="114"/>
      <c r="LD33" s="114"/>
      <c r="LE33" s="114"/>
      <c r="LF33" s="114"/>
      <c r="LG33" s="114"/>
      <c r="LH33" s="114"/>
      <c r="LI33" s="114"/>
      <c r="LJ33" s="114"/>
      <c r="LK33" s="114"/>
      <c r="LL33" s="114"/>
      <c r="LM33" s="114"/>
      <c r="LN33" s="114"/>
      <c r="LO33" s="114"/>
      <c r="LP33" s="114"/>
      <c r="LQ33" s="114"/>
      <c r="LR33" s="114"/>
      <c r="LS33" s="114"/>
      <c r="LT33" s="114"/>
      <c r="LU33" s="114"/>
      <c r="LV33" s="114"/>
      <c r="LW33" s="114"/>
      <c r="LX33" s="114"/>
      <c r="LY33" s="114"/>
      <c r="LZ33" s="114"/>
      <c r="MA33" s="114"/>
      <c r="MB33" s="114"/>
      <c r="MC33" s="114"/>
      <c r="MD33" s="114"/>
      <c r="ME33" s="114"/>
      <c r="MF33" s="114"/>
      <c r="MG33" s="114"/>
      <c r="MH33" s="114"/>
      <c r="MI33" s="114"/>
      <c r="MJ33" s="114"/>
      <c r="MK33" s="114"/>
      <c r="ML33" s="114"/>
      <c r="MM33" s="114"/>
      <c r="MN33" s="114"/>
      <c r="MO33" s="114"/>
      <c r="MP33" s="114"/>
      <c r="MQ33" s="114"/>
      <c r="MR33" s="114"/>
      <c r="MS33" s="114"/>
      <c r="MT33" s="114"/>
      <c r="MU33" s="114"/>
      <c r="MV33" s="114"/>
      <c r="MW33" s="114"/>
      <c r="MX33" s="114"/>
      <c r="MY33" s="114"/>
      <c r="MZ33" s="114"/>
      <c r="NA33" s="114"/>
      <c r="NB33" s="114"/>
      <c r="NC33" s="114"/>
      <c r="ND33" s="114"/>
      <c r="NE33" s="114"/>
      <c r="NF33" s="114"/>
      <c r="NG33" s="114"/>
      <c r="NH33" s="114"/>
      <c r="NI33" s="114"/>
      <c r="NJ33" s="114"/>
      <c r="NK33" s="114"/>
      <c r="NL33" s="114"/>
      <c r="NM33" s="114"/>
      <c r="NN33" s="114"/>
      <c r="NO33" s="114"/>
      <c r="NP33" s="114"/>
      <c r="NQ33" s="114"/>
      <c r="NR33" s="114"/>
      <c r="NS33" s="114"/>
      <c r="NT33" s="114"/>
      <c r="NU33" s="114"/>
      <c r="NV33" s="114"/>
      <c r="NW33" s="114"/>
      <c r="NX33" s="114"/>
      <c r="NY33" s="114"/>
      <c r="NZ33" s="114"/>
      <c r="OA33" s="114"/>
      <c r="OB33" s="114"/>
      <c r="OC33" s="114"/>
      <c r="OD33" s="114"/>
      <c r="OE33" s="114"/>
      <c r="OF33" s="114"/>
      <c r="OG33" s="114"/>
      <c r="OH33" s="114"/>
      <c r="OI33" s="114"/>
      <c r="OJ33" s="114"/>
      <c r="OK33" s="114"/>
      <c r="OL33" s="114"/>
      <c r="OM33" s="114"/>
      <c r="ON33" s="114"/>
      <c r="OO33" s="114"/>
      <c r="OP33" s="114"/>
      <c r="OQ33" s="114"/>
      <c r="OR33" s="114"/>
      <c r="OS33" s="114"/>
      <c r="OT33" s="114"/>
      <c r="OU33" s="114"/>
      <c r="OV33" s="114"/>
      <c r="OW33" s="114"/>
      <c r="OX33" s="114"/>
      <c r="OY33" s="114"/>
      <c r="OZ33" s="114"/>
      <c r="PA33" s="114"/>
      <c r="PB33" s="114"/>
      <c r="PC33" s="114"/>
      <c r="PD33" s="114"/>
      <c r="PE33" s="114"/>
      <c r="PF33" s="114"/>
      <c r="PG33" s="114"/>
      <c r="PH33" s="114"/>
      <c r="PI33" s="114"/>
      <c r="PJ33" s="114"/>
      <c r="PK33" s="114"/>
      <c r="PL33" s="114"/>
      <c r="PM33" s="114"/>
      <c r="PN33" s="114"/>
      <c r="PO33" s="114"/>
      <c r="PP33" s="114"/>
      <c r="PQ33" s="114"/>
      <c r="PR33" s="114"/>
      <c r="PS33" s="114"/>
      <c r="PT33" s="114"/>
      <c r="PU33" s="114"/>
      <c r="PV33" s="114"/>
      <c r="PW33" s="114"/>
      <c r="PX33" s="114"/>
      <c r="PY33" s="114"/>
      <c r="PZ33" s="114"/>
      <c r="QA33" s="114"/>
      <c r="QB33" s="114"/>
      <c r="QC33" s="114"/>
      <c r="QD33" s="114"/>
      <c r="QE33" s="114"/>
      <c r="QF33" s="114"/>
      <c r="QG33" s="114"/>
      <c r="QH33" s="114"/>
      <c r="QI33" s="114"/>
      <c r="QJ33" s="114"/>
      <c r="QK33" s="114"/>
      <c r="QL33" s="114"/>
      <c r="QM33" s="114"/>
      <c r="QN33" s="114"/>
      <c r="QO33" s="114"/>
      <c r="QP33" s="114"/>
      <c r="QQ33" s="114"/>
      <c r="QR33" s="114"/>
      <c r="QS33" s="114"/>
      <c r="QT33" s="114"/>
      <c r="QU33" s="114"/>
      <c r="QV33" s="114"/>
      <c r="QW33" s="114"/>
      <c r="QX33" s="114"/>
      <c r="QY33" s="114"/>
      <c r="QZ33" s="114"/>
      <c r="RA33" s="114"/>
      <c r="RB33" s="114"/>
      <c r="RC33" s="114"/>
      <c r="RD33" s="114"/>
      <c r="RE33" s="114"/>
      <c r="RF33" s="114"/>
      <c r="RG33" s="114"/>
      <c r="RH33" s="114"/>
      <c r="RI33" s="114"/>
      <c r="RJ33" s="114"/>
      <c r="RK33" s="114"/>
      <c r="RL33" s="114"/>
      <c r="RM33" s="114"/>
      <c r="RN33" s="114"/>
      <c r="RO33" s="114"/>
      <c r="RP33" s="114"/>
      <c r="RQ33" s="114"/>
      <c r="RR33" s="114"/>
      <c r="RS33" s="114"/>
      <c r="RT33" s="114"/>
      <c r="RU33" s="114"/>
      <c r="RV33" s="114"/>
      <c r="RW33" s="114"/>
      <c r="RX33" s="114"/>
      <c r="RY33" s="114"/>
      <c r="RZ33" s="114"/>
      <c r="SA33" s="114"/>
      <c r="SB33" s="114"/>
      <c r="SC33" s="114"/>
      <c r="SD33" s="114"/>
      <c r="SE33" s="114"/>
      <c r="SF33" s="114"/>
      <c r="SG33" s="114"/>
      <c r="SH33" s="114"/>
      <c r="SI33" s="114"/>
      <c r="SJ33" s="114"/>
      <c r="SK33" s="114"/>
      <c r="SL33" s="114"/>
      <c r="SM33" s="114"/>
      <c r="SN33" s="114"/>
      <c r="SO33" s="114"/>
      <c r="SP33" s="114"/>
      <c r="SQ33" s="114"/>
      <c r="SR33" s="114"/>
      <c r="SS33" s="114"/>
      <c r="ST33" s="114"/>
      <c r="SU33" s="114"/>
      <c r="SV33" s="114"/>
      <c r="SW33" s="114"/>
      <c r="SX33" s="114"/>
      <c r="SY33" s="114"/>
      <c r="SZ33" s="114"/>
      <c r="TA33" s="114"/>
      <c r="TB33" s="114"/>
      <c r="TC33" s="114"/>
      <c r="TD33" s="114"/>
      <c r="TE33" s="114"/>
      <c r="TF33" s="114"/>
      <c r="TG33" s="114"/>
      <c r="TH33" s="114"/>
      <c r="TI33" s="114"/>
      <c r="TJ33" s="114"/>
      <c r="TK33" s="114"/>
      <c r="TL33" s="114"/>
      <c r="TM33" s="114"/>
      <c r="TN33" s="114"/>
      <c r="TO33" s="114"/>
      <c r="TP33" s="114"/>
      <c r="TQ33" s="114"/>
      <c r="TR33" s="114"/>
      <c r="TS33" s="114"/>
      <c r="TT33" s="114"/>
      <c r="TU33" s="114"/>
      <c r="TV33" s="114"/>
      <c r="TW33" s="114"/>
      <c r="TX33" s="114"/>
      <c r="TY33" s="114"/>
      <c r="TZ33" s="114"/>
      <c r="UA33" s="114"/>
      <c r="UB33" s="114"/>
      <c r="UC33" s="114"/>
      <c r="UD33" s="114"/>
      <c r="UE33" s="114"/>
      <c r="UF33" s="114"/>
      <c r="UG33" s="114"/>
      <c r="UH33" s="114"/>
      <c r="UI33" s="114"/>
      <c r="UJ33" s="114"/>
      <c r="UK33" s="114"/>
      <c r="UL33" s="114"/>
      <c r="UM33" s="114"/>
      <c r="UN33" s="114"/>
      <c r="UO33" s="114"/>
      <c r="UP33" s="114"/>
      <c r="UQ33" s="114"/>
      <c r="UR33" s="114"/>
      <c r="US33" s="114"/>
      <c r="UT33" s="114"/>
      <c r="UU33" s="114"/>
      <c r="UV33" s="114"/>
      <c r="UW33" s="114"/>
      <c r="UX33" s="114"/>
      <c r="UY33" s="114"/>
      <c r="UZ33" s="114"/>
      <c r="VA33" s="114"/>
      <c r="VB33" s="114"/>
      <c r="VC33" s="114"/>
      <c r="VD33" s="114"/>
      <c r="VE33" s="114"/>
      <c r="VF33" s="114"/>
      <c r="VG33" s="114"/>
      <c r="VH33" s="114"/>
      <c r="VI33" s="114"/>
      <c r="VJ33" s="114"/>
      <c r="VK33" s="114"/>
      <c r="VL33" s="114"/>
      <c r="VM33" s="114"/>
      <c r="VN33" s="114"/>
      <c r="VO33" s="114"/>
      <c r="VP33" s="114"/>
      <c r="VQ33" s="114"/>
      <c r="VR33" s="114"/>
      <c r="VS33" s="114"/>
      <c r="VT33" s="114"/>
      <c r="VU33" s="114"/>
      <c r="VV33" s="114"/>
      <c r="VW33" s="114"/>
      <c r="VX33" s="114"/>
      <c r="VY33" s="114"/>
      <c r="VZ33" s="114"/>
      <c r="WA33" s="114"/>
      <c r="WB33" s="114"/>
      <c r="WC33" s="114"/>
      <c r="WD33" s="114"/>
      <c r="WE33" s="114"/>
      <c r="WF33" s="114"/>
      <c r="WG33" s="114"/>
      <c r="WH33" s="114"/>
      <c r="WI33" s="114"/>
      <c r="WJ33" s="114"/>
      <c r="WK33" s="114"/>
      <c r="WL33" s="114"/>
      <c r="WM33" s="114"/>
      <c r="WN33" s="114"/>
      <c r="WO33" s="114"/>
      <c r="WP33" s="114"/>
      <c r="WQ33" s="114"/>
      <c r="WR33" s="114"/>
      <c r="WS33" s="114"/>
      <c r="WT33" s="114"/>
      <c r="WU33" s="114"/>
      <c r="WV33" s="114"/>
      <c r="WW33" s="114"/>
      <c r="WX33" s="114"/>
      <c r="WY33" s="114"/>
      <c r="WZ33" s="114"/>
      <c r="XA33" s="114"/>
      <c r="XB33" s="114"/>
      <c r="XC33" s="114"/>
      <c r="XD33" s="114"/>
      <c r="XE33" s="114"/>
      <c r="XF33" s="114"/>
      <c r="XG33" s="114"/>
      <c r="XH33" s="114"/>
      <c r="XI33" s="114"/>
      <c r="XJ33" s="114"/>
      <c r="XK33" s="114"/>
      <c r="XL33" s="114"/>
      <c r="XM33" s="114"/>
      <c r="XN33" s="114"/>
      <c r="XO33" s="114"/>
      <c r="XP33" s="114"/>
      <c r="XQ33" s="114"/>
      <c r="XR33" s="114"/>
      <c r="XS33" s="114"/>
      <c r="XT33" s="114"/>
      <c r="XU33" s="114"/>
      <c r="XV33" s="114"/>
      <c r="XW33" s="114"/>
      <c r="XX33" s="114"/>
      <c r="XY33" s="114"/>
      <c r="XZ33" s="114"/>
      <c r="YA33" s="114"/>
      <c r="YB33" s="114"/>
      <c r="YC33" s="114"/>
      <c r="YD33" s="114"/>
      <c r="YE33" s="114"/>
      <c r="YF33" s="114"/>
      <c r="YG33" s="114"/>
      <c r="YH33" s="114"/>
      <c r="YI33" s="114"/>
      <c r="YJ33" s="114"/>
      <c r="YK33" s="114"/>
      <c r="YL33" s="114"/>
      <c r="YM33" s="114"/>
      <c r="YN33" s="114"/>
      <c r="YO33" s="114"/>
      <c r="YP33" s="114"/>
      <c r="YQ33" s="114"/>
      <c r="YR33" s="114"/>
      <c r="YS33" s="114"/>
      <c r="YT33" s="114"/>
      <c r="YU33" s="114"/>
      <c r="YV33" s="114"/>
      <c r="YW33" s="114"/>
      <c r="YX33" s="114"/>
      <c r="YY33" s="114"/>
      <c r="YZ33" s="114"/>
      <c r="ZA33" s="114"/>
      <c r="ZB33" s="114"/>
      <c r="ZC33" s="114"/>
      <c r="ZD33" s="114"/>
      <c r="ZE33" s="114"/>
      <c r="ZF33" s="114"/>
      <c r="ZG33" s="114"/>
      <c r="ZH33" s="114"/>
      <c r="ZI33" s="114"/>
      <c r="ZJ33" s="114"/>
      <c r="ZK33" s="114"/>
      <c r="ZL33" s="114"/>
      <c r="ZM33" s="114"/>
      <c r="ZN33" s="114"/>
      <c r="ZO33" s="114"/>
      <c r="ZP33" s="114"/>
      <c r="ZQ33" s="114"/>
      <c r="ZR33" s="114"/>
      <c r="ZS33" s="114"/>
      <c r="ZT33" s="114"/>
      <c r="ZU33" s="114"/>
      <c r="ZV33" s="114"/>
      <c r="ZW33" s="114"/>
      <c r="ZX33" s="114"/>
      <c r="ZY33" s="114"/>
      <c r="ZZ33" s="114"/>
    </row>
    <row r="34" spans="1:702" hidden="1" outlineLevel="1">
      <c r="A34" s="8">
        <v>41244</v>
      </c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4"/>
      <c r="BJ34" s="114"/>
      <c r="BK34" s="114"/>
      <c r="BL34" s="114"/>
      <c r="BM34" s="114"/>
      <c r="BN34" s="114"/>
      <c r="BO34" s="114"/>
      <c r="BP34" s="114"/>
      <c r="BQ34" s="114"/>
      <c r="BR34" s="114"/>
      <c r="BS34" s="114"/>
      <c r="BT34" s="114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14"/>
      <c r="CL34" s="114"/>
      <c r="CM34" s="114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  <c r="CZ34" s="114"/>
      <c r="DA34" s="114"/>
      <c r="DB34" s="114"/>
      <c r="DC34" s="114"/>
      <c r="DD34" s="114"/>
      <c r="DE34" s="114"/>
      <c r="DF34" s="114"/>
      <c r="DG34" s="114"/>
      <c r="DH34" s="114"/>
      <c r="DI34" s="114"/>
      <c r="DJ34" s="114"/>
      <c r="DK34" s="114"/>
      <c r="DL34" s="114"/>
      <c r="DM34" s="114"/>
      <c r="DN34" s="114"/>
      <c r="DO34" s="114"/>
      <c r="DP34" s="114"/>
      <c r="DQ34" s="114"/>
      <c r="DR34" s="114"/>
      <c r="DS34" s="114"/>
      <c r="DT34" s="114"/>
      <c r="DU34" s="114"/>
      <c r="DV34" s="114"/>
      <c r="DW34" s="114"/>
      <c r="DX34" s="114"/>
      <c r="DY34" s="114"/>
      <c r="DZ34" s="114"/>
      <c r="EA34" s="114"/>
      <c r="EB34" s="114"/>
      <c r="EC34" s="114"/>
      <c r="ED34" s="114"/>
      <c r="EE34" s="114"/>
      <c r="EF34" s="114"/>
      <c r="EG34" s="114"/>
      <c r="EH34" s="114"/>
      <c r="EI34" s="114"/>
      <c r="EJ34" s="114"/>
      <c r="EK34" s="114"/>
      <c r="EL34" s="114"/>
      <c r="EM34" s="114"/>
      <c r="EN34" s="114"/>
      <c r="EO34" s="114"/>
      <c r="EP34" s="114"/>
      <c r="EQ34" s="114"/>
      <c r="ER34" s="114"/>
      <c r="ES34" s="114"/>
      <c r="ET34" s="114"/>
      <c r="EU34" s="114"/>
      <c r="EV34" s="114"/>
      <c r="EW34" s="114"/>
      <c r="EX34" s="114"/>
      <c r="EY34" s="114"/>
      <c r="EZ34" s="114"/>
      <c r="FA34" s="114"/>
      <c r="FB34" s="114"/>
      <c r="FC34" s="114"/>
      <c r="FD34" s="114"/>
      <c r="FE34" s="114"/>
      <c r="FF34" s="114"/>
      <c r="FG34" s="114"/>
      <c r="FH34" s="114"/>
      <c r="FI34" s="114"/>
      <c r="FJ34" s="114"/>
      <c r="FK34" s="114"/>
      <c r="FL34" s="114"/>
      <c r="FM34" s="114"/>
      <c r="FN34" s="114"/>
      <c r="FO34" s="114"/>
      <c r="FP34" s="114"/>
      <c r="FQ34" s="114"/>
      <c r="FR34" s="114"/>
      <c r="FS34" s="114"/>
      <c r="FT34" s="114"/>
      <c r="FU34" s="114"/>
      <c r="FV34" s="114"/>
      <c r="FW34" s="114"/>
      <c r="FX34" s="114"/>
      <c r="FY34" s="114"/>
      <c r="FZ34" s="114"/>
      <c r="GA34" s="114"/>
      <c r="GB34" s="114"/>
      <c r="GC34" s="114"/>
      <c r="GD34" s="114"/>
      <c r="GE34" s="114"/>
      <c r="GF34" s="114"/>
      <c r="GG34" s="114"/>
      <c r="GH34" s="114"/>
      <c r="GI34" s="114"/>
      <c r="GJ34" s="114"/>
      <c r="GK34" s="114"/>
      <c r="GL34" s="114"/>
      <c r="GM34" s="114"/>
      <c r="GN34" s="114"/>
      <c r="GO34" s="114"/>
      <c r="GP34" s="114"/>
      <c r="GQ34" s="114"/>
      <c r="GR34" s="114"/>
      <c r="GS34" s="114"/>
      <c r="GT34" s="114"/>
      <c r="GU34" s="114"/>
      <c r="GV34" s="114"/>
      <c r="GW34" s="114"/>
      <c r="GX34" s="114"/>
      <c r="GY34" s="114"/>
      <c r="GZ34" s="114"/>
      <c r="HA34" s="114"/>
      <c r="HB34" s="114"/>
      <c r="HC34" s="114"/>
      <c r="HD34" s="114"/>
      <c r="HE34" s="114"/>
      <c r="HF34" s="114"/>
      <c r="HG34" s="114"/>
      <c r="HH34" s="114"/>
      <c r="HI34" s="114"/>
      <c r="HJ34" s="114"/>
      <c r="HK34" s="114"/>
      <c r="HL34" s="114"/>
      <c r="HM34" s="114"/>
      <c r="HN34" s="114"/>
      <c r="HO34" s="114"/>
      <c r="HP34" s="114"/>
      <c r="HQ34" s="114"/>
      <c r="HR34" s="114"/>
      <c r="HS34" s="114"/>
      <c r="HT34" s="114"/>
      <c r="HU34" s="114"/>
      <c r="HV34" s="114"/>
      <c r="HW34" s="114"/>
      <c r="HX34" s="114"/>
      <c r="HY34" s="114"/>
      <c r="HZ34" s="114"/>
      <c r="IA34" s="114"/>
      <c r="IB34" s="114"/>
      <c r="IC34" s="114"/>
      <c r="ID34" s="114"/>
      <c r="IE34" s="114"/>
      <c r="IF34" s="114"/>
      <c r="IG34" s="114"/>
      <c r="IH34" s="114"/>
      <c r="II34" s="114"/>
      <c r="IJ34" s="114"/>
      <c r="IK34" s="114"/>
      <c r="IL34" s="114"/>
      <c r="IM34" s="114"/>
      <c r="IN34" s="114"/>
      <c r="IO34" s="114"/>
      <c r="IP34" s="114"/>
      <c r="IQ34" s="114"/>
      <c r="IR34" s="114"/>
      <c r="IS34" s="114"/>
      <c r="IT34" s="114"/>
      <c r="IU34" s="114"/>
      <c r="IV34" s="114"/>
      <c r="IW34" s="114"/>
      <c r="IX34" s="114"/>
      <c r="IY34" s="114"/>
      <c r="IZ34" s="114"/>
      <c r="JA34" s="114"/>
      <c r="JB34" s="114"/>
      <c r="JC34" s="114"/>
      <c r="JD34" s="114"/>
      <c r="JE34" s="114"/>
      <c r="JF34" s="114"/>
      <c r="JG34" s="114"/>
      <c r="JH34" s="114"/>
      <c r="JI34" s="114"/>
      <c r="JJ34" s="114"/>
      <c r="JK34" s="114"/>
      <c r="JL34" s="114"/>
      <c r="JM34" s="114"/>
      <c r="JN34" s="114"/>
      <c r="JO34" s="114"/>
      <c r="JP34" s="114"/>
      <c r="JQ34" s="114"/>
      <c r="JR34" s="114"/>
      <c r="JS34" s="114"/>
      <c r="JT34" s="114"/>
      <c r="JU34" s="114"/>
      <c r="JV34" s="114"/>
      <c r="JW34" s="114"/>
      <c r="JX34" s="114"/>
      <c r="JY34" s="114"/>
      <c r="JZ34" s="114"/>
      <c r="KA34" s="114"/>
      <c r="KB34" s="114"/>
      <c r="KC34" s="114"/>
      <c r="KD34" s="114"/>
      <c r="KE34" s="114"/>
      <c r="KF34" s="114"/>
      <c r="KG34" s="114"/>
      <c r="KH34" s="114"/>
      <c r="KI34" s="114"/>
      <c r="KJ34" s="114"/>
      <c r="KK34" s="114"/>
      <c r="KL34" s="114"/>
      <c r="KM34" s="114"/>
      <c r="KN34" s="114"/>
      <c r="KO34" s="114"/>
      <c r="KP34" s="114"/>
      <c r="KQ34" s="114"/>
      <c r="KR34" s="114"/>
      <c r="KS34" s="114"/>
      <c r="KT34" s="114"/>
      <c r="KU34" s="114"/>
      <c r="KV34" s="114"/>
      <c r="KW34" s="114"/>
      <c r="KX34" s="114"/>
      <c r="KY34" s="114"/>
      <c r="KZ34" s="114"/>
      <c r="LA34" s="114"/>
      <c r="LB34" s="114"/>
      <c r="LC34" s="114"/>
      <c r="LD34" s="114"/>
      <c r="LE34" s="114"/>
      <c r="LF34" s="114"/>
      <c r="LG34" s="114"/>
      <c r="LH34" s="114"/>
      <c r="LI34" s="114"/>
      <c r="LJ34" s="114"/>
      <c r="LK34" s="114"/>
      <c r="LL34" s="114"/>
      <c r="LM34" s="114"/>
      <c r="LN34" s="114"/>
      <c r="LO34" s="114"/>
      <c r="LP34" s="114"/>
      <c r="LQ34" s="114"/>
      <c r="LR34" s="114"/>
      <c r="LS34" s="114"/>
      <c r="LT34" s="114"/>
      <c r="LU34" s="114"/>
      <c r="LV34" s="114"/>
      <c r="LW34" s="114"/>
      <c r="LX34" s="114"/>
      <c r="LY34" s="114"/>
      <c r="LZ34" s="114"/>
      <c r="MA34" s="114"/>
      <c r="MB34" s="114"/>
      <c r="MC34" s="114"/>
      <c r="MD34" s="114"/>
      <c r="ME34" s="114"/>
      <c r="MF34" s="114"/>
      <c r="MG34" s="114"/>
      <c r="MH34" s="114"/>
      <c r="MI34" s="114"/>
      <c r="MJ34" s="114"/>
      <c r="MK34" s="114"/>
      <c r="ML34" s="114"/>
      <c r="MM34" s="114"/>
      <c r="MN34" s="114"/>
      <c r="MO34" s="114"/>
      <c r="MP34" s="114"/>
      <c r="MQ34" s="114"/>
      <c r="MR34" s="114"/>
      <c r="MS34" s="114"/>
      <c r="MT34" s="114"/>
      <c r="MU34" s="114"/>
      <c r="MV34" s="114"/>
      <c r="MW34" s="114"/>
      <c r="MX34" s="114"/>
      <c r="MY34" s="114"/>
      <c r="MZ34" s="114"/>
      <c r="NA34" s="114"/>
      <c r="NB34" s="114"/>
      <c r="NC34" s="114"/>
      <c r="ND34" s="114"/>
      <c r="NE34" s="114"/>
      <c r="NF34" s="114"/>
      <c r="NG34" s="114"/>
      <c r="NH34" s="114"/>
      <c r="NI34" s="114"/>
      <c r="NJ34" s="114"/>
      <c r="NK34" s="114"/>
      <c r="NL34" s="114"/>
      <c r="NM34" s="114"/>
      <c r="NN34" s="114"/>
      <c r="NO34" s="114"/>
      <c r="NP34" s="114"/>
      <c r="NQ34" s="114"/>
      <c r="NR34" s="114"/>
      <c r="NS34" s="114"/>
      <c r="NT34" s="114"/>
      <c r="NU34" s="114"/>
      <c r="NV34" s="114"/>
      <c r="NW34" s="114"/>
      <c r="NX34" s="114"/>
      <c r="NY34" s="114"/>
      <c r="NZ34" s="114"/>
      <c r="OA34" s="114"/>
      <c r="OB34" s="114"/>
      <c r="OC34" s="114"/>
      <c r="OD34" s="114"/>
      <c r="OE34" s="114"/>
      <c r="OF34" s="114"/>
      <c r="OG34" s="114"/>
      <c r="OH34" s="114"/>
      <c r="OI34" s="114"/>
      <c r="OJ34" s="114"/>
      <c r="OK34" s="114"/>
      <c r="OL34" s="114"/>
      <c r="OM34" s="114"/>
      <c r="ON34" s="114"/>
      <c r="OO34" s="114"/>
      <c r="OP34" s="114"/>
      <c r="OQ34" s="114"/>
      <c r="OR34" s="114"/>
      <c r="OS34" s="114"/>
      <c r="OT34" s="114"/>
      <c r="OU34" s="114"/>
      <c r="OV34" s="114"/>
      <c r="OW34" s="114"/>
      <c r="OX34" s="114"/>
      <c r="OY34" s="114"/>
      <c r="OZ34" s="114"/>
      <c r="PA34" s="114"/>
      <c r="PB34" s="114"/>
      <c r="PC34" s="114"/>
      <c r="PD34" s="114"/>
      <c r="PE34" s="114"/>
      <c r="PF34" s="114"/>
      <c r="PG34" s="114"/>
      <c r="PH34" s="114"/>
      <c r="PI34" s="114"/>
      <c r="PJ34" s="114"/>
      <c r="PK34" s="114"/>
      <c r="PL34" s="114"/>
      <c r="PM34" s="114"/>
      <c r="PN34" s="114"/>
      <c r="PO34" s="114"/>
      <c r="PP34" s="114"/>
      <c r="PQ34" s="114"/>
      <c r="PR34" s="114"/>
      <c r="PS34" s="114"/>
      <c r="PT34" s="114"/>
      <c r="PU34" s="114"/>
      <c r="PV34" s="114"/>
      <c r="PW34" s="114"/>
      <c r="PX34" s="114"/>
      <c r="PY34" s="114"/>
      <c r="PZ34" s="114"/>
      <c r="QA34" s="114"/>
      <c r="QB34" s="114"/>
      <c r="QC34" s="114"/>
      <c r="QD34" s="114"/>
      <c r="QE34" s="114"/>
      <c r="QF34" s="114"/>
      <c r="QG34" s="114"/>
      <c r="QH34" s="114"/>
      <c r="QI34" s="114"/>
      <c r="QJ34" s="114"/>
      <c r="QK34" s="114"/>
      <c r="QL34" s="114"/>
      <c r="QM34" s="114"/>
      <c r="QN34" s="114"/>
      <c r="QO34" s="114"/>
      <c r="QP34" s="114"/>
      <c r="QQ34" s="114"/>
      <c r="QR34" s="114"/>
      <c r="QS34" s="114"/>
      <c r="QT34" s="114"/>
      <c r="QU34" s="114"/>
      <c r="QV34" s="114"/>
      <c r="QW34" s="114"/>
      <c r="QX34" s="114"/>
      <c r="QY34" s="114"/>
      <c r="QZ34" s="114"/>
      <c r="RA34" s="114"/>
      <c r="RB34" s="114"/>
      <c r="RC34" s="114"/>
      <c r="RD34" s="114"/>
      <c r="RE34" s="114"/>
      <c r="RF34" s="114"/>
      <c r="RG34" s="114"/>
      <c r="RH34" s="114"/>
      <c r="RI34" s="114"/>
      <c r="RJ34" s="114"/>
      <c r="RK34" s="114"/>
      <c r="RL34" s="114"/>
      <c r="RM34" s="114"/>
      <c r="RN34" s="114"/>
      <c r="RO34" s="114"/>
      <c r="RP34" s="114"/>
      <c r="RQ34" s="114"/>
      <c r="RR34" s="114"/>
      <c r="RS34" s="114"/>
      <c r="RT34" s="114"/>
      <c r="RU34" s="114"/>
      <c r="RV34" s="114"/>
      <c r="RW34" s="114"/>
      <c r="RX34" s="114"/>
      <c r="RY34" s="114"/>
      <c r="RZ34" s="114"/>
      <c r="SA34" s="114"/>
      <c r="SB34" s="114"/>
      <c r="SC34" s="114"/>
      <c r="SD34" s="114"/>
      <c r="SE34" s="114"/>
      <c r="SF34" s="114"/>
      <c r="SG34" s="114"/>
      <c r="SH34" s="114"/>
      <c r="SI34" s="114"/>
      <c r="SJ34" s="114"/>
      <c r="SK34" s="114"/>
      <c r="SL34" s="114"/>
      <c r="SM34" s="114"/>
      <c r="SN34" s="114"/>
      <c r="SO34" s="114"/>
      <c r="SP34" s="114"/>
      <c r="SQ34" s="114"/>
      <c r="SR34" s="114"/>
      <c r="SS34" s="114"/>
      <c r="ST34" s="114"/>
      <c r="SU34" s="114"/>
      <c r="SV34" s="114"/>
      <c r="SW34" s="114"/>
      <c r="SX34" s="114"/>
      <c r="SY34" s="114"/>
      <c r="SZ34" s="114"/>
      <c r="TA34" s="114"/>
      <c r="TB34" s="114"/>
      <c r="TC34" s="114"/>
      <c r="TD34" s="114"/>
      <c r="TE34" s="114"/>
      <c r="TF34" s="114"/>
      <c r="TG34" s="114"/>
      <c r="TH34" s="114"/>
      <c r="TI34" s="114"/>
      <c r="TJ34" s="114"/>
      <c r="TK34" s="114"/>
      <c r="TL34" s="114"/>
      <c r="TM34" s="114"/>
      <c r="TN34" s="114"/>
      <c r="TO34" s="114"/>
      <c r="TP34" s="114"/>
      <c r="TQ34" s="114"/>
      <c r="TR34" s="114"/>
      <c r="TS34" s="114"/>
      <c r="TT34" s="114"/>
      <c r="TU34" s="114"/>
      <c r="TV34" s="114"/>
      <c r="TW34" s="114"/>
      <c r="TX34" s="114"/>
      <c r="TY34" s="114"/>
      <c r="TZ34" s="114"/>
      <c r="UA34" s="114"/>
      <c r="UB34" s="114"/>
      <c r="UC34" s="114"/>
      <c r="UD34" s="114"/>
      <c r="UE34" s="114"/>
      <c r="UF34" s="114"/>
      <c r="UG34" s="114"/>
      <c r="UH34" s="114"/>
      <c r="UI34" s="114"/>
      <c r="UJ34" s="114"/>
      <c r="UK34" s="114"/>
      <c r="UL34" s="114"/>
      <c r="UM34" s="114"/>
      <c r="UN34" s="114"/>
      <c r="UO34" s="114"/>
      <c r="UP34" s="114"/>
      <c r="UQ34" s="114"/>
      <c r="UR34" s="114"/>
      <c r="US34" s="114"/>
      <c r="UT34" s="114"/>
      <c r="UU34" s="114"/>
      <c r="UV34" s="114"/>
      <c r="UW34" s="114"/>
      <c r="UX34" s="114"/>
      <c r="UY34" s="114"/>
      <c r="UZ34" s="114"/>
      <c r="VA34" s="114"/>
      <c r="VB34" s="114"/>
      <c r="VC34" s="114"/>
      <c r="VD34" s="114"/>
      <c r="VE34" s="114"/>
      <c r="VF34" s="114"/>
      <c r="VG34" s="114"/>
      <c r="VH34" s="114"/>
      <c r="VI34" s="114"/>
      <c r="VJ34" s="114"/>
      <c r="VK34" s="114"/>
      <c r="VL34" s="114"/>
      <c r="VM34" s="114"/>
      <c r="VN34" s="114"/>
      <c r="VO34" s="114"/>
      <c r="VP34" s="114"/>
      <c r="VQ34" s="114"/>
      <c r="VR34" s="114"/>
      <c r="VS34" s="114"/>
      <c r="VT34" s="114"/>
      <c r="VU34" s="114"/>
      <c r="VV34" s="114"/>
      <c r="VW34" s="114"/>
      <c r="VX34" s="114"/>
      <c r="VY34" s="114"/>
      <c r="VZ34" s="114"/>
      <c r="WA34" s="114"/>
      <c r="WB34" s="114"/>
      <c r="WC34" s="114"/>
      <c r="WD34" s="114"/>
      <c r="WE34" s="114"/>
      <c r="WF34" s="114"/>
      <c r="WG34" s="114"/>
      <c r="WH34" s="114"/>
      <c r="WI34" s="114"/>
      <c r="WJ34" s="114"/>
      <c r="WK34" s="114"/>
      <c r="WL34" s="114"/>
      <c r="WM34" s="114"/>
      <c r="WN34" s="114"/>
      <c r="WO34" s="114"/>
      <c r="WP34" s="114"/>
      <c r="WQ34" s="114"/>
      <c r="WR34" s="114"/>
      <c r="WS34" s="114"/>
      <c r="WT34" s="114"/>
      <c r="WU34" s="114"/>
      <c r="WV34" s="114"/>
      <c r="WW34" s="114"/>
      <c r="WX34" s="114"/>
      <c r="WY34" s="114"/>
      <c r="WZ34" s="114"/>
      <c r="XA34" s="114"/>
      <c r="XB34" s="114"/>
      <c r="XC34" s="114"/>
      <c r="XD34" s="114"/>
      <c r="XE34" s="114"/>
      <c r="XF34" s="114"/>
      <c r="XG34" s="114"/>
      <c r="XH34" s="114"/>
      <c r="XI34" s="114"/>
      <c r="XJ34" s="114"/>
      <c r="XK34" s="114"/>
      <c r="XL34" s="114"/>
      <c r="XM34" s="114"/>
      <c r="XN34" s="114"/>
      <c r="XO34" s="114"/>
      <c r="XP34" s="114"/>
      <c r="XQ34" s="114"/>
      <c r="XR34" s="114"/>
      <c r="XS34" s="114"/>
      <c r="XT34" s="114"/>
      <c r="XU34" s="114"/>
      <c r="XV34" s="114"/>
      <c r="XW34" s="114"/>
      <c r="XX34" s="114"/>
      <c r="XY34" s="114"/>
      <c r="XZ34" s="114"/>
      <c r="YA34" s="114"/>
      <c r="YB34" s="114"/>
      <c r="YC34" s="114"/>
      <c r="YD34" s="114"/>
      <c r="YE34" s="114"/>
      <c r="YF34" s="114"/>
      <c r="YG34" s="114"/>
      <c r="YH34" s="114"/>
      <c r="YI34" s="114"/>
      <c r="YJ34" s="114"/>
      <c r="YK34" s="114"/>
      <c r="YL34" s="114"/>
      <c r="YM34" s="114"/>
      <c r="YN34" s="114"/>
      <c r="YO34" s="114"/>
      <c r="YP34" s="114"/>
      <c r="YQ34" s="114"/>
      <c r="YR34" s="114"/>
      <c r="YS34" s="114"/>
      <c r="YT34" s="114"/>
      <c r="YU34" s="114"/>
      <c r="YV34" s="114"/>
      <c r="YW34" s="114"/>
      <c r="YX34" s="114"/>
      <c r="YY34" s="114"/>
      <c r="YZ34" s="114"/>
      <c r="ZA34" s="114"/>
      <c r="ZB34" s="114"/>
      <c r="ZC34" s="114"/>
      <c r="ZD34" s="114"/>
      <c r="ZE34" s="114"/>
      <c r="ZF34" s="114"/>
      <c r="ZG34" s="114"/>
      <c r="ZH34" s="114"/>
      <c r="ZI34" s="114"/>
      <c r="ZJ34" s="114"/>
      <c r="ZK34" s="114"/>
      <c r="ZL34" s="114"/>
      <c r="ZM34" s="114"/>
      <c r="ZN34" s="114"/>
      <c r="ZO34" s="114"/>
      <c r="ZP34" s="114"/>
      <c r="ZQ34" s="114"/>
      <c r="ZR34" s="114"/>
      <c r="ZS34" s="114"/>
      <c r="ZT34" s="114"/>
      <c r="ZU34" s="114"/>
      <c r="ZV34" s="114"/>
      <c r="ZW34" s="114"/>
      <c r="ZX34" s="114"/>
      <c r="ZY34" s="114"/>
      <c r="ZZ34" s="114"/>
    </row>
    <row r="35" spans="1:702" hidden="1" outlineLevel="1">
      <c r="A35" s="8">
        <v>41275</v>
      </c>
      <c r="B35" s="114">
        <v>1434.31428428</v>
      </c>
      <c r="C35" s="114">
        <v>267.26658251999999</v>
      </c>
      <c r="D35" s="114">
        <v>2.0040308699999998</v>
      </c>
      <c r="E35" s="114">
        <v>395.82205885000002</v>
      </c>
      <c r="F35" s="114">
        <v>1.1420630899999999</v>
      </c>
      <c r="G35" s="114">
        <v>5.6518474100000002</v>
      </c>
      <c r="H35" s="114">
        <v>76.961027659999999</v>
      </c>
      <c r="I35" s="114">
        <v>656.71912917999998</v>
      </c>
      <c r="J35" s="114">
        <v>6.5547504400000003</v>
      </c>
      <c r="K35" s="114">
        <v>1.6517573299999999</v>
      </c>
      <c r="L35" s="114">
        <v>1.96676429</v>
      </c>
      <c r="M35" s="166" t="s">
        <v>186</v>
      </c>
      <c r="N35" s="114">
        <v>1.1843994600000001</v>
      </c>
      <c r="O35" s="114">
        <v>4.0081955999999996</v>
      </c>
      <c r="P35" s="114">
        <v>4.9974007599999997</v>
      </c>
      <c r="Q35" s="114">
        <v>0.96585995000000002</v>
      </c>
      <c r="R35" s="114">
        <v>1.05695882</v>
      </c>
      <c r="S35" s="114">
        <v>0.29510519000000002</v>
      </c>
      <c r="T35" s="114">
        <v>6.0663528600000003</v>
      </c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114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  <c r="CZ35" s="114"/>
      <c r="DA35" s="114"/>
      <c r="DB35" s="114"/>
      <c r="DC35" s="114"/>
      <c r="DD35" s="114"/>
      <c r="DE35" s="114"/>
      <c r="DF35" s="114"/>
      <c r="DG35" s="114"/>
      <c r="DH35" s="114"/>
      <c r="DI35" s="114"/>
      <c r="DJ35" s="114"/>
      <c r="DK35" s="114"/>
      <c r="DL35" s="114"/>
      <c r="DM35" s="114"/>
      <c r="DN35" s="114"/>
      <c r="DO35" s="114"/>
      <c r="DP35" s="114"/>
      <c r="DQ35" s="114"/>
      <c r="DR35" s="114"/>
      <c r="DS35" s="114"/>
      <c r="DT35" s="114"/>
      <c r="DU35" s="114"/>
      <c r="DV35" s="114"/>
      <c r="DW35" s="114"/>
      <c r="DX35" s="114"/>
      <c r="DY35" s="114"/>
      <c r="DZ35" s="114"/>
      <c r="EA35" s="114"/>
      <c r="EB35" s="114"/>
      <c r="EC35" s="114"/>
      <c r="ED35" s="114"/>
      <c r="EE35" s="114"/>
      <c r="EF35" s="114"/>
      <c r="EG35" s="114"/>
      <c r="EH35" s="114"/>
      <c r="EI35" s="114"/>
      <c r="EJ35" s="114"/>
      <c r="EK35" s="114"/>
      <c r="EL35" s="114"/>
      <c r="EM35" s="114"/>
      <c r="EN35" s="114"/>
      <c r="EO35" s="114"/>
      <c r="EP35" s="114"/>
      <c r="EQ35" s="114"/>
      <c r="ER35" s="114"/>
      <c r="ES35" s="114"/>
      <c r="ET35" s="114"/>
      <c r="EU35" s="114"/>
      <c r="EV35" s="114"/>
      <c r="EW35" s="114"/>
      <c r="EX35" s="114"/>
      <c r="EY35" s="114"/>
      <c r="EZ35" s="114"/>
      <c r="FA35" s="114"/>
      <c r="FB35" s="114"/>
      <c r="FC35" s="114"/>
      <c r="FD35" s="114"/>
      <c r="FE35" s="114"/>
      <c r="FF35" s="114"/>
      <c r="FG35" s="114"/>
      <c r="FH35" s="114"/>
      <c r="FI35" s="114"/>
      <c r="FJ35" s="114"/>
      <c r="FK35" s="114"/>
      <c r="FL35" s="114"/>
      <c r="FM35" s="114"/>
      <c r="FN35" s="114"/>
      <c r="FO35" s="114"/>
      <c r="FP35" s="114"/>
      <c r="FQ35" s="114"/>
      <c r="FR35" s="114"/>
      <c r="FS35" s="114"/>
      <c r="FT35" s="114"/>
      <c r="FU35" s="114"/>
      <c r="FV35" s="114"/>
      <c r="FW35" s="114"/>
      <c r="FX35" s="114"/>
      <c r="FY35" s="114"/>
      <c r="FZ35" s="114"/>
      <c r="GA35" s="114"/>
      <c r="GB35" s="114"/>
      <c r="GC35" s="114"/>
      <c r="GD35" s="114"/>
      <c r="GE35" s="114"/>
      <c r="GF35" s="114"/>
      <c r="GG35" s="114"/>
      <c r="GH35" s="114"/>
      <c r="GI35" s="114"/>
      <c r="GJ35" s="114"/>
      <c r="GK35" s="114"/>
      <c r="GL35" s="114"/>
      <c r="GM35" s="114"/>
      <c r="GN35" s="114"/>
      <c r="GO35" s="114"/>
      <c r="GP35" s="114"/>
      <c r="GQ35" s="114"/>
      <c r="GR35" s="114"/>
      <c r="GS35" s="114"/>
      <c r="GT35" s="114"/>
      <c r="GU35" s="114"/>
      <c r="GV35" s="114"/>
      <c r="GW35" s="114"/>
      <c r="GX35" s="114"/>
      <c r="GY35" s="114"/>
      <c r="GZ35" s="114"/>
      <c r="HA35" s="114"/>
      <c r="HB35" s="114"/>
      <c r="HC35" s="114"/>
      <c r="HD35" s="114"/>
      <c r="HE35" s="114"/>
      <c r="HF35" s="114"/>
      <c r="HG35" s="114"/>
      <c r="HH35" s="114"/>
      <c r="HI35" s="114"/>
      <c r="HJ35" s="114"/>
      <c r="HK35" s="114"/>
      <c r="HL35" s="114"/>
      <c r="HM35" s="114"/>
      <c r="HN35" s="114"/>
      <c r="HO35" s="114"/>
      <c r="HP35" s="114"/>
      <c r="HQ35" s="114"/>
      <c r="HR35" s="114"/>
      <c r="HS35" s="114"/>
      <c r="HT35" s="114"/>
      <c r="HU35" s="114"/>
      <c r="HV35" s="114"/>
      <c r="HW35" s="114"/>
      <c r="HX35" s="114"/>
      <c r="HY35" s="114"/>
      <c r="HZ35" s="114"/>
      <c r="IA35" s="114"/>
      <c r="IB35" s="114"/>
      <c r="IC35" s="114"/>
      <c r="ID35" s="114"/>
      <c r="IE35" s="114"/>
      <c r="IF35" s="114"/>
      <c r="IG35" s="114"/>
      <c r="IH35" s="114"/>
      <c r="II35" s="114"/>
      <c r="IJ35" s="114"/>
      <c r="IK35" s="114"/>
      <c r="IL35" s="114"/>
      <c r="IM35" s="114"/>
      <c r="IN35" s="114"/>
      <c r="IO35" s="114"/>
      <c r="IP35" s="114"/>
      <c r="IQ35" s="114"/>
      <c r="IR35" s="114"/>
      <c r="IS35" s="114"/>
      <c r="IT35" s="114"/>
      <c r="IU35" s="114"/>
      <c r="IV35" s="114"/>
      <c r="IW35" s="114"/>
      <c r="IX35" s="114"/>
      <c r="IY35" s="114"/>
      <c r="IZ35" s="114"/>
      <c r="JA35" s="114"/>
      <c r="JB35" s="114"/>
      <c r="JC35" s="114"/>
      <c r="JD35" s="114"/>
      <c r="JE35" s="114"/>
      <c r="JF35" s="114"/>
      <c r="JG35" s="114"/>
      <c r="JH35" s="114"/>
      <c r="JI35" s="114"/>
      <c r="JJ35" s="114"/>
      <c r="JK35" s="114"/>
      <c r="JL35" s="114"/>
      <c r="JM35" s="114"/>
      <c r="JN35" s="114"/>
      <c r="JO35" s="114"/>
      <c r="JP35" s="114"/>
      <c r="JQ35" s="114"/>
      <c r="JR35" s="114"/>
      <c r="JS35" s="114"/>
      <c r="JT35" s="114"/>
      <c r="JU35" s="114"/>
      <c r="JV35" s="114"/>
      <c r="JW35" s="114"/>
      <c r="JX35" s="114"/>
      <c r="JY35" s="114"/>
      <c r="JZ35" s="114"/>
      <c r="KA35" s="114"/>
      <c r="KB35" s="114"/>
      <c r="KC35" s="114"/>
      <c r="KD35" s="114"/>
      <c r="KE35" s="114"/>
      <c r="KF35" s="114"/>
      <c r="KG35" s="114"/>
      <c r="KH35" s="114"/>
      <c r="KI35" s="114"/>
      <c r="KJ35" s="114"/>
      <c r="KK35" s="114"/>
      <c r="KL35" s="114"/>
      <c r="KM35" s="114"/>
      <c r="KN35" s="114"/>
      <c r="KO35" s="114"/>
      <c r="KP35" s="114"/>
      <c r="KQ35" s="114"/>
      <c r="KR35" s="114"/>
      <c r="KS35" s="114"/>
      <c r="KT35" s="114"/>
      <c r="KU35" s="114"/>
      <c r="KV35" s="114"/>
      <c r="KW35" s="114"/>
      <c r="KX35" s="114"/>
      <c r="KY35" s="114"/>
      <c r="KZ35" s="114"/>
      <c r="LA35" s="114"/>
      <c r="LB35" s="114"/>
      <c r="LC35" s="114"/>
      <c r="LD35" s="114"/>
      <c r="LE35" s="114"/>
      <c r="LF35" s="114"/>
      <c r="LG35" s="114"/>
      <c r="LH35" s="114"/>
      <c r="LI35" s="114"/>
      <c r="LJ35" s="114"/>
      <c r="LK35" s="114"/>
      <c r="LL35" s="114"/>
      <c r="LM35" s="114"/>
      <c r="LN35" s="114"/>
      <c r="LO35" s="114"/>
      <c r="LP35" s="114"/>
      <c r="LQ35" s="114"/>
      <c r="LR35" s="114"/>
      <c r="LS35" s="114"/>
      <c r="LT35" s="114"/>
      <c r="LU35" s="114"/>
      <c r="LV35" s="114"/>
      <c r="LW35" s="114"/>
      <c r="LX35" s="114"/>
      <c r="LY35" s="114"/>
      <c r="LZ35" s="114"/>
      <c r="MA35" s="114"/>
      <c r="MB35" s="114"/>
      <c r="MC35" s="114"/>
      <c r="MD35" s="114"/>
      <c r="ME35" s="114"/>
      <c r="MF35" s="114"/>
      <c r="MG35" s="114"/>
      <c r="MH35" s="114"/>
      <c r="MI35" s="114"/>
      <c r="MJ35" s="114"/>
      <c r="MK35" s="114"/>
      <c r="ML35" s="114"/>
      <c r="MM35" s="114"/>
      <c r="MN35" s="114"/>
      <c r="MO35" s="114"/>
      <c r="MP35" s="114"/>
      <c r="MQ35" s="114"/>
      <c r="MR35" s="114"/>
      <c r="MS35" s="114"/>
      <c r="MT35" s="114"/>
      <c r="MU35" s="114"/>
      <c r="MV35" s="114"/>
      <c r="MW35" s="114"/>
      <c r="MX35" s="114"/>
      <c r="MY35" s="114"/>
      <c r="MZ35" s="114"/>
      <c r="NA35" s="114"/>
      <c r="NB35" s="114"/>
      <c r="NC35" s="114"/>
      <c r="ND35" s="114"/>
      <c r="NE35" s="114"/>
      <c r="NF35" s="114"/>
      <c r="NG35" s="114"/>
      <c r="NH35" s="114"/>
      <c r="NI35" s="114"/>
      <c r="NJ35" s="114"/>
      <c r="NK35" s="114"/>
      <c r="NL35" s="114"/>
      <c r="NM35" s="114"/>
      <c r="NN35" s="114"/>
      <c r="NO35" s="114"/>
      <c r="NP35" s="114"/>
      <c r="NQ35" s="114"/>
      <c r="NR35" s="114"/>
      <c r="NS35" s="114"/>
      <c r="NT35" s="114"/>
      <c r="NU35" s="114"/>
      <c r="NV35" s="114"/>
      <c r="NW35" s="114"/>
      <c r="NX35" s="114"/>
      <c r="NY35" s="114"/>
      <c r="NZ35" s="114"/>
      <c r="OA35" s="114"/>
      <c r="OB35" s="114"/>
      <c r="OC35" s="114"/>
      <c r="OD35" s="114"/>
      <c r="OE35" s="114"/>
      <c r="OF35" s="114"/>
      <c r="OG35" s="114"/>
      <c r="OH35" s="114"/>
      <c r="OI35" s="114"/>
      <c r="OJ35" s="114"/>
      <c r="OK35" s="114"/>
      <c r="OL35" s="114"/>
      <c r="OM35" s="114"/>
      <c r="ON35" s="114"/>
      <c r="OO35" s="114"/>
      <c r="OP35" s="114"/>
      <c r="OQ35" s="114"/>
      <c r="OR35" s="114"/>
      <c r="OS35" s="114"/>
      <c r="OT35" s="114"/>
      <c r="OU35" s="114"/>
      <c r="OV35" s="114"/>
      <c r="OW35" s="114"/>
      <c r="OX35" s="114"/>
      <c r="OY35" s="114"/>
      <c r="OZ35" s="114"/>
      <c r="PA35" s="114"/>
      <c r="PB35" s="114"/>
      <c r="PC35" s="114"/>
      <c r="PD35" s="114"/>
      <c r="PE35" s="114"/>
      <c r="PF35" s="114"/>
      <c r="PG35" s="114"/>
      <c r="PH35" s="114"/>
      <c r="PI35" s="114"/>
      <c r="PJ35" s="114"/>
      <c r="PK35" s="114"/>
      <c r="PL35" s="114"/>
      <c r="PM35" s="114"/>
      <c r="PN35" s="114"/>
      <c r="PO35" s="114"/>
      <c r="PP35" s="114"/>
      <c r="PQ35" s="114"/>
      <c r="PR35" s="114"/>
      <c r="PS35" s="114"/>
      <c r="PT35" s="114"/>
      <c r="PU35" s="114"/>
      <c r="PV35" s="114"/>
      <c r="PW35" s="114"/>
      <c r="PX35" s="114"/>
      <c r="PY35" s="114"/>
      <c r="PZ35" s="114"/>
      <c r="QA35" s="114"/>
      <c r="QB35" s="114"/>
      <c r="QC35" s="114"/>
      <c r="QD35" s="114"/>
      <c r="QE35" s="114"/>
      <c r="QF35" s="114"/>
      <c r="QG35" s="114"/>
      <c r="QH35" s="114"/>
      <c r="QI35" s="114"/>
      <c r="QJ35" s="114"/>
      <c r="QK35" s="114"/>
      <c r="QL35" s="114"/>
      <c r="QM35" s="114"/>
      <c r="QN35" s="114"/>
      <c r="QO35" s="114"/>
      <c r="QP35" s="114"/>
      <c r="QQ35" s="114"/>
      <c r="QR35" s="114"/>
      <c r="QS35" s="114"/>
      <c r="QT35" s="114"/>
      <c r="QU35" s="114"/>
      <c r="QV35" s="114"/>
      <c r="QW35" s="114"/>
      <c r="QX35" s="114"/>
      <c r="QY35" s="114"/>
      <c r="QZ35" s="114"/>
      <c r="RA35" s="114"/>
      <c r="RB35" s="114"/>
      <c r="RC35" s="114"/>
      <c r="RD35" s="114"/>
      <c r="RE35" s="114"/>
      <c r="RF35" s="114"/>
      <c r="RG35" s="114"/>
      <c r="RH35" s="114"/>
      <c r="RI35" s="114"/>
      <c r="RJ35" s="114"/>
      <c r="RK35" s="114"/>
      <c r="RL35" s="114"/>
      <c r="RM35" s="114"/>
      <c r="RN35" s="114"/>
      <c r="RO35" s="114"/>
      <c r="RP35" s="114"/>
      <c r="RQ35" s="114"/>
      <c r="RR35" s="114"/>
      <c r="RS35" s="114"/>
      <c r="RT35" s="114"/>
      <c r="RU35" s="114"/>
      <c r="RV35" s="114"/>
      <c r="RW35" s="114"/>
      <c r="RX35" s="114"/>
      <c r="RY35" s="114"/>
      <c r="RZ35" s="114"/>
      <c r="SA35" s="114"/>
      <c r="SB35" s="114"/>
      <c r="SC35" s="114"/>
      <c r="SD35" s="114"/>
      <c r="SE35" s="114"/>
      <c r="SF35" s="114"/>
      <c r="SG35" s="114"/>
      <c r="SH35" s="114"/>
      <c r="SI35" s="114"/>
      <c r="SJ35" s="114"/>
      <c r="SK35" s="114"/>
      <c r="SL35" s="114"/>
      <c r="SM35" s="114"/>
      <c r="SN35" s="114"/>
      <c r="SO35" s="114"/>
      <c r="SP35" s="114"/>
      <c r="SQ35" s="114"/>
      <c r="SR35" s="114"/>
      <c r="SS35" s="114"/>
      <c r="ST35" s="114"/>
      <c r="SU35" s="114"/>
      <c r="SV35" s="114"/>
      <c r="SW35" s="114"/>
      <c r="SX35" s="114"/>
      <c r="SY35" s="114"/>
      <c r="SZ35" s="114"/>
      <c r="TA35" s="114"/>
      <c r="TB35" s="114"/>
      <c r="TC35" s="114"/>
      <c r="TD35" s="114"/>
      <c r="TE35" s="114"/>
      <c r="TF35" s="114"/>
      <c r="TG35" s="114"/>
      <c r="TH35" s="114"/>
      <c r="TI35" s="114"/>
      <c r="TJ35" s="114"/>
      <c r="TK35" s="114"/>
      <c r="TL35" s="114"/>
      <c r="TM35" s="114"/>
      <c r="TN35" s="114"/>
      <c r="TO35" s="114"/>
      <c r="TP35" s="114"/>
      <c r="TQ35" s="114"/>
      <c r="TR35" s="114"/>
      <c r="TS35" s="114"/>
      <c r="TT35" s="114"/>
      <c r="TU35" s="114"/>
      <c r="TV35" s="114"/>
      <c r="TW35" s="114"/>
      <c r="TX35" s="114"/>
      <c r="TY35" s="114"/>
      <c r="TZ35" s="114"/>
      <c r="UA35" s="114"/>
      <c r="UB35" s="114"/>
      <c r="UC35" s="114"/>
      <c r="UD35" s="114"/>
      <c r="UE35" s="114"/>
      <c r="UF35" s="114"/>
      <c r="UG35" s="114"/>
      <c r="UH35" s="114"/>
      <c r="UI35" s="114"/>
      <c r="UJ35" s="114"/>
      <c r="UK35" s="114"/>
      <c r="UL35" s="114"/>
      <c r="UM35" s="114"/>
      <c r="UN35" s="114"/>
      <c r="UO35" s="114"/>
      <c r="UP35" s="114"/>
      <c r="UQ35" s="114"/>
      <c r="UR35" s="114"/>
      <c r="US35" s="114"/>
      <c r="UT35" s="114"/>
      <c r="UU35" s="114"/>
      <c r="UV35" s="114"/>
      <c r="UW35" s="114"/>
      <c r="UX35" s="114"/>
      <c r="UY35" s="114"/>
      <c r="UZ35" s="114"/>
      <c r="VA35" s="114"/>
      <c r="VB35" s="114"/>
      <c r="VC35" s="114"/>
      <c r="VD35" s="114"/>
      <c r="VE35" s="114"/>
      <c r="VF35" s="114"/>
      <c r="VG35" s="114"/>
      <c r="VH35" s="114"/>
      <c r="VI35" s="114"/>
      <c r="VJ35" s="114"/>
      <c r="VK35" s="114"/>
      <c r="VL35" s="114"/>
      <c r="VM35" s="114"/>
      <c r="VN35" s="114"/>
      <c r="VO35" s="114"/>
      <c r="VP35" s="114"/>
      <c r="VQ35" s="114"/>
      <c r="VR35" s="114"/>
      <c r="VS35" s="114"/>
      <c r="VT35" s="114"/>
      <c r="VU35" s="114"/>
      <c r="VV35" s="114"/>
      <c r="VW35" s="114"/>
      <c r="VX35" s="114"/>
      <c r="VY35" s="114"/>
      <c r="VZ35" s="114"/>
      <c r="WA35" s="114"/>
      <c r="WB35" s="114"/>
      <c r="WC35" s="114"/>
      <c r="WD35" s="114"/>
      <c r="WE35" s="114"/>
      <c r="WF35" s="114"/>
      <c r="WG35" s="114"/>
      <c r="WH35" s="114"/>
      <c r="WI35" s="114"/>
      <c r="WJ35" s="114"/>
      <c r="WK35" s="114"/>
      <c r="WL35" s="114"/>
      <c r="WM35" s="114"/>
      <c r="WN35" s="114"/>
      <c r="WO35" s="114"/>
      <c r="WP35" s="114"/>
      <c r="WQ35" s="114"/>
      <c r="WR35" s="114"/>
      <c r="WS35" s="114"/>
      <c r="WT35" s="114"/>
      <c r="WU35" s="114"/>
      <c r="WV35" s="114"/>
      <c r="WW35" s="114"/>
      <c r="WX35" s="114"/>
      <c r="WY35" s="114"/>
      <c r="WZ35" s="114"/>
      <c r="XA35" s="114"/>
      <c r="XB35" s="114"/>
      <c r="XC35" s="114"/>
      <c r="XD35" s="114"/>
      <c r="XE35" s="114"/>
      <c r="XF35" s="114"/>
      <c r="XG35" s="114"/>
      <c r="XH35" s="114"/>
      <c r="XI35" s="114"/>
      <c r="XJ35" s="114"/>
      <c r="XK35" s="114"/>
      <c r="XL35" s="114"/>
      <c r="XM35" s="114"/>
      <c r="XN35" s="114"/>
      <c r="XO35" s="114"/>
      <c r="XP35" s="114"/>
      <c r="XQ35" s="114"/>
      <c r="XR35" s="114"/>
      <c r="XS35" s="114"/>
      <c r="XT35" s="114"/>
      <c r="XU35" s="114"/>
      <c r="XV35" s="114"/>
      <c r="XW35" s="114"/>
      <c r="XX35" s="114"/>
      <c r="XY35" s="114"/>
      <c r="XZ35" s="114"/>
      <c r="YA35" s="114"/>
      <c r="YB35" s="114"/>
      <c r="YC35" s="114"/>
      <c r="YD35" s="114"/>
      <c r="YE35" s="114"/>
      <c r="YF35" s="114"/>
      <c r="YG35" s="114"/>
      <c r="YH35" s="114"/>
      <c r="YI35" s="114"/>
      <c r="YJ35" s="114"/>
      <c r="YK35" s="114"/>
      <c r="YL35" s="114"/>
      <c r="YM35" s="114"/>
      <c r="YN35" s="114"/>
      <c r="YO35" s="114"/>
      <c r="YP35" s="114"/>
      <c r="YQ35" s="114"/>
      <c r="YR35" s="114"/>
      <c r="YS35" s="114"/>
      <c r="YT35" s="114"/>
      <c r="YU35" s="114"/>
      <c r="YV35" s="114"/>
      <c r="YW35" s="114"/>
      <c r="YX35" s="114"/>
      <c r="YY35" s="114"/>
      <c r="YZ35" s="114"/>
      <c r="ZA35" s="114"/>
      <c r="ZB35" s="114"/>
      <c r="ZC35" s="114"/>
      <c r="ZD35" s="114"/>
      <c r="ZE35" s="114"/>
      <c r="ZF35" s="114"/>
      <c r="ZG35" s="114"/>
      <c r="ZH35" s="114"/>
      <c r="ZI35" s="114"/>
      <c r="ZJ35" s="114"/>
      <c r="ZK35" s="114"/>
      <c r="ZL35" s="114"/>
      <c r="ZM35" s="114"/>
      <c r="ZN35" s="114"/>
      <c r="ZO35" s="114"/>
      <c r="ZP35" s="114"/>
      <c r="ZQ35" s="114"/>
      <c r="ZR35" s="114"/>
      <c r="ZS35" s="114"/>
      <c r="ZT35" s="114"/>
      <c r="ZU35" s="114"/>
      <c r="ZV35" s="114"/>
      <c r="ZW35" s="114"/>
      <c r="ZX35" s="114"/>
      <c r="ZY35" s="114"/>
      <c r="ZZ35" s="114"/>
    </row>
    <row r="36" spans="1:702" hidden="1" outlineLevel="1">
      <c r="A36" s="8">
        <v>41306</v>
      </c>
      <c r="B36" s="114">
        <v>1433.6504472199999</v>
      </c>
      <c r="C36" s="114">
        <v>272.31328022000002</v>
      </c>
      <c r="D36" s="114">
        <v>2.04193764</v>
      </c>
      <c r="E36" s="114">
        <v>396.52356087999999</v>
      </c>
      <c r="F36" s="114">
        <v>8.0412339999999999E-2</v>
      </c>
      <c r="G36" s="114">
        <v>5.7255581500000003</v>
      </c>
      <c r="H36" s="114">
        <v>77.029734439999999</v>
      </c>
      <c r="I36" s="114">
        <v>651.99918390000005</v>
      </c>
      <c r="J36" s="114">
        <v>5.7765389100000002</v>
      </c>
      <c r="K36" s="114">
        <v>1.4903719099999999</v>
      </c>
      <c r="L36" s="114">
        <v>1.97102669</v>
      </c>
      <c r="M36" s="166" t="s">
        <v>186</v>
      </c>
      <c r="N36" s="114">
        <v>1.1643002899999999</v>
      </c>
      <c r="O36" s="114">
        <v>4.0278255300000003</v>
      </c>
      <c r="P36" s="114">
        <v>5.0496903199999998</v>
      </c>
      <c r="Q36" s="114">
        <v>0.95243268999999997</v>
      </c>
      <c r="R36" s="114">
        <v>0.95957201000000003</v>
      </c>
      <c r="S36" s="114">
        <v>0.46749821000000003</v>
      </c>
      <c r="T36" s="114">
        <v>6.0775230899999997</v>
      </c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  <c r="CL36" s="114"/>
      <c r="CM36" s="11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  <c r="CZ36" s="114"/>
      <c r="DA36" s="114"/>
      <c r="DB36" s="114"/>
      <c r="DC36" s="114"/>
      <c r="DD36" s="114"/>
      <c r="DE36" s="114"/>
      <c r="DF36" s="114"/>
      <c r="DG36" s="114"/>
      <c r="DH36" s="114"/>
      <c r="DI36" s="114"/>
      <c r="DJ36" s="114"/>
      <c r="DK36" s="114"/>
      <c r="DL36" s="114"/>
      <c r="DM36" s="114"/>
      <c r="DN36" s="114"/>
      <c r="DO36" s="114"/>
      <c r="DP36" s="114"/>
      <c r="DQ36" s="114"/>
      <c r="DR36" s="114"/>
      <c r="DS36" s="114"/>
      <c r="DT36" s="114"/>
      <c r="DU36" s="114"/>
      <c r="DV36" s="114"/>
      <c r="DW36" s="114"/>
      <c r="DX36" s="114"/>
      <c r="DY36" s="114"/>
      <c r="DZ36" s="114"/>
      <c r="EA36" s="114"/>
      <c r="EB36" s="114"/>
      <c r="EC36" s="114"/>
      <c r="ED36" s="114"/>
      <c r="EE36" s="114"/>
      <c r="EF36" s="114"/>
      <c r="EG36" s="114"/>
      <c r="EH36" s="114"/>
      <c r="EI36" s="114"/>
      <c r="EJ36" s="114"/>
      <c r="EK36" s="114"/>
      <c r="EL36" s="114"/>
      <c r="EM36" s="114"/>
      <c r="EN36" s="114"/>
      <c r="EO36" s="114"/>
      <c r="EP36" s="114"/>
      <c r="EQ36" s="114"/>
      <c r="ER36" s="114"/>
      <c r="ES36" s="114"/>
      <c r="ET36" s="114"/>
      <c r="EU36" s="114"/>
      <c r="EV36" s="114"/>
      <c r="EW36" s="114"/>
      <c r="EX36" s="114"/>
      <c r="EY36" s="114"/>
      <c r="EZ36" s="114"/>
      <c r="FA36" s="114"/>
      <c r="FB36" s="114"/>
      <c r="FC36" s="114"/>
      <c r="FD36" s="114"/>
      <c r="FE36" s="114"/>
      <c r="FF36" s="114"/>
      <c r="FG36" s="114"/>
      <c r="FH36" s="114"/>
      <c r="FI36" s="114"/>
      <c r="FJ36" s="114"/>
      <c r="FK36" s="114"/>
      <c r="FL36" s="114"/>
      <c r="FM36" s="114"/>
      <c r="FN36" s="114"/>
      <c r="FO36" s="114"/>
      <c r="FP36" s="114"/>
      <c r="FQ36" s="114"/>
      <c r="FR36" s="114"/>
      <c r="FS36" s="114"/>
      <c r="FT36" s="114"/>
      <c r="FU36" s="114"/>
      <c r="FV36" s="114"/>
      <c r="FW36" s="114"/>
      <c r="FX36" s="114"/>
      <c r="FY36" s="114"/>
      <c r="FZ36" s="114"/>
      <c r="GA36" s="114"/>
      <c r="GB36" s="114"/>
      <c r="GC36" s="114"/>
      <c r="GD36" s="114"/>
      <c r="GE36" s="114"/>
      <c r="GF36" s="114"/>
      <c r="GG36" s="114"/>
      <c r="GH36" s="114"/>
      <c r="GI36" s="114"/>
      <c r="GJ36" s="114"/>
      <c r="GK36" s="114"/>
      <c r="GL36" s="114"/>
      <c r="GM36" s="114"/>
      <c r="GN36" s="114"/>
      <c r="GO36" s="114"/>
      <c r="GP36" s="114"/>
      <c r="GQ36" s="114"/>
      <c r="GR36" s="114"/>
      <c r="GS36" s="114"/>
      <c r="GT36" s="114"/>
      <c r="GU36" s="114"/>
      <c r="GV36" s="114"/>
      <c r="GW36" s="114"/>
      <c r="GX36" s="114"/>
      <c r="GY36" s="114"/>
      <c r="GZ36" s="114"/>
      <c r="HA36" s="114"/>
      <c r="HB36" s="114"/>
      <c r="HC36" s="114"/>
      <c r="HD36" s="114"/>
      <c r="HE36" s="114"/>
      <c r="HF36" s="114"/>
      <c r="HG36" s="114"/>
      <c r="HH36" s="114"/>
      <c r="HI36" s="114"/>
      <c r="HJ36" s="114"/>
      <c r="HK36" s="114"/>
      <c r="HL36" s="114"/>
      <c r="HM36" s="114"/>
      <c r="HN36" s="114"/>
      <c r="HO36" s="114"/>
      <c r="HP36" s="114"/>
      <c r="HQ36" s="114"/>
      <c r="HR36" s="114"/>
      <c r="HS36" s="114"/>
      <c r="HT36" s="114"/>
      <c r="HU36" s="114"/>
      <c r="HV36" s="114"/>
      <c r="HW36" s="114"/>
      <c r="HX36" s="114"/>
      <c r="HY36" s="114"/>
      <c r="HZ36" s="114"/>
      <c r="IA36" s="114"/>
      <c r="IB36" s="114"/>
      <c r="IC36" s="114"/>
      <c r="ID36" s="114"/>
      <c r="IE36" s="114"/>
      <c r="IF36" s="114"/>
      <c r="IG36" s="114"/>
      <c r="IH36" s="114"/>
      <c r="II36" s="114"/>
      <c r="IJ36" s="114"/>
      <c r="IK36" s="114"/>
      <c r="IL36" s="114"/>
      <c r="IM36" s="114"/>
      <c r="IN36" s="114"/>
      <c r="IO36" s="114"/>
      <c r="IP36" s="114"/>
      <c r="IQ36" s="114"/>
      <c r="IR36" s="114"/>
      <c r="IS36" s="114"/>
      <c r="IT36" s="114"/>
      <c r="IU36" s="114"/>
      <c r="IV36" s="114"/>
      <c r="IW36" s="114"/>
      <c r="IX36" s="114"/>
      <c r="IY36" s="114"/>
      <c r="IZ36" s="114"/>
      <c r="JA36" s="114"/>
      <c r="JB36" s="114"/>
      <c r="JC36" s="114"/>
      <c r="JD36" s="114"/>
      <c r="JE36" s="114"/>
      <c r="JF36" s="114"/>
      <c r="JG36" s="114"/>
      <c r="JH36" s="114"/>
      <c r="JI36" s="114"/>
      <c r="JJ36" s="114"/>
      <c r="JK36" s="114"/>
      <c r="JL36" s="114"/>
      <c r="JM36" s="114"/>
      <c r="JN36" s="114"/>
      <c r="JO36" s="114"/>
      <c r="JP36" s="114"/>
      <c r="JQ36" s="114"/>
      <c r="JR36" s="114"/>
      <c r="JS36" s="114"/>
      <c r="JT36" s="114"/>
      <c r="JU36" s="114"/>
      <c r="JV36" s="114"/>
      <c r="JW36" s="114"/>
      <c r="JX36" s="114"/>
      <c r="JY36" s="114"/>
      <c r="JZ36" s="114"/>
      <c r="KA36" s="114"/>
      <c r="KB36" s="114"/>
      <c r="KC36" s="114"/>
      <c r="KD36" s="114"/>
      <c r="KE36" s="114"/>
      <c r="KF36" s="114"/>
      <c r="KG36" s="114"/>
      <c r="KH36" s="114"/>
      <c r="KI36" s="114"/>
      <c r="KJ36" s="114"/>
      <c r="KK36" s="114"/>
      <c r="KL36" s="114"/>
      <c r="KM36" s="114"/>
      <c r="KN36" s="114"/>
      <c r="KO36" s="114"/>
      <c r="KP36" s="114"/>
      <c r="KQ36" s="114"/>
      <c r="KR36" s="114"/>
      <c r="KS36" s="114"/>
      <c r="KT36" s="114"/>
      <c r="KU36" s="114"/>
      <c r="KV36" s="114"/>
      <c r="KW36" s="114"/>
      <c r="KX36" s="114"/>
      <c r="KY36" s="114"/>
      <c r="KZ36" s="114"/>
      <c r="LA36" s="114"/>
      <c r="LB36" s="114"/>
      <c r="LC36" s="114"/>
      <c r="LD36" s="114"/>
      <c r="LE36" s="114"/>
      <c r="LF36" s="114"/>
      <c r="LG36" s="114"/>
      <c r="LH36" s="114"/>
      <c r="LI36" s="114"/>
      <c r="LJ36" s="114"/>
      <c r="LK36" s="114"/>
      <c r="LL36" s="114"/>
      <c r="LM36" s="114"/>
      <c r="LN36" s="114"/>
      <c r="LO36" s="114"/>
      <c r="LP36" s="114"/>
      <c r="LQ36" s="114"/>
      <c r="LR36" s="114"/>
      <c r="LS36" s="114"/>
      <c r="LT36" s="114"/>
      <c r="LU36" s="114"/>
      <c r="LV36" s="114"/>
      <c r="LW36" s="114"/>
      <c r="LX36" s="114"/>
      <c r="LY36" s="114"/>
      <c r="LZ36" s="114"/>
      <c r="MA36" s="114"/>
      <c r="MB36" s="114"/>
      <c r="MC36" s="114"/>
      <c r="MD36" s="114"/>
      <c r="ME36" s="114"/>
      <c r="MF36" s="114"/>
      <c r="MG36" s="114"/>
      <c r="MH36" s="114"/>
      <c r="MI36" s="114"/>
      <c r="MJ36" s="114"/>
      <c r="MK36" s="114"/>
      <c r="ML36" s="114"/>
      <c r="MM36" s="114"/>
      <c r="MN36" s="114"/>
      <c r="MO36" s="114"/>
      <c r="MP36" s="114"/>
      <c r="MQ36" s="114"/>
      <c r="MR36" s="114"/>
      <c r="MS36" s="114"/>
      <c r="MT36" s="114"/>
      <c r="MU36" s="114"/>
      <c r="MV36" s="114"/>
      <c r="MW36" s="114"/>
      <c r="MX36" s="114"/>
      <c r="MY36" s="114"/>
      <c r="MZ36" s="114"/>
      <c r="NA36" s="114"/>
      <c r="NB36" s="114"/>
      <c r="NC36" s="114"/>
      <c r="ND36" s="114"/>
      <c r="NE36" s="114"/>
      <c r="NF36" s="114"/>
      <c r="NG36" s="114"/>
      <c r="NH36" s="114"/>
      <c r="NI36" s="114"/>
      <c r="NJ36" s="114"/>
      <c r="NK36" s="114"/>
      <c r="NL36" s="114"/>
      <c r="NM36" s="114"/>
      <c r="NN36" s="114"/>
      <c r="NO36" s="114"/>
      <c r="NP36" s="114"/>
      <c r="NQ36" s="114"/>
      <c r="NR36" s="114"/>
      <c r="NS36" s="114"/>
      <c r="NT36" s="114"/>
      <c r="NU36" s="114"/>
      <c r="NV36" s="114"/>
      <c r="NW36" s="114"/>
      <c r="NX36" s="114"/>
      <c r="NY36" s="114"/>
      <c r="NZ36" s="114"/>
      <c r="OA36" s="114"/>
      <c r="OB36" s="114"/>
      <c r="OC36" s="114"/>
      <c r="OD36" s="114"/>
      <c r="OE36" s="114"/>
      <c r="OF36" s="114"/>
      <c r="OG36" s="114"/>
      <c r="OH36" s="114"/>
      <c r="OI36" s="114"/>
      <c r="OJ36" s="114"/>
      <c r="OK36" s="114"/>
      <c r="OL36" s="114"/>
      <c r="OM36" s="114"/>
      <c r="ON36" s="114"/>
      <c r="OO36" s="114"/>
      <c r="OP36" s="114"/>
      <c r="OQ36" s="114"/>
      <c r="OR36" s="114"/>
      <c r="OS36" s="114"/>
      <c r="OT36" s="114"/>
      <c r="OU36" s="114"/>
      <c r="OV36" s="114"/>
      <c r="OW36" s="114"/>
      <c r="OX36" s="114"/>
      <c r="OY36" s="114"/>
      <c r="OZ36" s="114"/>
      <c r="PA36" s="114"/>
      <c r="PB36" s="114"/>
      <c r="PC36" s="114"/>
      <c r="PD36" s="114"/>
      <c r="PE36" s="114"/>
      <c r="PF36" s="114"/>
      <c r="PG36" s="114"/>
      <c r="PH36" s="114"/>
      <c r="PI36" s="114"/>
      <c r="PJ36" s="114"/>
      <c r="PK36" s="114"/>
      <c r="PL36" s="114"/>
      <c r="PM36" s="114"/>
      <c r="PN36" s="114"/>
      <c r="PO36" s="114"/>
      <c r="PP36" s="114"/>
      <c r="PQ36" s="114"/>
      <c r="PR36" s="114"/>
      <c r="PS36" s="114"/>
      <c r="PT36" s="114"/>
      <c r="PU36" s="114"/>
      <c r="PV36" s="114"/>
      <c r="PW36" s="114"/>
      <c r="PX36" s="114"/>
      <c r="PY36" s="114"/>
      <c r="PZ36" s="114"/>
      <c r="QA36" s="114"/>
      <c r="QB36" s="114"/>
      <c r="QC36" s="114"/>
      <c r="QD36" s="114"/>
      <c r="QE36" s="114"/>
      <c r="QF36" s="114"/>
      <c r="QG36" s="114"/>
      <c r="QH36" s="114"/>
      <c r="QI36" s="114"/>
      <c r="QJ36" s="114"/>
      <c r="QK36" s="114"/>
      <c r="QL36" s="114"/>
      <c r="QM36" s="114"/>
      <c r="QN36" s="114"/>
      <c r="QO36" s="114"/>
      <c r="QP36" s="114"/>
      <c r="QQ36" s="114"/>
      <c r="QR36" s="114"/>
      <c r="QS36" s="114"/>
      <c r="QT36" s="114"/>
      <c r="QU36" s="114"/>
      <c r="QV36" s="114"/>
      <c r="QW36" s="114"/>
      <c r="QX36" s="114"/>
      <c r="QY36" s="114"/>
      <c r="QZ36" s="114"/>
      <c r="RA36" s="114"/>
      <c r="RB36" s="114"/>
      <c r="RC36" s="114"/>
      <c r="RD36" s="114"/>
      <c r="RE36" s="114"/>
      <c r="RF36" s="114"/>
      <c r="RG36" s="114"/>
      <c r="RH36" s="114"/>
      <c r="RI36" s="114"/>
      <c r="RJ36" s="114"/>
      <c r="RK36" s="114"/>
      <c r="RL36" s="114"/>
      <c r="RM36" s="114"/>
      <c r="RN36" s="114"/>
      <c r="RO36" s="114"/>
      <c r="RP36" s="114"/>
      <c r="RQ36" s="114"/>
      <c r="RR36" s="114"/>
      <c r="RS36" s="114"/>
      <c r="RT36" s="114"/>
      <c r="RU36" s="114"/>
      <c r="RV36" s="114"/>
      <c r="RW36" s="114"/>
      <c r="RX36" s="114"/>
      <c r="RY36" s="114"/>
      <c r="RZ36" s="114"/>
      <c r="SA36" s="114"/>
      <c r="SB36" s="114"/>
      <c r="SC36" s="114"/>
      <c r="SD36" s="114"/>
      <c r="SE36" s="114"/>
      <c r="SF36" s="114"/>
      <c r="SG36" s="114"/>
      <c r="SH36" s="114"/>
      <c r="SI36" s="114"/>
      <c r="SJ36" s="114"/>
      <c r="SK36" s="114"/>
      <c r="SL36" s="114"/>
      <c r="SM36" s="114"/>
      <c r="SN36" s="114"/>
      <c r="SO36" s="114"/>
      <c r="SP36" s="114"/>
      <c r="SQ36" s="114"/>
      <c r="SR36" s="114"/>
      <c r="SS36" s="114"/>
      <c r="ST36" s="114"/>
      <c r="SU36" s="114"/>
      <c r="SV36" s="114"/>
      <c r="SW36" s="114"/>
      <c r="SX36" s="114"/>
      <c r="SY36" s="114"/>
      <c r="SZ36" s="114"/>
      <c r="TA36" s="114"/>
      <c r="TB36" s="114"/>
      <c r="TC36" s="114"/>
      <c r="TD36" s="114"/>
      <c r="TE36" s="114"/>
      <c r="TF36" s="114"/>
      <c r="TG36" s="114"/>
      <c r="TH36" s="114"/>
      <c r="TI36" s="114"/>
      <c r="TJ36" s="114"/>
      <c r="TK36" s="114"/>
      <c r="TL36" s="114"/>
      <c r="TM36" s="114"/>
      <c r="TN36" s="114"/>
      <c r="TO36" s="114"/>
      <c r="TP36" s="114"/>
      <c r="TQ36" s="114"/>
      <c r="TR36" s="114"/>
      <c r="TS36" s="114"/>
      <c r="TT36" s="114"/>
      <c r="TU36" s="114"/>
      <c r="TV36" s="114"/>
      <c r="TW36" s="114"/>
      <c r="TX36" s="114"/>
      <c r="TY36" s="114"/>
      <c r="TZ36" s="114"/>
      <c r="UA36" s="114"/>
      <c r="UB36" s="114"/>
      <c r="UC36" s="114"/>
      <c r="UD36" s="114"/>
      <c r="UE36" s="114"/>
      <c r="UF36" s="114"/>
      <c r="UG36" s="114"/>
      <c r="UH36" s="114"/>
      <c r="UI36" s="114"/>
      <c r="UJ36" s="114"/>
      <c r="UK36" s="114"/>
      <c r="UL36" s="114"/>
      <c r="UM36" s="114"/>
      <c r="UN36" s="114"/>
      <c r="UO36" s="114"/>
      <c r="UP36" s="114"/>
      <c r="UQ36" s="114"/>
      <c r="UR36" s="114"/>
      <c r="US36" s="114"/>
      <c r="UT36" s="114"/>
      <c r="UU36" s="114"/>
      <c r="UV36" s="114"/>
      <c r="UW36" s="114"/>
      <c r="UX36" s="114"/>
      <c r="UY36" s="114"/>
      <c r="UZ36" s="114"/>
      <c r="VA36" s="114"/>
      <c r="VB36" s="114"/>
      <c r="VC36" s="114"/>
      <c r="VD36" s="114"/>
      <c r="VE36" s="114"/>
      <c r="VF36" s="114"/>
      <c r="VG36" s="114"/>
      <c r="VH36" s="114"/>
      <c r="VI36" s="114"/>
      <c r="VJ36" s="114"/>
      <c r="VK36" s="114"/>
      <c r="VL36" s="114"/>
      <c r="VM36" s="114"/>
      <c r="VN36" s="114"/>
      <c r="VO36" s="114"/>
      <c r="VP36" s="114"/>
      <c r="VQ36" s="114"/>
      <c r="VR36" s="114"/>
      <c r="VS36" s="114"/>
      <c r="VT36" s="114"/>
      <c r="VU36" s="114"/>
      <c r="VV36" s="114"/>
      <c r="VW36" s="114"/>
      <c r="VX36" s="114"/>
      <c r="VY36" s="114"/>
      <c r="VZ36" s="114"/>
      <c r="WA36" s="114"/>
      <c r="WB36" s="114"/>
      <c r="WC36" s="114"/>
      <c r="WD36" s="114"/>
      <c r="WE36" s="114"/>
      <c r="WF36" s="114"/>
      <c r="WG36" s="114"/>
      <c r="WH36" s="114"/>
      <c r="WI36" s="114"/>
      <c r="WJ36" s="114"/>
      <c r="WK36" s="114"/>
      <c r="WL36" s="114"/>
      <c r="WM36" s="114"/>
      <c r="WN36" s="114"/>
      <c r="WO36" s="114"/>
      <c r="WP36" s="114"/>
      <c r="WQ36" s="114"/>
      <c r="WR36" s="114"/>
      <c r="WS36" s="114"/>
      <c r="WT36" s="114"/>
      <c r="WU36" s="114"/>
      <c r="WV36" s="114"/>
      <c r="WW36" s="114"/>
      <c r="WX36" s="114"/>
      <c r="WY36" s="114"/>
      <c r="WZ36" s="114"/>
      <c r="XA36" s="114"/>
      <c r="XB36" s="114"/>
      <c r="XC36" s="114"/>
      <c r="XD36" s="114"/>
      <c r="XE36" s="114"/>
      <c r="XF36" s="114"/>
      <c r="XG36" s="114"/>
      <c r="XH36" s="114"/>
      <c r="XI36" s="114"/>
      <c r="XJ36" s="114"/>
      <c r="XK36" s="114"/>
      <c r="XL36" s="114"/>
      <c r="XM36" s="114"/>
      <c r="XN36" s="114"/>
      <c r="XO36" s="114"/>
      <c r="XP36" s="114"/>
      <c r="XQ36" s="114"/>
      <c r="XR36" s="114"/>
      <c r="XS36" s="114"/>
      <c r="XT36" s="114"/>
      <c r="XU36" s="114"/>
      <c r="XV36" s="114"/>
      <c r="XW36" s="114"/>
      <c r="XX36" s="114"/>
      <c r="XY36" s="114"/>
      <c r="XZ36" s="114"/>
      <c r="YA36" s="114"/>
      <c r="YB36" s="114"/>
      <c r="YC36" s="114"/>
      <c r="YD36" s="114"/>
      <c r="YE36" s="114"/>
      <c r="YF36" s="114"/>
      <c r="YG36" s="114"/>
      <c r="YH36" s="114"/>
      <c r="YI36" s="114"/>
      <c r="YJ36" s="114"/>
      <c r="YK36" s="114"/>
      <c r="YL36" s="114"/>
      <c r="YM36" s="114"/>
      <c r="YN36" s="114"/>
      <c r="YO36" s="114"/>
      <c r="YP36" s="114"/>
      <c r="YQ36" s="114"/>
      <c r="YR36" s="114"/>
      <c r="YS36" s="114"/>
      <c r="YT36" s="114"/>
      <c r="YU36" s="114"/>
      <c r="YV36" s="114"/>
      <c r="YW36" s="114"/>
      <c r="YX36" s="114"/>
      <c r="YY36" s="114"/>
      <c r="YZ36" s="114"/>
      <c r="ZA36" s="114"/>
      <c r="ZB36" s="114"/>
      <c r="ZC36" s="114"/>
      <c r="ZD36" s="114"/>
      <c r="ZE36" s="114"/>
      <c r="ZF36" s="114"/>
      <c r="ZG36" s="114"/>
      <c r="ZH36" s="114"/>
      <c r="ZI36" s="114"/>
      <c r="ZJ36" s="114"/>
      <c r="ZK36" s="114"/>
      <c r="ZL36" s="114"/>
      <c r="ZM36" s="114"/>
      <c r="ZN36" s="114"/>
      <c r="ZO36" s="114"/>
      <c r="ZP36" s="114"/>
      <c r="ZQ36" s="114"/>
      <c r="ZR36" s="114"/>
      <c r="ZS36" s="114"/>
      <c r="ZT36" s="114"/>
      <c r="ZU36" s="114"/>
      <c r="ZV36" s="114"/>
      <c r="ZW36" s="114"/>
      <c r="ZX36" s="114"/>
      <c r="ZY36" s="114"/>
      <c r="ZZ36" s="114"/>
    </row>
    <row r="37" spans="1:702" hidden="1" outlineLevel="1">
      <c r="A37" s="8">
        <v>41334</v>
      </c>
      <c r="B37" s="114">
        <v>1449.2587501099999</v>
      </c>
      <c r="C37" s="114">
        <v>276.47829333999999</v>
      </c>
      <c r="D37" s="114">
        <v>2.3465733499999999</v>
      </c>
      <c r="E37" s="114">
        <v>401.18637534999999</v>
      </c>
      <c r="F37" s="114">
        <v>5.9385849999999997E-2</v>
      </c>
      <c r="G37" s="114">
        <v>5.74654898</v>
      </c>
      <c r="H37" s="114">
        <v>77.584078169999998</v>
      </c>
      <c r="I37" s="114">
        <v>658.49804262999999</v>
      </c>
      <c r="J37" s="114">
        <v>5.0438068700000001</v>
      </c>
      <c r="K37" s="114">
        <v>1.4352424800000001</v>
      </c>
      <c r="L37" s="114">
        <v>2.1039784199999998</v>
      </c>
      <c r="M37" s="166" t="s">
        <v>186</v>
      </c>
      <c r="N37" s="114">
        <v>1.05430723</v>
      </c>
      <c r="O37" s="114">
        <v>4.2956725699999998</v>
      </c>
      <c r="P37" s="114">
        <v>5.1714630499999998</v>
      </c>
      <c r="Q37" s="114">
        <v>0.92746863999999996</v>
      </c>
      <c r="R37" s="114">
        <v>0.77128328999999995</v>
      </c>
      <c r="S37" s="114">
        <v>0.51371418000000002</v>
      </c>
      <c r="T37" s="114">
        <v>6.04251571</v>
      </c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14"/>
      <c r="CL37" s="114"/>
      <c r="CM37" s="114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  <c r="CZ37" s="114"/>
      <c r="DA37" s="114"/>
      <c r="DB37" s="114"/>
      <c r="DC37" s="114"/>
      <c r="DD37" s="114"/>
      <c r="DE37" s="114"/>
      <c r="DF37" s="114"/>
      <c r="DG37" s="114"/>
      <c r="DH37" s="114"/>
      <c r="DI37" s="114"/>
      <c r="DJ37" s="114"/>
      <c r="DK37" s="114"/>
      <c r="DL37" s="114"/>
      <c r="DM37" s="114"/>
      <c r="DN37" s="114"/>
      <c r="DO37" s="114"/>
      <c r="DP37" s="114"/>
      <c r="DQ37" s="114"/>
      <c r="DR37" s="114"/>
      <c r="DS37" s="114"/>
      <c r="DT37" s="114"/>
      <c r="DU37" s="114"/>
      <c r="DV37" s="114"/>
      <c r="DW37" s="114"/>
      <c r="DX37" s="114"/>
      <c r="DY37" s="114"/>
      <c r="DZ37" s="114"/>
      <c r="EA37" s="114"/>
      <c r="EB37" s="114"/>
      <c r="EC37" s="114"/>
      <c r="ED37" s="114"/>
      <c r="EE37" s="114"/>
      <c r="EF37" s="114"/>
      <c r="EG37" s="114"/>
      <c r="EH37" s="114"/>
      <c r="EI37" s="114"/>
      <c r="EJ37" s="114"/>
      <c r="EK37" s="114"/>
      <c r="EL37" s="114"/>
      <c r="EM37" s="114"/>
      <c r="EN37" s="114"/>
      <c r="EO37" s="114"/>
      <c r="EP37" s="114"/>
      <c r="EQ37" s="114"/>
      <c r="ER37" s="114"/>
      <c r="ES37" s="114"/>
      <c r="ET37" s="114"/>
      <c r="EU37" s="114"/>
      <c r="EV37" s="114"/>
      <c r="EW37" s="114"/>
      <c r="EX37" s="114"/>
      <c r="EY37" s="114"/>
      <c r="EZ37" s="114"/>
      <c r="FA37" s="114"/>
      <c r="FB37" s="114"/>
      <c r="FC37" s="114"/>
      <c r="FD37" s="114"/>
      <c r="FE37" s="114"/>
      <c r="FF37" s="114"/>
      <c r="FG37" s="114"/>
      <c r="FH37" s="114"/>
      <c r="FI37" s="114"/>
      <c r="FJ37" s="114"/>
      <c r="FK37" s="114"/>
      <c r="FL37" s="114"/>
      <c r="FM37" s="114"/>
      <c r="FN37" s="114"/>
      <c r="FO37" s="114"/>
      <c r="FP37" s="114"/>
      <c r="FQ37" s="114"/>
      <c r="FR37" s="114"/>
      <c r="FS37" s="114"/>
      <c r="FT37" s="114"/>
      <c r="FU37" s="114"/>
      <c r="FV37" s="114"/>
      <c r="FW37" s="114"/>
      <c r="FX37" s="114"/>
      <c r="FY37" s="114"/>
      <c r="FZ37" s="114"/>
      <c r="GA37" s="114"/>
      <c r="GB37" s="114"/>
      <c r="GC37" s="114"/>
      <c r="GD37" s="114"/>
      <c r="GE37" s="114"/>
      <c r="GF37" s="114"/>
      <c r="GG37" s="114"/>
      <c r="GH37" s="114"/>
      <c r="GI37" s="114"/>
      <c r="GJ37" s="114"/>
      <c r="GK37" s="114"/>
      <c r="GL37" s="114"/>
      <c r="GM37" s="114"/>
      <c r="GN37" s="114"/>
      <c r="GO37" s="114"/>
      <c r="GP37" s="114"/>
      <c r="GQ37" s="114"/>
      <c r="GR37" s="114"/>
      <c r="GS37" s="114"/>
      <c r="GT37" s="114"/>
      <c r="GU37" s="114"/>
      <c r="GV37" s="114"/>
      <c r="GW37" s="114"/>
      <c r="GX37" s="114"/>
      <c r="GY37" s="114"/>
      <c r="GZ37" s="114"/>
      <c r="HA37" s="114"/>
      <c r="HB37" s="114"/>
      <c r="HC37" s="114"/>
      <c r="HD37" s="114"/>
      <c r="HE37" s="114"/>
      <c r="HF37" s="114"/>
      <c r="HG37" s="114"/>
      <c r="HH37" s="114"/>
      <c r="HI37" s="114"/>
      <c r="HJ37" s="114"/>
      <c r="HK37" s="114"/>
      <c r="HL37" s="114"/>
      <c r="HM37" s="114"/>
      <c r="HN37" s="114"/>
      <c r="HO37" s="114"/>
      <c r="HP37" s="114"/>
      <c r="HQ37" s="114"/>
      <c r="HR37" s="114"/>
      <c r="HS37" s="114"/>
      <c r="HT37" s="114"/>
      <c r="HU37" s="114"/>
      <c r="HV37" s="114"/>
      <c r="HW37" s="114"/>
      <c r="HX37" s="114"/>
      <c r="HY37" s="114"/>
      <c r="HZ37" s="114"/>
      <c r="IA37" s="114"/>
      <c r="IB37" s="114"/>
      <c r="IC37" s="114"/>
      <c r="ID37" s="114"/>
      <c r="IE37" s="114"/>
      <c r="IF37" s="114"/>
      <c r="IG37" s="114"/>
      <c r="IH37" s="114"/>
      <c r="II37" s="114"/>
      <c r="IJ37" s="114"/>
      <c r="IK37" s="114"/>
      <c r="IL37" s="114"/>
      <c r="IM37" s="114"/>
      <c r="IN37" s="114"/>
      <c r="IO37" s="114"/>
      <c r="IP37" s="114"/>
      <c r="IQ37" s="114"/>
      <c r="IR37" s="114"/>
      <c r="IS37" s="114"/>
      <c r="IT37" s="114"/>
      <c r="IU37" s="114"/>
      <c r="IV37" s="114"/>
      <c r="IW37" s="114"/>
      <c r="IX37" s="114"/>
      <c r="IY37" s="114"/>
      <c r="IZ37" s="114"/>
      <c r="JA37" s="114"/>
      <c r="JB37" s="114"/>
      <c r="JC37" s="114"/>
      <c r="JD37" s="114"/>
      <c r="JE37" s="114"/>
      <c r="JF37" s="114"/>
      <c r="JG37" s="114"/>
      <c r="JH37" s="114"/>
      <c r="JI37" s="114"/>
      <c r="JJ37" s="114"/>
      <c r="JK37" s="114"/>
      <c r="JL37" s="114"/>
      <c r="JM37" s="114"/>
      <c r="JN37" s="114"/>
      <c r="JO37" s="114"/>
      <c r="JP37" s="114"/>
      <c r="JQ37" s="114"/>
      <c r="JR37" s="114"/>
      <c r="JS37" s="114"/>
      <c r="JT37" s="114"/>
      <c r="JU37" s="114"/>
      <c r="JV37" s="114"/>
      <c r="JW37" s="114"/>
      <c r="JX37" s="114"/>
      <c r="JY37" s="114"/>
      <c r="JZ37" s="114"/>
      <c r="KA37" s="114"/>
      <c r="KB37" s="114"/>
      <c r="KC37" s="114"/>
      <c r="KD37" s="114"/>
      <c r="KE37" s="114"/>
      <c r="KF37" s="114"/>
      <c r="KG37" s="114"/>
      <c r="KH37" s="114"/>
      <c r="KI37" s="114"/>
      <c r="KJ37" s="114"/>
      <c r="KK37" s="114"/>
      <c r="KL37" s="114"/>
      <c r="KM37" s="114"/>
      <c r="KN37" s="114"/>
      <c r="KO37" s="114"/>
      <c r="KP37" s="114"/>
      <c r="KQ37" s="114"/>
      <c r="KR37" s="114"/>
      <c r="KS37" s="114"/>
      <c r="KT37" s="114"/>
      <c r="KU37" s="114"/>
      <c r="KV37" s="114"/>
      <c r="KW37" s="114"/>
      <c r="KX37" s="114"/>
      <c r="KY37" s="114"/>
      <c r="KZ37" s="114"/>
      <c r="LA37" s="114"/>
      <c r="LB37" s="114"/>
      <c r="LC37" s="114"/>
      <c r="LD37" s="114"/>
      <c r="LE37" s="114"/>
      <c r="LF37" s="114"/>
      <c r="LG37" s="114"/>
      <c r="LH37" s="114"/>
      <c r="LI37" s="114"/>
      <c r="LJ37" s="114"/>
      <c r="LK37" s="114"/>
      <c r="LL37" s="114"/>
      <c r="LM37" s="114"/>
      <c r="LN37" s="114"/>
      <c r="LO37" s="114"/>
      <c r="LP37" s="114"/>
      <c r="LQ37" s="114"/>
      <c r="LR37" s="114"/>
      <c r="LS37" s="114"/>
      <c r="LT37" s="114"/>
      <c r="LU37" s="114"/>
      <c r="LV37" s="114"/>
      <c r="LW37" s="114"/>
      <c r="LX37" s="114"/>
      <c r="LY37" s="114"/>
      <c r="LZ37" s="114"/>
      <c r="MA37" s="114"/>
      <c r="MB37" s="114"/>
      <c r="MC37" s="114"/>
      <c r="MD37" s="114"/>
      <c r="ME37" s="114"/>
      <c r="MF37" s="114"/>
      <c r="MG37" s="114"/>
      <c r="MH37" s="114"/>
      <c r="MI37" s="114"/>
      <c r="MJ37" s="114"/>
      <c r="MK37" s="114"/>
      <c r="ML37" s="114"/>
      <c r="MM37" s="114"/>
      <c r="MN37" s="114"/>
      <c r="MO37" s="114"/>
      <c r="MP37" s="114"/>
      <c r="MQ37" s="114"/>
      <c r="MR37" s="114"/>
      <c r="MS37" s="114"/>
      <c r="MT37" s="114"/>
      <c r="MU37" s="114"/>
      <c r="MV37" s="114"/>
      <c r="MW37" s="114"/>
      <c r="MX37" s="114"/>
      <c r="MY37" s="114"/>
      <c r="MZ37" s="114"/>
      <c r="NA37" s="114"/>
      <c r="NB37" s="114"/>
      <c r="NC37" s="114"/>
      <c r="ND37" s="114"/>
      <c r="NE37" s="114"/>
      <c r="NF37" s="114"/>
      <c r="NG37" s="114"/>
      <c r="NH37" s="114"/>
      <c r="NI37" s="114"/>
      <c r="NJ37" s="114"/>
      <c r="NK37" s="114"/>
      <c r="NL37" s="114"/>
      <c r="NM37" s="114"/>
      <c r="NN37" s="114"/>
      <c r="NO37" s="114"/>
      <c r="NP37" s="114"/>
      <c r="NQ37" s="114"/>
      <c r="NR37" s="114"/>
      <c r="NS37" s="114"/>
      <c r="NT37" s="114"/>
      <c r="NU37" s="114"/>
      <c r="NV37" s="114"/>
      <c r="NW37" s="114"/>
      <c r="NX37" s="114"/>
      <c r="NY37" s="114"/>
      <c r="NZ37" s="114"/>
      <c r="OA37" s="114"/>
      <c r="OB37" s="114"/>
      <c r="OC37" s="114"/>
      <c r="OD37" s="114"/>
      <c r="OE37" s="114"/>
      <c r="OF37" s="114"/>
      <c r="OG37" s="114"/>
      <c r="OH37" s="114"/>
      <c r="OI37" s="114"/>
      <c r="OJ37" s="114"/>
      <c r="OK37" s="114"/>
      <c r="OL37" s="114"/>
      <c r="OM37" s="114"/>
      <c r="ON37" s="114"/>
      <c r="OO37" s="114"/>
      <c r="OP37" s="114"/>
      <c r="OQ37" s="114"/>
      <c r="OR37" s="114"/>
      <c r="OS37" s="114"/>
      <c r="OT37" s="114"/>
      <c r="OU37" s="114"/>
      <c r="OV37" s="114"/>
      <c r="OW37" s="114"/>
      <c r="OX37" s="114"/>
      <c r="OY37" s="114"/>
      <c r="OZ37" s="114"/>
      <c r="PA37" s="114"/>
      <c r="PB37" s="114"/>
      <c r="PC37" s="114"/>
      <c r="PD37" s="114"/>
      <c r="PE37" s="114"/>
      <c r="PF37" s="114"/>
      <c r="PG37" s="114"/>
      <c r="PH37" s="114"/>
      <c r="PI37" s="114"/>
      <c r="PJ37" s="114"/>
      <c r="PK37" s="114"/>
      <c r="PL37" s="114"/>
      <c r="PM37" s="114"/>
      <c r="PN37" s="114"/>
      <c r="PO37" s="114"/>
      <c r="PP37" s="114"/>
      <c r="PQ37" s="114"/>
      <c r="PR37" s="114"/>
      <c r="PS37" s="114"/>
      <c r="PT37" s="114"/>
      <c r="PU37" s="114"/>
      <c r="PV37" s="114"/>
      <c r="PW37" s="114"/>
      <c r="PX37" s="114"/>
      <c r="PY37" s="114"/>
      <c r="PZ37" s="114"/>
      <c r="QA37" s="114"/>
      <c r="QB37" s="114"/>
      <c r="QC37" s="114"/>
      <c r="QD37" s="114"/>
      <c r="QE37" s="114"/>
      <c r="QF37" s="114"/>
      <c r="QG37" s="114"/>
      <c r="QH37" s="114"/>
      <c r="QI37" s="114"/>
      <c r="QJ37" s="114"/>
      <c r="QK37" s="114"/>
      <c r="QL37" s="114"/>
      <c r="QM37" s="114"/>
      <c r="QN37" s="114"/>
      <c r="QO37" s="114"/>
      <c r="QP37" s="114"/>
      <c r="QQ37" s="114"/>
      <c r="QR37" s="114"/>
      <c r="QS37" s="114"/>
      <c r="QT37" s="114"/>
      <c r="QU37" s="114"/>
      <c r="QV37" s="114"/>
      <c r="QW37" s="114"/>
      <c r="QX37" s="114"/>
      <c r="QY37" s="114"/>
      <c r="QZ37" s="114"/>
      <c r="RA37" s="114"/>
      <c r="RB37" s="114"/>
      <c r="RC37" s="114"/>
      <c r="RD37" s="114"/>
      <c r="RE37" s="114"/>
      <c r="RF37" s="114"/>
      <c r="RG37" s="114"/>
      <c r="RH37" s="114"/>
      <c r="RI37" s="114"/>
      <c r="RJ37" s="114"/>
      <c r="RK37" s="114"/>
      <c r="RL37" s="114"/>
      <c r="RM37" s="114"/>
      <c r="RN37" s="114"/>
      <c r="RO37" s="114"/>
      <c r="RP37" s="114"/>
      <c r="RQ37" s="114"/>
      <c r="RR37" s="114"/>
      <c r="RS37" s="114"/>
      <c r="RT37" s="114"/>
      <c r="RU37" s="114"/>
      <c r="RV37" s="114"/>
      <c r="RW37" s="114"/>
      <c r="RX37" s="114"/>
      <c r="RY37" s="114"/>
      <c r="RZ37" s="114"/>
      <c r="SA37" s="114"/>
      <c r="SB37" s="114"/>
      <c r="SC37" s="114"/>
      <c r="SD37" s="114"/>
      <c r="SE37" s="114"/>
      <c r="SF37" s="114"/>
      <c r="SG37" s="114"/>
      <c r="SH37" s="114"/>
      <c r="SI37" s="114"/>
      <c r="SJ37" s="114"/>
      <c r="SK37" s="114"/>
      <c r="SL37" s="114"/>
      <c r="SM37" s="114"/>
      <c r="SN37" s="114"/>
      <c r="SO37" s="114"/>
      <c r="SP37" s="114"/>
      <c r="SQ37" s="114"/>
      <c r="SR37" s="114"/>
      <c r="SS37" s="114"/>
      <c r="ST37" s="114"/>
      <c r="SU37" s="114"/>
      <c r="SV37" s="114"/>
      <c r="SW37" s="114"/>
      <c r="SX37" s="114"/>
      <c r="SY37" s="114"/>
      <c r="SZ37" s="114"/>
      <c r="TA37" s="114"/>
      <c r="TB37" s="114"/>
      <c r="TC37" s="114"/>
      <c r="TD37" s="114"/>
      <c r="TE37" s="114"/>
      <c r="TF37" s="114"/>
      <c r="TG37" s="114"/>
      <c r="TH37" s="114"/>
      <c r="TI37" s="114"/>
      <c r="TJ37" s="114"/>
      <c r="TK37" s="114"/>
      <c r="TL37" s="114"/>
      <c r="TM37" s="114"/>
      <c r="TN37" s="114"/>
      <c r="TO37" s="114"/>
      <c r="TP37" s="114"/>
      <c r="TQ37" s="114"/>
      <c r="TR37" s="114"/>
      <c r="TS37" s="114"/>
      <c r="TT37" s="114"/>
      <c r="TU37" s="114"/>
      <c r="TV37" s="114"/>
      <c r="TW37" s="114"/>
      <c r="TX37" s="114"/>
      <c r="TY37" s="114"/>
      <c r="TZ37" s="114"/>
      <c r="UA37" s="114"/>
      <c r="UB37" s="114"/>
      <c r="UC37" s="114"/>
      <c r="UD37" s="114"/>
      <c r="UE37" s="114"/>
      <c r="UF37" s="114"/>
      <c r="UG37" s="114"/>
      <c r="UH37" s="114"/>
      <c r="UI37" s="114"/>
      <c r="UJ37" s="114"/>
      <c r="UK37" s="114"/>
      <c r="UL37" s="114"/>
      <c r="UM37" s="114"/>
      <c r="UN37" s="114"/>
      <c r="UO37" s="114"/>
      <c r="UP37" s="114"/>
      <c r="UQ37" s="114"/>
      <c r="UR37" s="114"/>
      <c r="US37" s="114"/>
      <c r="UT37" s="114"/>
      <c r="UU37" s="114"/>
      <c r="UV37" s="114"/>
      <c r="UW37" s="114"/>
      <c r="UX37" s="114"/>
      <c r="UY37" s="114"/>
      <c r="UZ37" s="114"/>
      <c r="VA37" s="114"/>
      <c r="VB37" s="114"/>
      <c r="VC37" s="114"/>
      <c r="VD37" s="114"/>
      <c r="VE37" s="114"/>
      <c r="VF37" s="114"/>
      <c r="VG37" s="114"/>
      <c r="VH37" s="114"/>
      <c r="VI37" s="114"/>
      <c r="VJ37" s="114"/>
      <c r="VK37" s="114"/>
      <c r="VL37" s="114"/>
      <c r="VM37" s="114"/>
      <c r="VN37" s="114"/>
      <c r="VO37" s="114"/>
      <c r="VP37" s="114"/>
      <c r="VQ37" s="114"/>
      <c r="VR37" s="114"/>
      <c r="VS37" s="114"/>
      <c r="VT37" s="114"/>
      <c r="VU37" s="114"/>
      <c r="VV37" s="114"/>
      <c r="VW37" s="114"/>
      <c r="VX37" s="114"/>
      <c r="VY37" s="114"/>
      <c r="VZ37" s="114"/>
      <c r="WA37" s="114"/>
      <c r="WB37" s="114"/>
      <c r="WC37" s="114"/>
      <c r="WD37" s="114"/>
      <c r="WE37" s="114"/>
      <c r="WF37" s="114"/>
      <c r="WG37" s="114"/>
      <c r="WH37" s="114"/>
      <c r="WI37" s="114"/>
      <c r="WJ37" s="114"/>
      <c r="WK37" s="114"/>
      <c r="WL37" s="114"/>
      <c r="WM37" s="114"/>
      <c r="WN37" s="114"/>
      <c r="WO37" s="114"/>
      <c r="WP37" s="114"/>
      <c r="WQ37" s="114"/>
      <c r="WR37" s="114"/>
      <c r="WS37" s="114"/>
      <c r="WT37" s="114"/>
      <c r="WU37" s="114"/>
      <c r="WV37" s="114"/>
      <c r="WW37" s="114"/>
      <c r="WX37" s="114"/>
      <c r="WY37" s="114"/>
      <c r="WZ37" s="114"/>
      <c r="XA37" s="114"/>
      <c r="XB37" s="114"/>
      <c r="XC37" s="114"/>
      <c r="XD37" s="114"/>
      <c r="XE37" s="114"/>
      <c r="XF37" s="114"/>
      <c r="XG37" s="114"/>
      <c r="XH37" s="114"/>
      <c r="XI37" s="114"/>
      <c r="XJ37" s="114"/>
      <c r="XK37" s="114"/>
      <c r="XL37" s="114"/>
      <c r="XM37" s="114"/>
      <c r="XN37" s="114"/>
      <c r="XO37" s="114"/>
      <c r="XP37" s="114"/>
      <c r="XQ37" s="114"/>
      <c r="XR37" s="114"/>
      <c r="XS37" s="114"/>
      <c r="XT37" s="114"/>
      <c r="XU37" s="114"/>
      <c r="XV37" s="114"/>
      <c r="XW37" s="114"/>
      <c r="XX37" s="114"/>
      <c r="XY37" s="114"/>
      <c r="XZ37" s="114"/>
      <c r="YA37" s="114"/>
      <c r="YB37" s="114"/>
      <c r="YC37" s="114"/>
      <c r="YD37" s="114"/>
      <c r="YE37" s="114"/>
      <c r="YF37" s="114"/>
      <c r="YG37" s="114"/>
      <c r="YH37" s="114"/>
      <c r="YI37" s="114"/>
      <c r="YJ37" s="114"/>
      <c r="YK37" s="114"/>
      <c r="YL37" s="114"/>
      <c r="YM37" s="114"/>
      <c r="YN37" s="114"/>
      <c r="YO37" s="114"/>
      <c r="YP37" s="114"/>
      <c r="YQ37" s="114"/>
      <c r="YR37" s="114"/>
      <c r="YS37" s="114"/>
      <c r="YT37" s="114"/>
      <c r="YU37" s="114"/>
      <c r="YV37" s="114"/>
      <c r="YW37" s="114"/>
      <c r="YX37" s="114"/>
      <c r="YY37" s="114"/>
      <c r="YZ37" s="114"/>
      <c r="ZA37" s="114"/>
      <c r="ZB37" s="114"/>
      <c r="ZC37" s="114"/>
      <c r="ZD37" s="114"/>
      <c r="ZE37" s="114"/>
      <c r="ZF37" s="114"/>
      <c r="ZG37" s="114"/>
      <c r="ZH37" s="114"/>
      <c r="ZI37" s="114"/>
      <c r="ZJ37" s="114"/>
      <c r="ZK37" s="114"/>
      <c r="ZL37" s="114"/>
      <c r="ZM37" s="114"/>
      <c r="ZN37" s="114"/>
      <c r="ZO37" s="114"/>
      <c r="ZP37" s="114"/>
      <c r="ZQ37" s="114"/>
      <c r="ZR37" s="114"/>
      <c r="ZS37" s="114"/>
      <c r="ZT37" s="114"/>
      <c r="ZU37" s="114"/>
      <c r="ZV37" s="114"/>
      <c r="ZW37" s="114"/>
      <c r="ZX37" s="114"/>
      <c r="ZY37" s="114"/>
      <c r="ZZ37" s="114"/>
    </row>
    <row r="38" spans="1:702" hidden="1" outlineLevel="1">
      <c r="A38" s="8">
        <v>41365</v>
      </c>
      <c r="B38" s="114">
        <v>1450.44224743</v>
      </c>
      <c r="C38" s="114">
        <v>284.93038876000003</v>
      </c>
      <c r="D38" s="114">
        <v>2.0040308699999998</v>
      </c>
      <c r="E38" s="114">
        <v>405.59938690000001</v>
      </c>
      <c r="F38" s="114">
        <v>5.8979959999999998E-2</v>
      </c>
      <c r="G38" s="114">
        <v>5.6343303499999999</v>
      </c>
      <c r="H38" s="114">
        <v>77.650116359999998</v>
      </c>
      <c r="I38" s="114">
        <v>648.31723731</v>
      </c>
      <c r="J38" s="114">
        <v>4.9063799799999996</v>
      </c>
      <c r="K38" s="114">
        <v>1.3940322000000001</v>
      </c>
      <c r="L38" s="114">
        <v>2.1070651100000002</v>
      </c>
      <c r="M38" s="166" t="s">
        <v>186</v>
      </c>
      <c r="N38" s="114">
        <v>1.04405634</v>
      </c>
      <c r="O38" s="114">
        <v>4.1045368299999998</v>
      </c>
      <c r="P38" s="114">
        <v>4.9266605300000004</v>
      </c>
      <c r="Q38" s="114">
        <v>0.90991242000000006</v>
      </c>
      <c r="R38" s="114">
        <v>0.12235844</v>
      </c>
      <c r="S38" s="114">
        <v>0.51464694</v>
      </c>
      <c r="T38" s="114">
        <v>6.2181281300000002</v>
      </c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  <c r="CL38" s="114"/>
      <c r="CM38" s="114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  <c r="DD38" s="114"/>
      <c r="DE38" s="114"/>
      <c r="DF38" s="114"/>
      <c r="DG38" s="114"/>
      <c r="DH38" s="114"/>
      <c r="DI38" s="114"/>
      <c r="DJ38" s="114"/>
      <c r="DK38" s="114"/>
      <c r="DL38" s="114"/>
      <c r="DM38" s="114"/>
      <c r="DN38" s="114"/>
      <c r="DO38" s="114"/>
      <c r="DP38" s="114"/>
      <c r="DQ38" s="114"/>
      <c r="DR38" s="114"/>
      <c r="DS38" s="114"/>
      <c r="DT38" s="114"/>
      <c r="DU38" s="114"/>
      <c r="DV38" s="114"/>
      <c r="DW38" s="114"/>
      <c r="DX38" s="114"/>
      <c r="DY38" s="114"/>
      <c r="DZ38" s="114"/>
      <c r="EA38" s="114"/>
      <c r="EB38" s="114"/>
      <c r="EC38" s="114"/>
      <c r="ED38" s="114"/>
      <c r="EE38" s="114"/>
      <c r="EF38" s="114"/>
      <c r="EG38" s="114"/>
      <c r="EH38" s="114"/>
      <c r="EI38" s="114"/>
      <c r="EJ38" s="114"/>
      <c r="EK38" s="114"/>
      <c r="EL38" s="114"/>
      <c r="EM38" s="114"/>
      <c r="EN38" s="114"/>
      <c r="EO38" s="114"/>
      <c r="EP38" s="114"/>
      <c r="EQ38" s="114"/>
      <c r="ER38" s="114"/>
      <c r="ES38" s="114"/>
      <c r="ET38" s="114"/>
      <c r="EU38" s="114"/>
      <c r="EV38" s="114"/>
      <c r="EW38" s="114"/>
      <c r="EX38" s="114"/>
      <c r="EY38" s="114"/>
      <c r="EZ38" s="114"/>
      <c r="FA38" s="114"/>
      <c r="FB38" s="114"/>
      <c r="FC38" s="114"/>
      <c r="FD38" s="114"/>
      <c r="FE38" s="114"/>
      <c r="FF38" s="114"/>
      <c r="FG38" s="114"/>
      <c r="FH38" s="114"/>
      <c r="FI38" s="114"/>
      <c r="FJ38" s="114"/>
      <c r="FK38" s="114"/>
      <c r="FL38" s="114"/>
      <c r="FM38" s="114"/>
      <c r="FN38" s="114"/>
      <c r="FO38" s="114"/>
      <c r="FP38" s="114"/>
      <c r="FQ38" s="114"/>
      <c r="FR38" s="114"/>
      <c r="FS38" s="114"/>
      <c r="FT38" s="114"/>
      <c r="FU38" s="114"/>
      <c r="FV38" s="114"/>
      <c r="FW38" s="114"/>
      <c r="FX38" s="114"/>
      <c r="FY38" s="114"/>
      <c r="FZ38" s="114"/>
      <c r="GA38" s="114"/>
      <c r="GB38" s="114"/>
      <c r="GC38" s="114"/>
      <c r="GD38" s="114"/>
      <c r="GE38" s="114"/>
      <c r="GF38" s="114"/>
      <c r="GG38" s="114"/>
      <c r="GH38" s="114"/>
      <c r="GI38" s="114"/>
      <c r="GJ38" s="114"/>
      <c r="GK38" s="114"/>
      <c r="GL38" s="114"/>
      <c r="GM38" s="114"/>
      <c r="GN38" s="114"/>
      <c r="GO38" s="114"/>
      <c r="GP38" s="114"/>
      <c r="GQ38" s="114"/>
      <c r="GR38" s="114"/>
      <c r="GS38" s="114"/>
      <c r="GT38" s="114"/>
      <c r="GU38" s="114"/>
      <c r="GV38" s="114"/>
      <c r="GW38" s="114"/>
      <c r="GX38" s="114"/>
      <c r="GY38" s="114"/>
      <c r="GZ38" s="114"/>
      <c r="HA38" s="114"/>
      <c r="HB38" s="114"/>
      <c r="HC38" s="114"/>
      <c r="HD38" s="114"/>
      <c r="HE38" s="114"/>
      <c r="HF38" s="114"/>
      <c r="HG38" s="114"/>
      <c r="HH38" s="114"/>
      <c r="HI38" s="114"/>
      <c r="HJ38" s="114"/>
      <c r="HK38" s="114"/>
      <c r="HL38" s="114"/>
      <c r="HM38" s="114"/>
      <c r="HN38" s="114"/>
      <c r="HO38" s="114"/>
      <c r="HP38" s="114"/>
      <c r="HQ38" s="114"/>
      <c r="HR38" s="114"/>
      <c r="HS38" s="114"/>
      <c r="HT38" s="114"/>
      <c r="HU38" s="114"/>
      <c r="HV38" s="114"/>
      <c r="HW38" s="114"/>
      <c r="HX38" s="114"/>
      <c r="HY38" s="114"/>
      <c r="HZ38" s="114"/>
      <c r="IA38" s="114"/>
      <c r="IB38" s="114"/>
      <c r="IC38" s="114"/>
      <c r="ID38" s="114"/>
      <c r="IE38" s="114"/>
      <c r="IF38" s="114"/>
      <c r="IG38" s="114"/>
      <c r="IH38" s="114"/>
      <c r="II38" s="114"/>
      <c r="IJ38" s="114"/>
      <c r="IK38" s="114"/>
      <c r="IL38" s="114"/>
      <c r="IM38" s="114"/>
      <c r="IN38" s="114"/>
      <c r="IO38" s="114"/>
      <c r="IP38" s="114"/>
      <c r="IQ38" s="114"/>
      <c r="IR38" s="114"/>
      <c r="IS38" s="114"/>
      <c r="IT38" s="114"/>
      <c r="IU38" s="114"/>
      <c r="IV38" s="114"/>
      <c r="IW38" s="114"/>
      <c r="IX38" s="114"/>
      <c r="IY38" s="114"/>
      <c r="IZ38" s="114"/>
      <c r="JA38" s="114"/>
      <c r="JB38" s="114"/>
      <c r="JC38" s="114"/>
      <c r="JD38" s="114"/>
      <c r="JE38" s="114"/>
      <c r="JF38" s="114"/>
      <c r="JG38" s="114"/>
      <c r="JH38" s="114"/>
      <c r="JI38" s="114"/>
      <c r="JJ38" s="114"/>
      <c r="JK38" s="114"/>
      <c r="JL38" s="114"/>
      <c r="JM38" s="114"/>
      <c r="JN38" s="114"/>
      <c r="JO38" s="114"/>
      <c r="JP38" s="114"/>
      <c r="JQ38" s="114"/>
      <c r="JR38" s="114"/>
      <c r="JS38" s="114"/>
      <c r="JT38" s="114"/>
      <c r="JU38" s="114"/>
      <c r="JV38" s="114"/>
      <c r="JW38" s="114"/>
      <c r="JX38" s="114"/>
      <c r="JY38" s="114"/>
      <c r="JZ38" s="114"/>
      <c r="KA38" s="114"/>
      <c r="KB38" s="114"/>
      <c r="KC38" s="114"/>
      <c r="KD38" s="114"/>
      <c r="KE38" s="114"/>
      <c r="KF38" s="114"/>
      <c r="KG38" s="114"/>
      <c r="KH38" s="114"/>
      <c r="KI38" s="114"/>
      <c r="KJ38" s="114"/>
      <c r="KK38" s="114"/>
      <c r="KL38" s="114"/>
      <c r="KM38" s="114"/>
      <c r="KN38" s="114"/>
      <c r="KO38" s="114"/>
      <c r="KP38" s="114"/>
      <c r="KQ38" s="114"/>
      <c r="KR38" s="114"/>
      <c r="KS38" s="114"/>
      <c r="KT38" s="114"/>
      <c r="KU38" s="114"/>
      <c r="KV38" s="114"/>
      <c r="KW38" s="114"/>
      <c r="KX38" s="114"/>
      <c r="KY38" s="114"/>
      <c r="KZ38" s="114"/>
      <c r="LA38" s="114"/>
      <c r="LB38" s="114"/>
      <c r="LC38" s="114"/>
      <c r="LD38" s="114"/>
      <c r="LE38" s="114"/>
      <c r="LF38" s="114"/>
      <c r="LG38" s="114"/>
      <c r="LH38" s="114"/>
      <c r="LI38" s="114"/>
      <c r="LJ38" s="114"/>
      <c r="LK38" s="114"/>
      <c r="LL38" s="114"/>
      <c r="LM38" s="114"/>
      <c r="LN38" s="114"/>
      <c r="LO38" s="114"/>
      <c r="LP38" s="114"/>
      <c r="LQ38" s="114"/>
      <c r="LR38" s="114"/>
      <c r="LS38" s="114"/>
      <c r="LT38" s="114"/>
      <c r="LU38" s="114"/>
      <c r="LV38" s="114"/>
      <c r="LW38" s="114"/>
      <c r="LX38" s="114"/>
      <c r="LY38" s="114"/>
      <c r="LZ38" s="114"/>
      <c r="MA38" s="114"/>
      <c r="MB38" s="114"/>
      <c r="MC38" s="114"/>
      <c r="MD38" s="114"/>
      <c r="ME38" s="114"/>
      <c r="MF38" s="114"/>
      <c r="MG38" s="114"/>
      <c r="MH38" s="114"/>
      <c r="MI38" s="114"/>
      <c r="MJ38" s="114"/>
      <c r="MK38" s="114"/>
      <c r="ML38" s="114"/>
      <c r="MM38" s="114"/>
      <c r="MN38" s="114"/>
      <c r="MO38" s="114"/>
      <c r="MP38" s="114"/>
      <c r="MQ38" s="114"/>
      <c r="MR38" s="114"/>
      <c r="MS38" s="114"/>
      <c r="MT38" s="114"/>
      <c r="MU38" s="114"/>
      <c r="MV38" s="114"/>
      <c r="MW38" s="114"/>
      <c r="MX38" s="114"/>
      <c r="MY38" s="114"/>
      <c r="MZ38" s="114"/>
      <c r="NA38" s="114"/>
      <c r="NB38" s="114"/>
      <c r="NC38" s="114"/>
      <c r="ND38" s="114"/>
      <c r="NE38" s="114"/>
      <c r="NF38" s="114"/>
      <c r="NG38" s="114"/>
      <c r="NH38" s="114"/>
      <c r="NI38" s="114"/>
      <c r="NJ38" s="114"/>
      <c r="NK38" s="114"/>
      <c r="NL38" s="114"/>
      <c r="NM38" s="114"/>
      <c r="NN38" s="114"/>
      <c r="NO38" s="114"/>
      <c r="NP38" s="114"/>
      <c r="NQ38" s="114"/>
      <c r="NR38" s="114"/>
      <c r="NS38" s="114"/>
      <c r="NT38" s="114"/>
      <c r="NU38" s="114"/>
      <c r="NV38" s="114"/>
      <c r="NW38" s="114"/>
      <c r="NX38" s="114"/>
      <c r="NY38" s="114"/>
      <c r="NZ38" s="114"/>
      <c r="OA38" s="114"/>
      <c r="OB38" s="114"/>
      <c r="OC38" s="114"/>
      <c r="OD38" s="114"/>
      <c r="OE38" s="114"/>
      <c r="OF38" s="114"/>
      <c r="OG38" s="114"/>
      <c r="OH38" s="114"/>
      <c r="OI38" s="114"/>
      <c r="OJ38" s="114"/>
      <c r="OK38" s="114"/>
      <c r="OL38" s="114"/>
      <c r="OM38" s="114"/>
      <c r="ON38" s="114"/>
      <c r="OO38" s="114"/>
      <c r="OP38" s="114"/>
      <c r="OQ38" s="114"/>
      <c r="OR38" s="114"/>
      <c r="OS38" s="114"/>
      <c r="OT38" s="114"/>
      <c r="OU38" s="114"/>
      <c r="OV38" s="114"/>
      <c r="OW38" s="114"/>
      <c r="OX38" s="114"/>
      <c r="OY38" s="114"/>
      <c r="OZ38" s="114"/>
      <c r="PA38" s="114"/>
      <c r="PB38" s="114"/>
      <c r="PC38" s="114"/>
      <c r="PD38" s="114"/>
      <c r="PE38" s="114"/>
      <c r="PF38" s="114"/>
      <c r="PG38" s="114"/>
      <c r="PH38" s="114"/>
      <c r="PI38" s="114"/>
      <c r="PJ38" s="114"/>
      <c r="PK38" s="114"/>
      <c r="PL38" s="114"/>
      <c r="PM38" s="114"/>
      <c r="PN38" s="114"/>
      <c r="PO38" s="114"/>
      <c r="PP38" s="114"/>
      <c r="PQ38" s="114"/>
      <c r="PR38" s="114"/>
      <c r="PS38" s="114"/>
      <c r="PT38" s="114"/>
      <c r="PU38" s="114"/>
      <c r="PV38" s="114"/>
      <c r="PW38" s="114"/>
      <c r="PX38" s="114"/>
      <c r="PY38" s="114"/>
      <c r="PZ38" s="114"/>
      <c r="QA38" s="114"/>
      <c r="QB38" s="114"/>
      <c r="QC38" s="114"/>
      <c r="QD38" s="114"/>
      <c r="QE38" s="114"/>
      <c r="QF38" s="114"/>
      <c r="QG38" s="114"/>
      <c r="QH38" s="114"/>
      <c r="QI38" s="114"/>
      <c r="QJ38" s="114"/>
      <c r="QK38" s="114"/>
      <c r="QL38" s="114"/>
      <c r="QM38" s="114"/>
      <c r="QN38" s="114"/>
      <c r="QO38" s="114"/>
      <c r="QP38" s="114"/>
      <c r="QQ38" s="114"/>
      <c r="QR38" s="114"/>
      <c r="QS38" s="114"/>
      <c r="QT38" s="114"/>
      <c r="QU38" s="114"/>
      <c r="QV38" s="114"/>
      <c r="QW38" s="114"/>
      <c r="QX38" s="114"/>
      <c r="QY38" s="114"/>
      <c r="QZ38" s="114"/>
      <c r="RA38" s="114"/>
      <c r="RB38" s="114"/>
      <c r="RC38" s="114"/>
      <c r="RD38" s="114"/>
      <c r="RE38" s="114"/>
      <c r="RF38" s="114"/>
      <c r="RG38" s="114"/>
      <c r="RH38" s="114"/>
      <c r="RI38" s="114"/>
      <c r="RJ38" s="114"/>
      <c r="RK38" s="114"/>
      <c r="RL38" s="114"/>
      <c r="RM38" s="114"/>
      <c r="RN38" s="114"/>
      <c r="RO38" s="114"/>
      <c r="RP38" s="114"/>
      <c r="RQ38" s="114"/>
      <c r="RR38" s="114"/>
      <c r="RS38" s="114"/>
      <c r="RT38" s="114"/>
      <c r="RU38" s="114"/>
      <c r="RV38" s="114"/>
      <c r="RW38" s="114"/>
      <c r="RX38" s="114"/>
      <c r="RY38" s="114"/>
      <c r="RZ38" s="114"/>
      <c r="SA38" s="114"/>
      <c r="SB38" s="114"/>
      <c r="SC38" s="114"/>
      <c r="SD38" s="114"/>
      <c r="SE38" s="114"/>
      <c r="SF38" s="114"/>
      <c r="SG38" s="114"/>
      <c r="SH38" s="114"/>
      <c r="SI38" s="114"/>
      <c r="SJ38" s="114"/>
      <c r="SK38" s="114"/>
      <c r="SL38" s="114"/>
      <c r="SM38" s="114"/>
      <c r="SN38" s="114"/>
      <c r="SO38" s="114"/>
      <c r="SP38" s="114"/>
      <c r="SQ38" s="114"/>
      <c r="SR38" s="114"/>
      <c r="SS38" s="114"/>
      <c r="ST38" s="114"/>
      <c r="SU38" s="114"/>
      <c r="SV38" s="114"/>
      <c r="SW38" s="114"/>
      <c r="SX38" s="114"/>
      <c r="SY38" s="114"/>
      <c r="SZ38" s="114"/>
      <c r="TA38" s="114"/>
      <c r="TB38" s="114"/>
      <c r="TC38" s="114"/>
      <c r="TD38" s="114"/>
      <c r="TE38" s="114"/>
      <c r="TF38" s="114"/>
      <c r="TG38" s="114"/>
      <c r="TH38" s="114"/>
      <c r="TI38" s="114"/>
      <c r="TJ38" s="114"/>
      <c r="TK38" s="114"/>
      <c r="TL38" s="114"/>
      <c r="TM38" s="114"/>
      <c r="TN38" s="114"/>
      <c r="TO38" s="114"/>
      <c r="TP38" s="114"/>
      <c r="TQ38" s="114"/>
      <c r="TR38" s="114"/>
      <c r="TS38" s="114"/>
      <c r="TT38" s="114"/>
      <c r="TU38" s="114"/>
      <c r="TV38" s="114"/>
      <c r="TW38" s="114"/>
      <c r="TX38" s="114"/>
      <c r="TY38" s="114"/>
      <c r="TZ38" s="114"/>
      <c r="UA38" s="114"/>
      <c r="UB38" s="114"/>
      <c r="UC38" s="114"/>
      <c r="UD38" s="114"/>
      <c r="UE38" s="114"/>
      <c r="UF38" s="114"/>
      <c r="UG38" s="114"/>
      <c r="UH38" s="114"/>
      <c r="UI38" s="114"/>
      <c r="UJ38" s="114"/>
      <c r="UK38" s="114"/>
      <c r="UL38" s="114"/>
      <c r="UM38" s="114"/>
      <c r="UN38" s="114"/>
      <c r="UO38" s="114"/>
      <c r="UP38" s="114"/>
      <c r="UQ38" s="114"/>
      <c r="UR38" s="114"/>
      <c r="US38" s="114"/>
      <c r="UT38" s="114"/>
      <c r="UU38" s="114"/>
      <c r="UV38" s="114"/>
      <c r="UW38" s="114"/>
      <c r="UX38" s="114"/>
      <c r="UY38" s="114"/>
      <c r="UZ38" s="114"/>
      <c r="VA38" s="114"/>
      <c r="VB38" s="114"/>
      <c r="VC38" s="114"/>
      <c r="VD38" s="114"/>
      <c r="VE38" s="114"/>
      <c r="VF38" s="114"/>
      <c r="VG38" s="114"/>
      <c r="VH38" s="114"/>
      <c r="VI38" s="114"/>
      <c r="VJ38" s="114"/>
      <c r="VK38" s="114"/>
      <c r="VL38" s="114"/>
      <c r="VM38" s="114"/>
      <c r="VN38" s="114"/>
      <c r="VO38" s="114"/>
      <c r="VP38" s="114"/>
      <c r="VQ38" s="114"/>
      <c r="VR38" s="114"/>
      <c r="VS38" s="114"/>
      <c r="VT38" s="114"/>
      <c r="VU38" s="114"/>
      <c r="VV38" s="114"/>
      <c r="VW38" s="114"/>
      <c r="VX38" s="114"/>
      <c r="VY38" s="114"/>
      <c r="VZ38" s="114"/>
      <c r="WA38" s="114"/>
      <c r="WB38" s="114"/>
      <c r="WC38" s="114"/>
      <c r="WD38" s="114"/>
      <c r="WE38" s="114"/>
      <c r="WF38" s="114"/>
      <c r="WG38" s="114"/>
      <c r="WH38" s="114"/>
      <c r="WI38" s="114"/>
      <c r="WJ38" s="114"/>
      <c r="WK38" s="114"/>
      <c r="WL38" s="114"/>
      <c r="WM38" s="114"/>
      <c r="WN38" s="114"/>
      <c r="WO38" s="114"/>
      <c r="WP38" s="114"/>
      <c r="WQ38" s="114"/>
      <c r="WR38" s="114"/>
      <c r="WS38" s="114"/>
      <c r="WT38" s="114"/>
      <c r="WU38" s="114"/>
      <c r="WV38" s="114"/>
      <c r="WW38" s="114"/>
      <c r="WX38" s="114"/>
      <c r="WY38" s="114"/>
      <c r="WZ38" s="114"/>
      <c r="XA38" s="114"/>
      <c r="XB38" s="114"/>
      <c r="XC38" s="114"/>
      <c r="XD38" s="114"/>
      <c r="XE38" s="114"/>
      <c r="XF38" s="114"/>
      <c r="XG38" s="114"/>
      <c r="XH38" s="114"/>
      <c r="XI38" s="114"/>
      <c r="XJ38" s="114"/>
      <c r="XK38" s="114"/>
      <c r="XL38" s="114"/>
      <c r="XM38" s="114"/>
      <c r="XN38" s="114"/>
      <c r="XO38" s="114"/>
      <c r="XP38" s="114"/>
      <c r="XQ38" s="114"/>
      <c r="XR38" s="114"/>
      <c r="XS38" s="114"/>
      <c r="XT38" s="114"/>
      <c r="XU38" s="114"/>
      <c r="XV38" s="114"/>
      <c r="XW38" s="114"/>
      <c r="XX38" s="114"/>
      <c r="XY38" s="114"/>
      <c r="XZ38" s="114"/>
      <c r="YA38" s="114"/>
      <c r="YB38" s="114"/>
      <c r="YC38" s="114"/>
      <c r="YD38" s="114"/>
      <c r="YE38" s="114"/>
      <c r="YF38" s="114"/>
      <c r="YG38" s="114"/>
      <c r="YH38" s="114"/>
      <c r="YI38" s="114"/>
      <c r="YJ38" s="114"/>
      <c r="YK38" s="114"/>
      <c r="YL38" s="114"/>
      <c r="YM38" s="114"/>
      <c r="YN38" s="114"/>
      <c r="YO38" s="114"/>
      <c r="YP38" s="114"/>
      <c r="YQ38" s="114"/>
      <c r="YR38" s="114"/>
      <c r="YS38" s="114"/>
      <c r="YT38" s="114"/>
      <c r="YU38" s="114"/>
      <c r="YV38" s="114"/>
      <c r="YW38" s="114"/>
      <c r="YX38" s="114"/>
      <c r="YY38" s="114"/>
      <c r="YZ38" s="114"/>
      <c r="ZA38" s="114"/>
      <c r="ZB38" s="114"/>
      <c r="ZC38" s="114"/>
      <c r="ZD38" s="114"/>
      <c r="ZE38" s="114"/>
      <c r="ZF38" s="114"/>
      <c r="ZG38" s="114"/>
      <c r="ZH38" s="114"/>
      <c r="ZI38" s="114"/>
      <c r="ZJ38" s="114"/>
      <c r="ZK38" s="114"/>
      <c r="ZL38" s="114"/>
      <c r="ZM38" s="114"/>
      <c r="ZN38" s="114"/>
      <c r="ZO38" s="114"/>
      <c r="ZP38" s="114"/>
      <c r="ZQ38" s="114"/>
      <c r="ZR38" s="114"/>
      <c r="ZS38" s="114"/>
      <c r="ZT38" s="114"/>
      <c r="ZU38" s="114"/>
      <c r="ZV38" s="114"/>
      <c r="ZW38" s="114"/>
      <c r="ZX38" s="114"/>
      <c r="ZY38" s="114"/>
      <c r="ZZ38" s="114"/>
    </row>
    <row r="39" spans="1:702" hidden="1" outlineLevel="1">
      <c r="A39" s="8">
        <v>41395</v>
      </c>
      <c r="B39" s="114">
        <v>1443.62809965</v>
      </c>
      <c r="C39" s="114">
        <v>277.73690783000001</v>
      </c>
      <c r="D39" s="114">
        <v>2.0040308699999998</v>
      </c>
      <c r="E39" s="114">
        <v>402.35782107</v>
      </c>
      <c r="F39" s="114">
        <v>5.3237689999999997E-2</v>
      </c>
      <c r="G39" s="114">
        <v>6.7452885499999997</v>
      </c>
      <c r="H39" s="114">
        <v>82.08388454</v>
      </c>
      <c r="I39" s="114">
        <v>645.57336660999999</v>
      </c>
      <c r="J39" s="114">
        <v>5.47378856</v>
      </c>
      <c r="K39" s="114">
        <v>1.3301848300000001</v>
      </c>
      <c r="L39" s="114">
        <v>2.0714507800000002</v>
      </c>
      <c r="M39" s="166" t="s">
        <v>186</v>
      </c>
      <c r="N39" s="114">
        <v>1.09154833</v>
      </c>
      <c r="O39" s="114">
        <v>4.3954839000000003</v>
      </c>
      <c r="P39" s="114">
        <v>4.8985172099999996</v>
      </c>
      <c r="Q39" s="114">
        <v>0.89690053000000003</v>
      </c>
      <c r="R39" s="114">
        <v>0.12267775</v>
      </c>
      <c r="S39" s="114">
        <v>0.46611676000000002</v>
      </c>
      <c r="T39" s="114">
        <v>6.3268938400000003</v>
      </c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14"/>
      <c r="CL39" s="114"/>
      <c r="CM39" s="114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  <c r="CZ39" s="114"/>
      <c r="DA39" s="114"/>
      <c r="DB39" s="114"/>
      <c r="DC39" s="114"/>
      <c r="DD39" s="114"/>
      <c r="DE39" s="114"/>
      <c r="DF39" s="114"/>
      <c r="DG39" s="114"/>
      <c r="DH39" s="114"/>
      <c r="DI39" s="114"/>
      <c r="DJ39" s="114"/>
      <c r="DK39" s="114"/>
      <c r="DL39" s="114"/>
      <c r="DM39" s="114"/>
      <c r="DN39" s="114"/>
      <c r="DO39" s="114"/>
      <c r="DP39" s="114"/>
      <c r="DQ39" s="114"/>
      <c r="DR39" s="114"/>
      <c r="DS39" s="114"/>
      <c r="DT39" s="114"/>
      <c r="DU39" s="114"/>
      <c r="DV39" s="114"/>
      <c r="DW39" s="114"/>
      <c r="DX39" s="114"/>
      <c r="DY39" s="114"/>
      <c r="DZ39" s="114"/>
      <c r="EA39" s="114"/>
      <c r="EB39" s="114"/>
      <c r="EC39" s="114"/>
      <c r="ED39" s="114"/>
      <c r="EE39" s="114"/>
      <c r="EF39" s="114"/>
      <c r="EG39" s="114"/>
      <c r="EH39" s="114"/>
      <c r="EI39" s="114"/>
      <c r="EJ39" s="114"/>
      <c r="EK39" s="114"/>
      <c r="EL39" s="114"/>
      <c r="EM39" s="114"/>
      <c r="EN39" s="114"/>
      <c r="EO39" s="114"/>
      <c r="EP39" s="114"/>
      <c r="EQ39" s="114"/>
      <c r="ER39" s="114"/>
      <c r="ES39" s="114"/>
      <c r="ET39" s="114"/>
      <c r="EU39" s="114"/>
      <c r="EV39" s="114"/>
      <c r="EW39" s="114"/>
      <c r="EX39" s="114"/>
      <c r="EY39" s="114"/>
      <c r="EZ39" s="114"/>
      <c r="FA39" s="114"/>
      <c r="FB39" s="114"/>
      <c r="FC39" s="114"/>
      <c r="FD39" s="114"/>
      <c r="FE39" s="114"/>
      <c r="FF39" s="114"/>
      <c r="FG39" s="114"/>
      <c r="FH39" s="114"/>
      <c r="FI39" s="114"/>
      <c r="FJ39" s="114"/>
      <c r="FK39" s="114"/>
      <c r="FL39" s="114"/>
      <c r="FM39" s="114"/>
      <c r="FN39" s="114"/>
      <c r="FO39" s="114"/>
      <c r="FP39" s="114"/>
      <c r="FQ39" s="114"/>
      <c r="FR39" s="114"/>
      <c r="FS39" s="114"/>
      <c r="FT39" s="114"/>
      <c r="FU39" s="114"/>
      <c r="FV39" s="114"/>
      <c r="FW39" s="114"/>
      <c r="FX39" s="114"/>
      <c r="FY39" s="114"/>
      <c r="FZ39" s="114"/>
      <c r="GA39" s="114"/>
      <c r="GB39" s="114"/>
      <c r="GC39" s="114"/>
      <c r="GD39" s="114"/>
      <c r="GE39" s="114"/>
      <c r="GF39" s="114"/>
      <c r="GG39" s="114"/>
      <c r="GH39" s="114"/>
      <c r="GI39" s="114"/>
      <c r="GJ39" s="114"/>
      <c r="GK39" s="114"/>
      <c r="GL39" s="114"/>
      <c r="GM39" s="114"/>
      <c r="GN39" s="114"/>
      <c r="GO39" s="114"/>
      <c r="GP39" s="114"/>
      <c r="GQ39" s="114"/>
      <c r="GR39" s="114"/>
      <c r="GS39" s="114"/>
      <c r="GT39" s="114"/>
      <c r="GU39" s="114"/>
      <c r="GV39" s="114"/>
      <c r="GW39" s="114"/>
      <c r="GX39" s="114"/>
      <c r="GY39" s="114"/>
      <c r="GZ39" s="114"/>
      <c r="HA39" s="114"/>
      <c r="HB39" s="114"/>
      <c r="HC39" s="114"/>
      <c r="HD39" s="114"/>
      <c r="HE39" s="114"/>
      <c r="HF39" s="114"/>
      <c r="HG39" s="114"/>
      <c r="HH39" s="114"/>
      <c r="HI39" s="114"/>
      <c r="HJ39" s="114"/>
      <c r="HK39" s="114"/>
      <c r="HL39" s="114"/>
      <c r="HM39" s="114"/>
      <c r="HN39" s="114"/>
      <c r="HO39" s="114"/>
      <c r="HP39" s="114"/>
      <c r="HQ39" s="114"/>
      <c r="HR39" s="114"/>
      <c r="HS39" s="114"/>
      <c r="HT39" s="114"/>
      <c r="HU39" s="114"/>
      <c r="HV39" s="114"/>
      <c r="HW39" s="114"/>
      <c r="HX39" s="114"/>
      <c r="HY39" s="114"/>
      <c r="HZ39" s="114"/>
      <c r="IA39" s="114"/>
      <c r="IB39" s="114"/>
      <c r="IC39" s="114"/>
      <c r="ID39" s="114"/>
      <c r="IE39" s="114"/>
      <c r="IF39" s="114"/>
      <c r="IG39" s="114"/>
      <c r="IH39" s="114"/>
      <c r="II39" s="114"/>
      <c r="IJ39" s="114"/>
      <c r="IK39" s="114"/>
      <c r="IL39" s="114"/>
      <c r="IM39" s="114"/>
      <c r="IN39" s="114"/>
      <c r="IO39" s="114"/>
      <c r="IP39" s="114"/>
      <c r="IQ39" s="114"/>
      <c r="IR39" s="114"/>
      <c r="IS39" s="114"/>
      <c r="IT39" s="114"/>
      <c r="IU39" s="114"/>
      <c r="IV39" s="114"/>
      <c r="IW39" s="114"/>
      <c r="IX39" s="114"/>
      <c r="IY39" s="114"/>
      <c r="IZ39" s="114"/>
      <c r="JA39" s="114"/>
      <c r="JB39" s="114"/>
      <c r="JC39" s="114"/>
      <c r="JD39" s="114"/>
      <c r="JE39" s="114"/>
      <c r="JF39" s="114"/>
      <c r="JG39" s="114"/>
      <c r="JH39" s="114"/>
      <c r="JI39" s="114"/>
      <c r="JJ39" s="114"/>
      <c r="JK39" s="114"/>
      <c r="JL39" s="114"/>
      <c r="JM39" s="114"/>
      <c r="JN39" s="114"/>
      <c r="JO39" s="114"/>
      <c r="JP39" s="114"/>
      <c r="JQ39" s="114"/>
      <c r="JR39" s="114"/>
      <c r="JS39" s="114"/>
      <c r="JT39" s="114"/>
      <c r="JU39" s="114"/>
      <c r="JV39" s="114"/>
      <c r="JW39" s="114"/>
      <c r="JX39" s="114"/>
      <c r="JY39" s="114"/>
      <c r="JZ39" s="114"/>
      <c r="KA39" s="114"/>
      <c r="KB39" s="114"/>
      <c r="KC39" s="114"/>
      <c r="KD39" s="114"/>
      <c r="KE39" s="114"/>
      <c r="KF39" s="114"/>
      <c r="KG39" s="114"/>
      <c r="KH39" s="114"/>
      <c r="KI39" s="114"/>
      <c r="KJ39" s="114"/>
      <c r="KK39" s="114"/>
      <c r="KL39" s="114"/>
      <c r="KM39" s="114"/>
      <c r="KN39" s="114"/>
      <c r="KO39" s="114"/>
      <c r="KP39" s="114"/>
      <c r="KQ39" s="114"/>
      <c r="KR39" s="114"/>
      <c r="KS39" s="114"/>
      <c r="KT39" s="114"/>
      <c r="KU39" s="114"/>
      <c r="KV39" s="114"/>
      <c r="KW39" s="114"/>
      <c r="KX39" s="114"/>
      <c r="KY39" s="114"/>
      <c r="KZ39" s="114"/>
      <c r="LA39" s="114"/>
      <c r="LB39" s="114"/>
      <c r="LC39" s="114"/>
      <c r="LD39" s="114"/>
      <c r="LE39" s="114"/>
      <c r="LF39" s="114"/>
      <c r="LG39" s="114"/>
      <c r="LH39" s="114"/>
      <c r="LI39" s="114"/>
      <c r="LJ39" s="114"/>
      <c r="LK39" s="114"/>
      <c r="LL39" s="114"/>
      <c r="LM39" s="114"/>
      <c r="LN39" s="114"/>
      <c r="LO39" s="114"/>
      <c r="LP39" s="114"/>
      <c r="LQ39" s="114"/>
      <c r="LR39" s="114"/>
      <c r="LS39" s="114"/>
      <c r="LT39" s="114"/>
      <c r="LU39" s="114"/>
      <c r="LV39" s="114"/>
      <c r="LW39" s="114"/>
      <c r="LX39" s="114"/>
      <c r="LY39" s="114"/>
      <c r="LZ39" s="114"/>
      <c r="MA39" s="114"/>
      <c r="MB39" s="114"/>
      <c r="MC39" s="114"/>
      <c r="MD39" s="114"/>
      <c r="ME39" s="114"/>
      <c r="MF39" s="114"/>
      <c r="MG39" s="114"/>
      <c r="MH39" s="114"/>
      <c r="MI39" s="114"/>
      <c r="MJ39" s="114"/>
      <c r="MK39" s="114"/>
      <c r="ML39" s="114"/>
      <c r="MM39" s="114"/>
      <c r="MN39" s="114"/>
      <c r="MO39" s="114"/>
      <c r="MP39" s="114"/>
      <c r="MQ39" s="114"/>
      <c r="MR39" s="114"/>
      <c r="MS39" s="114"/>
      <c r="MT39" s="114"/>
      <c r="MU39" s="114"/>
      <c r="MV39" s="114"/>
      <c r="MW39" s="114"/>
      <c r="MX39" s="114"/>
      <c r="MY39" s="114"/>
      <c r="MZ39" s="114"/>
      <c r="NA39" s="114"/>
      <c r="NB39" s="114"/>
      <c r="NC39" s="114"/>
      <c r="ND39" s="114"/>
      <c r="NE39" s="114"/>
      <c r="NF39" s="114"/>
      <c r="NG39" s="114"/>
      <c r="NH39" s="114"/>
      <c r="NI39" s="114"/>
      <c r="NJ39" s="114"/>
      <c r="NK39" s="114"/>
      <c r="NL39" s="114"/>
      <c r="NM39" s="114"/>
      <c r="NN39" s="114"/>
      <c r="NO39" s="114"/>
      <c r="NP39" s="114"/>
      <c r="NQ39" s="114"/>
      <c r="NR39" s="114"/>
      <c r="NS39" s="114"/>
      <c r="NT39" s="114"/>
      <c r="NU39" s="114"/>
      <c r="NV39" s="114"/>
      <c r="NW39" s="114"/>
      <c r="NX39" s="114"/>
      <c r="NY39" s="114"/>
      <c r="NZ39" s="114"/>
      <c r="OA39" s="114"/>
      <c r="OB39" s="114"/>
      <c r="OC39" s="114"/>
      <c r="OD39" s="114"/>
      <c r="OE39" s="114"/>
      <c r="OF39" s="114"/>
      <c r="OG39" s="114"/>
      <c r="OH39" s="114"/>
      <c r="OI39" s="114"/>
      <c r="OJ39" s="114"/>
      <c r="OK39" s="114"/>
      <c r="OL39" s="114"/>
      <c r="OM39" s="114"/>
      <c r="ON39" s="114"/>
      <c r="OO39" s="114"/>
      <c r="OP39" s="114"/>
      <c r="OQ39" s="114"/>
      <c r="OR39" s="114"/>
      <c r="OS39" s="114"/>
      <c r="OT39" s="114"/>
      <c r="OU39" s="114"/>
      <c r="OV39" s="114"/>
      <c r="OW39" s="114"/>
      <c r="OX39" s="114"/>
      <c r="OY39" s="114"/>
      <c r="OZ39" s="114"/>
      <c r="PA39" s="114"/>
      <c r="PB39" s="114"/>
      <c r="PC39" s="114"/>
      <c r="PD39" s="114"/>
      <c r="PE39" s="114"/>
      <c r="PF39" s="114"/>
      <c r="PG39" s="114"/>
      <c r="PH39" s="114"/>
      <c r="PI39" s="114"/>
      <c r="PJ39" s="114"/>
      <c r="PK39" s="114"/>
      <c r="PL39" s="114"/>
      <c r="PM39" s="114"/>
      <c r="PN39" s="114"/>
      <c r="PO39" s="114"/>
      <c r="PP39" s="114"/>
      <c r="PQ39" s="114"/>
      <c r="PR39" s="114"/>
      <c r="PS39" s="114"/>
      <c r="PT39" s="114"/>
      <c r="PU39" s="114"/>
      <c r="PV39" s="114"/>
      <c r="PW39" s="114"/>
      <c r="PX39" s="114"/>
      <c r="PY39" s="114"/>
      <c r="PZ39" s="114"/>
      <c r="QA39" s="114"/>
      <c r="QB39" s="114"/>
      <c r="QC39" s="114"/>
      <c r="QD39" s="114"/>
      <c r="QE39" s="114"/>
      <c r="QF39" s="114"/>
      <c r="QG39" s="114"/>
      <c r="QH39" s="114"/>
      <c r="QI39" s="114"/>
      <c r="QJ39" s="114"/>
      <c r="QK39" s="114"/>
      <c r="QL39" s="114"/>
      <c r="QM39" s="114"/>
      <c r="QN39" s="114"/>
      <c r="QO39" s="114"/>
      <c r="QP39" s="114"/>
      <c r="QQ39" s="114"/>
      <c r="QR39" s="114"/>
      <c r="QS39" s="114"/>
      <c r="QT39" s="114"/>
      <c r="QU39" s="114"/>
      <c r="QV39" s="114"/>
      <c r="QW39" s="114"/>
      <c r="QX39" s="114"/>
      <c r="QY39" s="114"/>
      <c r="QZ39" s="114"/>
      <c r="RA39" s="114"/>
      <c r="RB39" s="114"/>
      <c r="RC39" s="114"/>
      <c r="RD39" s="114"/>
      <c r="RE39" s="114"/>
      <c r="RF39" s="114"/>
      <c r="RG39" s="114"/>
      <c r="RH39" s="114"/>
      <c r="RI39" s="114"/>
      <c r="RJ39" s="114"/>
      <c r="RK39" s="114"/>
      <c r="RL39" s="114"/>
      <c r="RM39" s="114"/>
      <c r="RN39" s="114"/>
      <c r="RO39" s="114"/>
      <c r="RP39" s="114"/>
      <c r="RQ39" s="114"/>
      <c r="RR39" s="114"/>
      <c r="RS39" s="114"/>
      <c r="RT39" s="114"/>
      <c r="RU39" s="114"/>
      <c r="RV39" s="114"/>
      <c r="RW39" s="114"/>
      <c r="RX39" s="114"/>
      <c r="RY39" s="114"/>
      <c r="RZ39" s="114"/>
      <c r="SA39" s="114"/>
      <c r="SB39" s="114"/>
      <c r="SC39" s="114"/>
      <c r="SD39" s="114"/>
      <c r="SE39" s="114"/>
      <c r="SF39" s="114"/>
      <c r="SG39" s="114"/>
      <c r="SH39" s="114"/>
      <c r="SI39" s="114"/>
      <c r="SJ39" s="114"/>
      <c r="SK39" s="114"/>
      <c r="SL39" s="114"/>
      <c r="SM39" s="114"/>
      <c r="SN39" s="114"/>
      <c r="SO39" s="114"/>
      <c r="SP39" s="114"/>
      <c r="SQ39" s="114"/>
      <c r="SR39" s="114"/>
      <c r="SS39" s="114"/>
      <c r="ST39" s="114"/>
      <c r="SU39" s="114"/>
      <c r="SV39" s="114"/>
      <c r="SW39" s="114"/>
      <c r="SX39" s="114"/>
      <c r="SY39" s="114"/>
      <c r="SZ39" s="114"/>
      <c r="TA39" s="114"/>
      <c r="TB39" s="114"/>
      <c r="TC39" s="114"/>
      <c r="TD39" s="114"/>
      <c r="TE39" s="114"/>
      <c r="TF39" s="114"/>
      <c r="TG39" s="114"/>
      <c r="TH39" s="114"/>
      <c r="TI39" s="114"/>
      <c r="TJ39" s="114"/>
      <c r="TK39" s="114"/>
      <c r="TL39" s="114"/>
      <c r="TM39" s="114"/>
      <c r="TN39" s="114"/>
      <c r="TO39" s="114"/>
      <c r="TP39" s="114"/>
      <c r="TQ39" s="114"/>
      <c r="TR39" s="114"/>
      <c r="TS39" s="114"/>
      <c r="TT39" s="114"/>
      <c r="TU39" s="114"/>
      <c r="TV39" s="114"/>
      <c r="TW39" s="114"/>
      <c r="TX39" s="114"/>
      <c r="TY39" s="114"/>
      <c r="TZ39" s="114"/>
      <c r="UA39" s="114"/>
      <c r="UB39" s="114"/>
      <c r="UC39" s="114"/>
      <c r="UD39" s="114"/>
      <c r="UE39" s="114"/>
      <c r="UF39" s="114"/>
      <c r="UG39" s="114"/>
      <c r="UH39" s="114"/>
      <c r="UI39" s="114"/>
      <c r="UJ39" s="114"/>
      <c r="UK39" s="114"/>
      <c r="UL39" s="114"/>
      <c r="UM39" s="114"/>
      <c r="UN39" s="114"/>
      <c r="UO39" s="114"/>
      <c r="UP39" s="114"/>
      <c r="UQ39" s="114"/>
      <c r="UR39" s="114"/>
      <c r="US39" s="114"/>
      <c r="UT39" s="114"/>
      <c r="UU39" s="114"/>
      <c r="UV39" s="114"/>
      <c r="UW39" s="114"/>
      <c r="UX39" s="114"/>
      <c r="UY39" s="114"/>
      <c r="UZ39" s="114"/>
      <c r="VA39" s="114"/>
      <c r="VB39" s="114"/>
      <c r="VC39" s="114"/>
      <c r="VD39" s="114"/>
      <c r="VE39" s="114"/>
      <c r="VF39" s="114"/>
      <c r="VG39" s="114"/>
      <c r="VH39" s="114"/>
      <c r="VI39" s="114"/>
      <c r="VJ39" s="114"/>
      <c r="VK39" s="114"/>
      <c r="VL39" s="114"/>
      <c r="VM39" s="114"/>
      <c r="VN39" s="114"/>
      <c r="VO39" s="114"/>
      <c r="VP39" s="114"/>
      <c r="VQ39" s="114"/>
      <c r="VR39" s="114"/>
      <c r="VS39" s="114"/>
      <c r="VT39" s="114"/>
      <c r="VU39" s="114"/>
      <c r="VV39" s="114"/>
      <c r="VW39" s="114"/>
      <c r="VX39" s="114"/>
      <c r="VY39" s="114"/>
      <c r="VZ39" s="114"/>
      <c r="WA39" s="114"/>
      <c r="WB39" s="114"/>
      <c r="WC39" s="114"/>
      <c r="WD39" s="114"/>
      <c r="WE39" s="114"/>
      <c r="WF39" s="114"/>
      <c r="WG39" s="114"/>
      <c r="WH39" s="114"/>
      <c r="WI39" s="114"/>
      <c r="WJ39" s="114"/>
      <c r="WK39" s="114"/>
      <c r="WL39" s="114"/>
      <c r="WM39" s="114"/>
      <c r="WN39" s="114"/>
      <c r="WO39" s="114"/>
      <c r="WP39" s="114"/>
      <c r="WQ39" s="114"/>
      <c r="WR39" s="114"/>
      <c r="WS39" s="114"/>
      <c r="WT39" s="114"/>
      <c r="WU39" s="114"/>
      <c r="WV39" s="114"/>
      <c r="WW39" s="114"/>
      <c r="WX39" s="114"/>
      <c r="WY39" s="114"/>
      <c r="WZ39" s="114"/>
      <c r="XA39" s="114"/>
      <c r="XB39" s="114"/>
      <c r="XC39" s="114"/>
      <c r="XD39" s="114"/>
      <c r="XE39" s="114"/>
      <c r="XF39" s="114"/>
      <c r="XG39" s="114"/>
      <c r="XH39" s="114"/>
      <c r="XI39" s="114"/>
      <c r="XJ39" s="114"/>
      <c r="XK39" s="114"/>
      <c r="XL39" s="114"/>
      <c r="XM39" s="114"/>
      <c r="XN39" s="114"/>
      <c r="XO39" s="114"/>
      <c r="XP39" s="114"/>
      <c r="XQ39" s="114"/>
      <c r="XR39" s="114"/>
      <c r="XS39" s="114"/>
      <c r="XT39" s="114"/>
      <c r="XU39" s="114"/>
      <c r="XV39" s="114"/>
      <c r="XW39" s="114"/>
      <c r="XX39" s="114"/>
      <c r="XY39" s="114"/>
      <c r="XZ39" s="114"/>
      <c r="YA39" s="114"/>
      <c r="YB39" s="114"/>
      <c r="YC39" s="114"/>
      <c r="YD39" s="114"/>
      <c r="YE39" s="114"/>
      <c r="YF39" s="114"/>
      <c r="YG39" s="114"/>
      <c r="YH39" s="114"/>
      <c r="YI39" s="114"/>
      <c r="YJ39" s="114"/>
      <c r="YK39" s="114"/>
      <c r="YL39" s="114"/>
      <c r="YM39" s="114"/>
      <c r="YN39" s="114"/>
      <c r="YO39" s="114"/>
      <c r="YP39" s="114"/>
      <c r="YQ39" s="114"/>
      <c r="YR39" s="114"/>
      <c r="YS39" s="114"/>
      <c r="YT39" s="114"/>
      <c r="YU39" s="114"/>
      <c r="YV39" s="114"/>
      <c r="YW39" s="114"/>
      <c r="YX39" s="114"/>
      <c r="YY39" s="114"/>
      <c r="YZ39" s="114"/>
      <c r="ZA39" s="114"/>
      <c r="ZB39" s="114"/>
      <c r="ZC39" s="114"/>
      <c r="ZD39" s="114"/>
      <c r="ZE39" s="114"/>
      <c r="ZF39" s="114"/>
      <c r="ZG39" s="114"/>
      <c r="ZH39" s="114"/>
      <c r="ZI39" s="114"/>
      <c r="ZJ39" s="114"/>
      <c r="ZK39" s="114"/>
      <c r="ZL39" s="114"/>
      <c r="ZM39" s="114"/>
      <c r="ZN39" s="114"/>
      <c r="ZO39" s="114"/>
      <c r="ZP39" s="114"/>
      <c r="ZQ39" s="114"/>
      <c r="ZR39" s="114"/>
      <c r="ZS39" s="114"/>
      <c r="ZT39" s="114"/>
      <c r="ZU39" s="114"/>
      <c r="ZV39" s="114"/>
      <c r="ZW39" s="114"/>
      <c r="ZX39" s="114"/>
      <c r="ZY39" s="114"/>
      <c r="ZZ39" s="114"/>
    </row>
    <row r="40" spans="1:702" hidden="1" outlineLevel="1">
      <c r="A40" s="8">
        <v>41426</v>
      </c>
      <c r="B40" s="114">
        <v>1447.0398599</v>
      </c>
      <c r="C40" s="114">
        <v>278.70725012000003</v>
      </c>
      <c r="D40" s="114">
        <v>2.29876952</v>
      </c>
      <c r="E40" s="114">
        <v>400.33964072999999</v>
      </c>
      <c r="F40" s="114">
        <v>5.623591E-2</v>
      </c>
      <c r="G40" s="114">
        <v>6.7765538000000003</v>
      </c>
      <c r="H40" s="114">
        <v>82.065627950000007</v>
      </c>
      <c r="I40" s="114">
        <v>650.53951852</v>
      </c>
      <c r="J40" s="114">
        <v>4.6924000599999998</v>
      </c>
      <c r="K40" s="114">
        <v>1.3361546200000001</v>
      </c>
      <c r="L40" s="114">
        <v>2.1910384399999998</v>
      </c>
      <c r="M40" s="166" t="s">
        <v>186</v>
      </c>
      <c r="N40" s="114">
        <v>1.12338264</v>
      </c>
      <c r="O40" s="114">
        <v>4.4614559700000003</v>
      </c>
      <c r="P40" s="114">
        <v>4.9148172700000003</v>
      </c>
      <c r="Q40" s="114">
        <v>0.87357428000000004</v>
      </c>
      <c r="R40" s="114">
        <v>4.9213939999999998E-2</v>
      </c>
      <c r="S40" s="114">
        <v>0.31720605000000002</v>
      </c>
      <c r="T40" s="114">
        <v>6.2970200800000002</v>
      </c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  <c r="BR40" s="114"/>
      <c r="BS40" s="114"/>
      <c r="BT40" s="114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14"/>
      <c r="CL40" s="114"/>
      <c r="CM40" s="114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  <c r="CZ40" s="114"/>
      <c r="DA40" s="114"/>
      <c r="DB40" s="114"/>
      <c r="DC40" s="114"/>
      <c r="DD40" s="114"/>
      <c r="DE40" s="114"/>
      <c r="DF40" s="114"/>
      <c r="DG40" s="114"/>
      <c r="DH40" s="114"/>
      <c r="DI40" s="114"/>
      <c r="DJ40" s="114"/>
      <c r="DK40" s="114"/>
      <c r="DL40" s="114"/>
      <c r="DM40" s="114"/>
      <c r="DN40" s="114"/>
      <c r="DO40" s="114"/>
      <c r="DP40" s="114"/>
      <c r="DQ40" s="114"/>
      <c r="DR40" s="114"/>
      <c r="DS40" s="114"/>
      <c r="DT40" s="114"/>
      <c r="DU40" s="114"/>
      <c r="DV40" s="114"/>
      <c r="DW40" s="114"/>
      <c r="DX40" s="114"/>
      <c r="DY40" s="114"/>
      <c r="DZ40" s="114"/>
      <c r="EA40" s="114"/>
      <c r="EB40" s="114"/>
      <c r="EC40" s="114"/>
      <c r="ED40" s="114"/>
      <c r="EE40" s="114"/>
      <c r="EF40" s="114"/>
      <c r="EG40" s="114"/>
      <c r="EH40" s="114"/>
      <c r="EI40" s="114"/>
      <c r="EJ40" s="114"/>
      <c r="EK40" s="114"/>
      <c r="EL40" s="114"/>
      <c r="EM40" s="114"/>
      <c r="EN40" s="114"/>
      <c r="EO40" s="114"/>
      <c r="EP40" s="114"/>
      <c r="EQ40" s="114"/>
      <c r="ER40" s="114"/>
      <c r="ES40" s="114"/>
      <c r="ET40" s="114"/>
      <c r="EU40" s="114"/>
      <c r="EV40" s="114"/>
      <c r="EW40" s="114"/>
      <c r="EX40" s="114"/>
      <c r="EY40" s="114"/>
      <c r="EZ40" s="114"/>
      <c r="FA40" s="114"/>
      <c r="FB40" s="114"/>
      <c r="FC40" s="114"/>
      <c r="FD40" s="114"/>
      <c r="FE40" s="114"/>
      <c r="FF40" s="114"/>
      <c r="FG40" s="114"/>
      <c r="FH40" s="114"/>
      <c r="FI40" s="114"/>
      <c r="FJ40" s="114"/>
      <c r="FK40" s="114"/>
      <c r="FL40" s="114"/>
      <c r="FM40" s="114"/>
      <c r="FN40" s="114"/>
      <c r="FO40" s="114"/>
      <c r="FP40" s="114"/>
      <c r="FQ40" s="114"/>
      <c r="FR40" s="114"/>
      <c r="FS40" s="114"/>
      <c r="FT40" s="114"/>
      <c r="FU40" s="114"/>
      <c r="FV40" s="114"/>
      <c r="FW40" s="114"/>
      <c r="FX40" s="114"/>
      <c r="FY40" s="114"/>
      <c r="FZ40" s="114"/>
      <c r="GA40" s="114"/>
      <c r="GB40" s="114"/>
      <c r="GC40" s="114"/>
      <c r="GD40" s="114"/>
      <c r="GE40" s="114"/>
      <c r="GF40" s="114"/>
      <c r="GG40" s="114"/>
      <c r="GH40" s="114"/>
      <c r="GI40" s="114"/>
      <c r="GJ40" s="114"/>
      <c r="GK40" s="114"/>
      <c r="GL40" s="114"/>
      <c r="GM40" s="114"/>
      <c r="GN40" s="114"/>
      <c r="GO40" s="114"/>
      <c r="GP40" s="114"/>
      <c r="GQ40" s="114"/>
      <c r="GR40" s="114"/>
      <c r="GS40" s="114"/>
      <c r="GT40" s="114"/>
      <c r="GU40" s="114"/>
      <c r="GV40" s="114"/>
      <c r="GW40" s="114"/>
      <c r="GX40" s="114"/>
      <c r="GY40" s="114"/>
      <c r="GZ40" s="114"/>
      <c r="HA40" s="114"/>
      <c r="HB40" s="114"/>
      <c r="HC40" s="114"/>
      <c r="HD40" s="114"/>
      <c r="HE40" s="114"/>
      <c r="HF40" s="114"/>
      <c r="HG40" s="114"/>
      <c r="HH40" s="114"/>
      <c r="HI40" s="114"/>
      <c r="HJ40" s="114"/>
      <c r="HK40" s="114"/>
      <c r="HL40" s="114"/>
      <c r="HM40" s="114"/>
      <c r="HN40" s="114"/>
      <c r="HO40" s="114"/>
      <c r="HP40" s="114"/>
      <c r="HQ40" s="114"/>
      <c r="HR40" s="114"/>
      <c r="HS40" s="114"/>
      <c r="HT40" s="114"/>
      <c r="HU40" s="114"/>
      <c r="HV40" s="114"/>
      <c r="HW40" s="114"/>
      <c r="HX40" s="114"/>
      <c r="HY40" s="114"/>
      <c r="HZ40" s="114"/>
      <c r="IA40" s="114"/>
      <c r="IB40" s="114"/>
      <c r="IC40" s="114"/>
      <c r="ID40" s="114"/>
      <c r="IE40" s="114"/>
      <c r="IF40" s="114"/>
      <c r="IG40" s="114"/>
      <c r="IH40" s="114"/>
      <c r="II40" s="114"/>
      <c r="IJ40" s="114"/>
      <c r="IK40" s="114"/>
      <c r="IL40" s="114"/>
      <c r="IM40" s="114"/>
      <c r="IN40" s="114"/>
      <c r="IO40" s="114"/>
      <c r="IP40" s="114"/>
      <c r="IQ40" s="114"/>
      <c r="IR40" s="114"/>
      <c r="IS40" s="114"/>
      <c r="IT40" s="114"/>
      <c r="IU40" s="114"/>
      <c r="IV40" s="114"/>
      <c r="IW40" s="114"/>
      <c r="IX40" s="114"/>
      <c r="IY40" s="114"/>
      <c r="IZ40" s="114"/>
      <c r="JA40" s="114"/>
      <c r="JB40" s="114"/>
      <c r="JC40" s="114"/>
      <c r="JD40" s="114"/>
      <c r="JE40" s="114"/>
      <c r="JF40" s="114"/>
      <c r="JG40" s="114"/>
      <c r="JH40" s="114"/>
      <c r="JI40" s="114"/>
      <c r="JJ40" s="114"/>
      <c r="JK40" s="114"/>
      <c r="JL40" s="114"/>
      <c r="JM40" s="114"/>
      <c r="JN40" s="114"/>
      <c r="JO40" s="114"/>
      <c r="JP40" s="114"/>
      <c r="JQ40" s="114"/>
      <c r="JR40" s="114"/>
      <c r="JS40" s="114"/>
      <c r="JT40" s="114"/>
      <c r="JU40" s="114"/>
      <c r="JV40" s="114"/>
      <c r="JW40" s="114"/>
      <c r="JX40" s="114"/>
      <c r="JY40" s="114"/>
      <c r="JZ40" s="114"/>
      <c r="KA40" s="114"/>
      <c r="KB40" s="114"/>
      <c r="KC40" s="114"/>
      <c r="KD40" s="114"/>
      <c r="KE40" s="114"/>
      <c r="KF40" s="114"/>
      <c r="KG40" s="114"/>
      <c r="KH40" s="114"/>
      <c r="KI40" s="114"/>
      <c r="KJ40" s="114"/>
      <c r="KK40" s="114"/>
      <c r="KL40" s="114"/>
      <c r="KM40" s="114"/>
      <c r="KN40" s="114"/>
      <c r="KO40" s="114"/>
      <c r="KP40" s="114"/>
      <c r="KQ40" s="114"/>
      <c r="KR40" s="114"/>
      <c r="KS40" s="114"/>
      <c r="KT40" s="114"/>
      <c r="KU40" s="114"/>
      <c r="KV40" s="114"/>
      <c r="KW40" s="114"/>
      <c r="KX40" s="114"/>
      <c r="KY40" s="114"/>
      <c r="KZ40" s="114"/>
      <c r="LA40" s="114"/>
      <c r="LB40" s="114"/>
      <c r="LC40" s="114"/>
      <c r="LD40" s="114"/>
      <c r="LE40" s="114"/>
      <c r="LF40" s="114"/>
      <c r="LG40" s="114"/>
      <c r="LH40" s="114"/>
      <c r="LI40" s="114"/>
      <c r="LJ40" s="114"/>
      <c r="LK40" s="114"/>
      <c r="LL40" s="114"/>
      <c r="LM40" s="114"/>
      <c r="LN40" s="114"/>
      <c r="LO40" s="114"/>
      <c r="LP40" s="114"/>
      <c r="LQ40" s="114"/>
      <c r="LR40" s="114"/>
      <c r="LS40" s="114"/>
      <c r="LT40" s="114"/>
      <c r="LU40" s="114"/>
      <c r="LV40" s="114"/>
      <c r="LW40" s="114"/>
      <c r="LX40" s="114"/>
      <c r="LY40" s="114"/>
      <c r="LZ40" s="114"/>
      <c r="MA40" s="114"/>
      <c r="MB40" s="114"/>
      <c r="MC40" s="114"/>
      <c r="MD40" s="114"/>
      <c r="ME40" s="114"/>
      <c r="MF40" s="114"/>
      <c r="MG40" s="114"/>
      <c r="MH40" s="114"/>
      <c r="MI40" s="114"/>
      <c r="MJ40" s="114"/>
      <c r="MK40" s="114"/>
      <c r="ML40" s="114"/>
      <c r="MM40" s="114"/>
      <c r="MN40" s="114"/>
      <c r="MO40" s="114"/>
      <c r="MP40" s="114"/>
      <c r="MQ40" s="114"/>
      <c r="MR40" s="114"/>
      <c r="MS40" s="114"/>
      <c r="MT40" s="114"/>
      <c r="MU40" s="114"/>
      <c r="MV40" s="114"/>
      <c r="MW40" s="114"/>
      <c r="MX40" s="114"/>
      <c r="MY40" s="114"/>
      <c r="MZ40" s="114"/>
      <c r="NA40" s="114"/>
      <c r="NB40" s="114"/>
      <c r="NC40" s="114"/>
      <c r="ND40" s="114"/>
      <c r="NE40" s="114"/>
      <c r="NF40" s="114"/>
      <c r="NG40" s="114"/>
      <c r="NH40" s="114"/>
      <c r="NI40" s="114"/>
      <c r="NJ40" s="114"/>
      <c r="NK40" s="114"/>
      <c r="NL40" s="114"/>
      <c r="NM40" s="114"/>
      <c r="NN40" s="114"/>
      <c r="NO40" s="114"/>
      <c r="NP40" s="114"/>
      <c r="NQ40" s="114"/>
      <c r="NR40" s="114"/>
      <c r="NS40" s="114"/>
      <c r="NT40" s="114"/>
      <c r="NU40" s="114"/>
      <c r="NV40" s="114"/>
      <c r="NW40" s="114"/>
      <c r="NX40" s="114"/>
      <c r="NY40" s="114"/>
      <c r="NZ40" s="114"/>
      <c r="OA40" s="114"/>
      <c r="OB40" s="114"/>
      <c r="OC40" s="114"/>
      <c r="OD40" s="114"/>
      <c r="OE40" s="114"/>
      <c r="OF40" s="114"/>
      <c r="OG40" s="114"/>
      <c r="OH40" s="114"/>
      <c r="OI40" s="114"/>
      <c r="OJ40" s="114"/>
      <c r="OK40" s="114"/>
      <c r="OL40" s="114"/>
      <c r="OM40" s="114"/>
      <c r="ON40" s="114"/>
      <c r="OO40" s="114"/>
      <c r="OP40" s="114"/>
      <c r="OQ40" s="114"/>
      <c r="OR40" s="114"/>
      <c r="OS40" s="114"/>
      <c r="OT40" s="114"/>
      <c r="OU40" s="114"/>
      <c r="OV40" s="114"/>
      <c r="OW40" s="114"/>
      <c r="OX40" s="114"/>
      <c r="OY40" s="114"/>
      <c r="OZ40" s="114"/>
      <c r="PA40" s="114"/>
      <c r="PB40" s="114"/>
      <c r="PC40" s="114"/>
      <c r="PD40" s="114"/>
      <c r="PE40" s="114"/>
      <c r="PF40" s="114"/>
      <c r="PG40" s="114"/>
      <c r="PH40" s="114"/>
      <c r="PI40" s="114"/>
      <c r="PJ40" s="114"/>
      <c r="PK40" s="114"/>
      <c r="PL40" s="114"/>
      <c r="PM40" s="114"/>
      <c r="PN40" s="114"/>
      <c r="PO40" s="114"/>
      <c r="PP40" s="114"/>
      <c r="PQ40" s="114"/>
      <c r="PR40" s="114"/>
      <c r="PS40" s="114"/>
      <c r="PT40" s="114"/>
      <c r="PU40" s="114"/>
      <c r="PV40" s="114"/>
      <c r="PW40" s="114"/>
      <c r="PX40" s="114"/>
      <c r="PY40" s="114"/>
      <c r="PZ40" s="114"/>
      <c r="QA40" s="114"/>
      <c r="QB40" s="114"/>
      <c r="QC40" s="114"/>
      <c r="QD40" s="114"/>
      <c r="QE40" s="114"/>
      <c r="QF40" s="114"/>
      <c r="QG40" s="114"/>
      <c r="QH40" s="114"/>
      <c r="QI40" s="114"/>
      <c r="QJ40" s="114"/>
      <c r="QK40" s="114"/>
      <c r="QL40" s="114"/>
      <c r="QM40" s="114"/>
      <c r="QN40" s="114"/>
      <c r="QO40" s="114"/>
      <c r="QP40" s="114"/>
      <c r="QQ40" s="114"/>
      <c r="QR40" s="114"/>
      <c r="QS40" s="114"/>
      <c r="QT40" s="114"/>
      <c r="QU40" s="114"/>
      <c r="QV40" s="114"/>
      <c r="QW40" s="114"/>
      <c r="QX40" s="114"/>
      <c r="QY40" s="114"/>
      <c r="QZ40" s="114"/>
      <c r="RA40" s="114"/>
      <c r="RB40" s="114"/>
      <c r="RC40" s="114"/>
      <c r="RD40" s="114"/>
      <c r="RE40" s="114"/>
      <c r="RF40" s="114"/>
      <c r="RG40" s="114"/>
      <c r="RH40" s="114"/>
      <c r="RI40" s="114"/>
      <c r="RJ40" s="114"/>
      <c r="RK40" s="114"/>
      <c r="RL40" s="114"/>
      <c r="RM40" s="114"/>
      <c r="RN40" s="114"/>
      <c r="RO40" s="114"/>
      <c r="RP40" s="114"/>
      <c r="RQ40" s="114"/>
      <c r="RR40" s="114"/>
      <c r="RS40" s="114"/>
      <c r="RT40" s="114"/>
      <c r="RU40" s="114"/>
      <c r="RV40" s="114"/>
      <c r="RW40" s="114"/>
      <c r="RX40" s="114"/>
      <c r="RY40" s="114"/>
      <c r="RZ40" s="114"/>
      <c r="SA40" s="114"/>
      <c r="SB40" s="114"/>
      <c r="SC40" s="114"/>
      <c r="SD40" s="114"/>
      <c r="SE40" s="114"/>
      <c r="SF40" s="114"/>
      <c r="SG40" s="114"/>
      <c r="SH40" s="114"/>
      <c r="SI40" s="114"/>
      <c r="SJ40" s="114"/>
      <c r="SK40" s="114"/>
      <c r="SL40" s="114"/>
      <c r="SM40" s="114"/>
      <c r="SN40" s="114"/>
      <c r="SO40" s="114"/>
      <c r="SP40" s="114"/>
      <c r="SQ40" s="114"/>
      <c r="SR40" s="114"/>
      <c r="SS40" s="114"/>
      <c r="ST40" s="114"/>
      <c r="SU40" s="114"/>
      <c r="SV40" s="114"/>
      <c r="SW40" s="114"/>
      <c r="SX40" s="114"/>
      <c r="SY40" s="114"/>
      <c r="SZ40" s="114"/>
      <c r="TA40" s="114"/>
      <c r="TB40" s="114"/>
      <c r="TC40" s="114"/>
      <c r="TD40" s="114"/>
      <c r="TE40" s="114"/>
      <c r="TF40" s="114"/>
      <c r="TG40" s="114"/>
      <c r="TH40" s="114"/>
      <c r="TI40" s="114"/>
      <c r="TJ40" s="114"/>
      <c r="TK40" s="114"/>
      <c r="TL40" s="114"/>
      <c r="TM40" s="114"/>
      <c r="TN40" s="114"/>
      <c r="TO40" s="114"/>
      <c r="TP40" s="114"/>
      <c r="TQ40" s="114"/>
      <c r="TR40" s="114"/>
      <c r="TS40" s="114"/>
      <c r="TT40" s="114"/>
      <c r="TU40" s="114"/>
      <c r="TV40" s="114"/>
      <c r="TW40" s="114"/>
      <c r="TX40" s="114"/>
      <c r="TY40" s="114"/>
      <c r="TZ40" s="114"/>
      <c r="UA40" s="114"/>
      <c r="UB40" s="114"/>
      <c r="UC40" s="114"/>
      <c r="UD40" s="114"/>
      <c r="UE40" s="114"/>
      <c r="UF40" s="114"/>
      <c r="UG40" s="114"/>
      <c r="UH40" s="114"/>
      <c r="UI40" s="114"/>
      <c r="UJ40" s="114"/>
      <c r="UK40" s="114"/>
      <c r="UL40" s="114"/>
      <c r="UM40" s="114"/>
      <c r="UN40" s="114"/>
      <c r="UO40" s="114"/>
      <c r="UP40" s="114"/>
      <c r="UQ40" s="114"/>
      <c r="UR40" s="114"/>
      <c r="US40" s="114"/>
      <c r="UT40" s="114"/>
      <c r="UU40" s="114"/>
      <c r="UV40" s="114"/>
      <c r="UW40" s="114"/>
      <c r="UX40" s="114"/>
      <c r="UY40" s="114"/>
      <c r="UZ40" s="114"/>
      <c r="VA40" s="114"/>
      <c r="VB40" s="114"/>
      <c r="VC40" s="114"/>
      <c r="VD40" s="114"/>
      <c r="VE40" s="114"/>
      <c r="VF40" s="114"/>
      <c r="VG40" s="114"/>
      <c r="VH40" s="114"/>
      <c r="VI40" s="114"/>
      <c r="VJ40" s="114"/>
      <c r="VK40" s="114"/>
      <c r="VL40" s="114"/>
      <c r="VM40" s="114"/>
      <c r="VN40" s="114"/>
      <c r="VO40" s="114"/>
      <c r="VP40" s="114"/>
      <c r="VQ40" s="114"/>
      <c r="VR40" s="114"/>
      <c r="VS40" s="114"/>
      <c r="VT40" s="114"/>
      <c r="VU40" s="114"/>
      <c r="VV40" s="114"/>
      <c r="VW40" s="114"/>
      <c r="VX40" s="114"/>
      <c r="VY40" s="114"/>
      <c r="VZ40" s="114"/>
      <c r="WA40" s="114"/>
      <c r="WB40" s="114"/>
      <c r="WC40" s="114"/>
      <c r="WD40" s="114"/>
      <c r="WE40" s="114"/>
      <c r="WF40" s="114"/>
      <c r="WG40" s="114"/>
      <c r="WH40" s="114"/>
      <c r="WI40" s="114"/>
      <c r="WJ40" s="114"/>
      <c r="WK40" s="114"/>
      <c r="WL40" s="114"/>
      <c r="WM40" s="114"/>
      <c r="WN40" s="114"/>
      <c r="WO40" s="114"/>
      <c r="WP40" s="114"/>
      <c r="WQ40" s="114"/>
      <c r="WR40" s="114"/>
      <c r="WS40" s="114"/>
      <c r="WT40" s="114"/>
      <c r="WU40" s="114"/>
      <c r="WV40" s="114"/>
      <c r="WW40" s="114"/>
      <c r="WX40" s="114"/>
      <c r="WY40" s="114"/>
      <c r="WZ40" s="114"/>
      <c r="XA40" s="114"/>
      <c r="XB40" s="114"/>
      <c r="XC40" s="114"/>
      <c r="XD40" s="114"/>
      <c r="XE40" s="114"/>
      <c r="XF40" s="114"/>
      <c r="XG40" s="114"/>
      <c r="XH40" s="114"/>
      <c r="XI40" s="114"/>
      <c r="XJ40" s="114"/>
      <c r="XK40" s="114"/>
      <c r="XL40" s="114"/>
      <c r="XM40" s="114"/>
      <c r="XN40" s="114"/>
      <c r="XO40" s="114"/>
      <c r="XP40" s="114"/>
      <c r="XQ40" s="114"/>
      <c r="XR40" s="114"/>
      <c r="XS40" s="114"/>
      <c r="XT40" s="114"/>
      <c r="XU40" s="114"/>
      <c r="XV40" s="114"/>
      <c r="XW40" s="114"/>
      <c r="XX40" s="114"/>
      <c r="XY40" s="114"/>
      <c r="XZ40" s="114"/>
      <c r="YA40" s="114"/>
      <c r="YB40" s="114"/>
      <c r="YC40" s="114"/>
      <c r="YD40" s="114"/>
      <c r="YE40" s="114"/>
      <c r="YF40" s="114"/>
      <c r="YG40" s="114"/>
      <c r="YH40" s="114"/>
      <c r="YI40" s="114"/>
      <c r="YJ40" s="114"/>
      <c r="YK40" s="114"/>
      <c r="YL40" s="114"/>
      <c r="YM40" s="114"/>
      <c r="YN40" s="114"/>
      <c r="YO40" s="114"/>
      <c r="YP40" s="114"/>
      <c r="YQ40" s="114"/>
      <c r="YR40" s="114"/>
      <c r="YS40" s="114"/>
      <c r="YT40" s="114"/>
      <c r="YU40" s="114"/>
      <c r="YV40" s="114"/>
      <c r="YW40" s="114"/>
      <c r="YX40" s="114"/>
      <c r="YY40" s="114"/>
      <c r="YZ40" s="114"/>
      <c r="ZA40" s="114"/>
      <c r="ZB40" s="114"/>
      <c r="ZC40" s="114"/>
      <c r="ZD40" s="114"/>
      <c r="ZE40" s="114"/>
      <c r="ZF40" s="114"/>
      <c r="ZG40" s="114"/>
      <c r="ZH40" s="114"/>
      <c r="ZI40" s="114"/>
      <c r="ZJ40" s="114"/>
      <c r="ZK40" s="114"/>
      <c r="ZL40" s="114"/>
      <c r="ZM40" s="114"/>
      <c r="ZN40" s="114"/>
      <c r="ZO40" s="114"/>
      <c r="ZP40" s="114"/>
      <c r="ZQ40" s="114"/>
      <c r="ZR40" s="114"/>
      <c r="ZS40" s="114"/>
      <c r="ZT40" s="114"/>
      <c r="ZU40" s="114"/>
      <c r="ZV40" s="114"/>
      <c r="ZW40" s="114"/>
      <c r="ZX40" s="114"/>
      <c r="ZY40" s="114"/>
      <c r="ZZ40" s="114"/>
    </row>
    <row r="41" spans="1:702" hidden="1" outlineLevel="1">
      <c r="A41" s="8">
        <v>41456</v>
      </c>
      <c r="B41" s="114">
        <v>1451.0468798899999</v>
      </c>
      <c r="C41" s="114">
        <v>284.02903042000003</v>
      </c>
      <c r="D41" s="114">
        <v>2.0040308699999998</v>
      </c>
      <c r="E41" s="114">
        <v>406.06151167000002</v>
      </c>
      <c r="F41" s="114">
        <v>6.7585190000000003E-2</v>
      </c>
      <c r="G41" s="114">
        <v>6.70370651</v>
      </c>
      <c r="H41" s="114">
        <v>75.577970460000003</v>
      </c>
      <c r="I41" s="114">
        <v>643.84529212999996</v>
      </c>
      <c r="J41" s="114">
        <v>4.42246205</v>
      </c>
      <c r="K41" s="114">
        <v>1.3812546400000001</v>
      </c>
      <c r="L41" s="114">
        <v>8.7284267900000003</v>
      </c>
      <c r="M41" s="166" t="s">
        <v>186</v>
      </c>
      <c r="N41" s="114">
        <v>1.02666926</v>
      </c>
      <c r="O41" s="114">
        <v>4.4550925699999997</v>
      </c>
      <c r="P41" s="114">
        <v>4.8580875399999996</v>
      </c>
      <c r="Q41" s="114">
        <v>0.86869028000000004</v>
      </c>
      <c r="R41" s="114">
        <v>0.32232473</v>
      </c>
      <c r="S41" s="114">
        <v>0.21695864000000001</v>
      </c>
      <c r="T41" s="114">
        <v>6.4777861400000001</v>
      </c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14"/>
      <c r="CL41" s="114"/>
      <c r="CM41" s="114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  <c r="CZ41" s="114"/>
      <c r="DA41" s="114"/>
      <c r="DB41" s="114"/>
      <c r="DC41" s="114"/>
      <c r="DD41" s="114"/>
      <c r="DE41" s="114"/>
      <c r="DF41" s="114"/>
      <c r="DG41" s="114"/>
      <c r="DH41" s="114"/>
      <c r="DI41" s="114"/>
      <c r="DJ41" s="114"/>
      <c r="DK41" s="114"/>
      <c r="DL41" s="114"/>
      <c r="DM41" s="114"/>
      <c r="DN41" s="114"/>
      <c r="DO41" s="114"/>
      <c r="DP41" s="114"/>
      <c r="DQ41" s="114"/>
      <c r="DR41" s="114"/>
      <c r="DS41" s="114"/>
      <c r="DT41" s="114"/>
      <c r="DU41" s="114"/>
      <c r="DV41" s="114"/>
      <c r="DW41" s="114"/>
      <c r="DX41" s="114"/>
      <c r="DY41" s="114"/>
      <c r="DZ41" s="114"/>
      <c r="EA41" s="114"/>
      <c r="EB41" s="114"/>
      <c r="EC41" s="114"/>
      <c r="ED41" s="114"/>
      <c r="EE41" s="114"/>
      <c r="EF41" s="114"/>
      <c r="EG41" s="114"/>
      <c r="EH41" s="114"/>
      <c r="EI41" s="114"/>
      <c r="EJ41" s="114"/>
      <c r="EK41" s="114"/>
      <c r="EL41" s="114"/>
      <c r="EM41" s="114"/>
      <c r="EN41" s="114"/>
      <c r="EO41" s="114"/>
      <c r="EP41" s="114"/>
      <c r="EQ41" s="114"/>
      <c r="ER41" s="114"/>
      <c r="ES41" s="114"/>
      <c r="ET41" s="114"/>
      <c r="EU41" s="114"/>
      <c r="EV41" s="114"/>
      <c r="EW41" s="114"/>
      <c r="EX41" s="114"/>
      <c r="EY41" s="114"/>
      <c r="EZ41" s="114"/>
      <c r="FA41" s="114"/>
      <c r="FB41" s="114"/>
      <c r="FC41" s="114"/>
      <c r="FD41" s="114"/>
      <c r="FE41" s="114"/>
      <c r="FF41" s="114"/>
      <c r="FG41" s="114"/>
      <c r="FH41" s="114"/>
      <c r="FI41" s="114"/>
      <c r="FJ41" s="114"/>
      <c r="FK41" s="114"/>
      <c r="FL41" s="114"/>
      <c r="FM41" s="114"/>
      <c r="FN41" s="114"/>
      <c r="FO41" s="114"/>
      <c r="FP41" s="114"/>
      <c r="FQ41" s="114"/>
      <c r="FR41" s="114"/>
      <c r="FS41" s="114"/>
      <c r="FT41" s="114"/>
      <c r="FU41" s="114"/>
      <c r="FV41" s="114"/>
      <c r="FW41" s="114"/>
      <c r="FX41" s="114"/>
      <c r="FY41" s="114"/>
      <c r="FZ41" s="114"/>
      <c r="GA41" s="114"/>
      <c r="GB41" s="114"/>
      <c r="GC41" s="114"/>
      <c r="GD41" s="114"/>
      <c r="GE41" s="114"/>
      <c r="GF41" s="114"/>
      <c r="GG41" s="114"/>
      <c r="GH41" s="114"/>
      <c r="GI41" s="114"/>
      <c r="GJ41" s="114"/>
      <c r="GK41" s="114"/>
      <c r="GL41" s="114"/>
      <c r="GM41" s="114"/>
      <c r="GN41" s="114"/>
      <c r="GO41" s="114"/>
      <c r="GP41" s="114"/>
      <c r="GQ41" s="114"/>
      <c r="GR41" s="114"/>
      <c r="GS41" s="114"/>
      <c r="GT41" s="114"/>
      <c r="GU41" s="114"/>
      <c r="GV41" s="114"/>
      <c r="GW41" s="114"/>
      <c r="GX41" s="114"/>
      <c r="GY41" s="114"/>
      <c r="GZ41" s="114"/>
      <c r="HA41" s="114"/>
      <c r="HB41" s="114"/>
      <c r="HC41" s="114"/>
      <c r="HD41" s="114"/>
      <c r="HE41" s="114"/>
      <c r="HF41" s="114"/>
      <c r="HG41" s="114"/>
      <c r="HH41" s="114"/>
      <c r="HI41" s="114"/>
      <c r="HJ41" s="114"/>
      <c r="HK41" s="114"/>
      <c r="HL41" s="114"/>
      <c r="HM41" s="114"/>
      <c r="HN41" s="114"/>
      <c r="HO41" s="114"/>
      <c r="HP41" s="114"/>
      <c r="HQ41" s="114"/>
      <c r="HR41" s="114"/>
      <c r="HS41" s="114"/>
      <c r="HT41" s="114"/>
      <c r="HU41" s="114"/>
      <c r="HV41" s="114"/>
      <c r="HW41" s="114"/>
      <c r="HX41" s="114"/>
      <c r="HY41" s="114"/>
      <c r="HZ41" s="114"/>
      <c r="IA41" s="114"/>
      <c r="IB41" s="114"/>
      <c r="IC41" s="114"/>
      <c r="ID41" s="114"/>
      <c r="IE41" s="114"/>
      <c r="IF41" s="114"/>
      <c r="IG41" s="114"/>
      <c r="IH41" s="114"/>
      <c r="II41" s="114"/>
      <c r="IJ41" s="114"/>
      <c r="IK41" s="114"/>
      <c r="IL41" s="114"/>
      <c r="IM41" s="114"/>
      <c r="IN41" s="114"/>
      <c r="IO41" s="114"/>
      <c r="IP41" s="114"/>
      <c r="IQ41" s="114"/>
      <c r="IR41" s="114"/>
      <c r="IS41" s="114"/>
      <c r="IT41" s="114"/>
      <c r="IU41" s="114"/>
      <c r="IV41" s="114"/>
      <c r="IW41" s="114"/>
      <c r="IX41" s="114"/>
      <c r="IY41" s="114"/>
      <c r="IZ41" s="114"/>
      <c r="JA41" s="114"/>
      <c r="JB41" s="114"/>
      <c r="JC41" s="114"/>
      <c r="JD41" s="114"/>
      <c r="JE41" s="114"/>
      <c r="JF41" s="114"/>
      <c r="JG41" s="114"/>
      <c r="JH41" s="114"/>
      <c r="JI41" s="114"/>
      <c r="JJ41" s="114"/>
      <c r="JK41" s="114"/>
      <c r="JL41" s="114"/>
      <c r="JM41" s="114"/>
      <c r="JN41" s="114"/>
      <c r="JO41" s="114"/>
      <c r="JP41" s="114"/>
      <c r="JQ41" s="114"/>
      <c r="JR41" s="114"/>
      <c r="JS41" s="114"/>
      <c r="JT41" s="114"/>
      <c r="JU41" s="114"/>
      <c r="JV41" s="114"/>
      <c r="JW41" s="114"/>
      <c r="JX41" s="114"/>
      <c r="JY41" s="114"/>
      <c r="JZ41" s="114"/>
      <c r="KA41" s="114"/>
      <c r="KB41" s="114"/>
      <c r="KC41" s="114"/>
      <c r="KD41" s="114"/>
      <c r="KE41" s="114"/>
      <c r="KF41" s="114"/>
      <c r="KG41" s="114"/>
      <c r="KH41" s="114"/>
      <c r="KI41" s="114"/>
      <c r="KJ41" s="114"/>
      <c r="KK41" s="114"/>
      <c r="KL41" s="114"/>
      <c r="KM41" s="114"/>
      <c r="KN41" s="114"/>
      <c r="KO41" s="114"/>
      <c r="KP41" s="114"/>
      <c r="KQ41" s="114"/>
      <c r="KR41" s="114"/>
      <c r="KS41" s="114"/>
      <c r="KT41" s="114"/>
      <c r="KU41" s="114"/>
      <c r="KV41" s="114"/>
      <c r="KW41" s="114"/>
      <c r="KX41" s="114"/>
      <c r="KY41" s="114"/>
      <c r="KZ41" s="114"/>
      <c r="LA41" s="114"/>
      <c r="LB41" s="114"/>
      <c r="LC41" s="114"/>
      <c r="LD41" s="114"/>
      <c r="LE41" s="114"/>
      <c r="LF41" s="114"/>
      <c r="LG41" s="114"/>
      <c r="LH41" s="114"/>
      <c r="LI41" s="114"/>
      <c r="LJ41" s="114"/>
      <c r="LK41" s="114"/>
      <c r="LL41" s="114"/>
      <c r="LM41" s="114"/>
      <c r="LN41" s="114"/>
      <c r="LO41" s="114"/>
      <c r="LP41" s="114"/>
      <c r="LQ41" s="114"/>
      <c r="LR41" s="114"/>
      <c r="LS41" s="114"/>
      <c r="LT41" s="114"/>
      <c r="LU41" s="114"/>
      <c r="LV41" s="114"/>
      <c r="LW41" s="114"/>
      <c r="LX41" s="114"/>
      <c r="LY41" s="114"/>
      <c r="LZ41" s="114"/>
      <c r="MA41" s="114"/>
      <c r="MB41" s="114"/>
      <c r="MC41" s="114"/>
      <c r="MD41" s="114"/>
      <c r="ME41" s="114"/>
      <c r="MF41" s="114"/>
      <c r="MG41" s="114"/>
      <c r="MH41" s="114"/>
      <c r="MI41" s="114"/>
      <c r="MJ41" s="114"/>
      <c r="MK41" s="114"/>
      <c r="ML41" s="114"/>
      <c r="MM41" s="114"/>
      <c r="MN41" s="114"/>
      <c r="MO41" s="114"/>
      <c r="MP41" s="114"/>
      <c r="MQ41" s="114"/>
      <c r="MR41" s="114"/>
      <c r="MS41" s="114"/>
      <c r="MT41" s="114"/>
      <c r="MU41" s="114"/>
      <c r="MV41" s="114"/>
      <c r="MW41" s="114"/>
      <c r="MX41" s="114"/>
      <c r="MY41" s="114"/>
      <c r="MZ41" s="114"/>
      <c r="NA41" s="114"/>
      <c r="NB41" s="114"/>
      <c r="NC41" s="114"/>
      <c r="ND41" s="114"/>
      <c r="NE41" s="114"/>
      <c r="NF41" s="114"/>
      <c r="NG41" s="114"/>
      <c r="NH41" s="114"/>
      <c r="NI41" s="114"/>
      <c r="NJ41" s="114"/>
      <c r="NK41" s="114"/>
      <c r="NL41" s="114"/>
      <c r="NM41" s="114"/>
      <c r="NN41" s="114"/>
      <c r="NO41" s="114"/>
      <c r="NP41" s="114"/>
      <c r="NQ41" s="114"/>
      <c r="NR41" s="114"/>
      <c r="NS41" s="114"/>
      <c r="NT41" s="114"/>
      <c r="NU41" s="114"/>
      <c r="NV41" s="114"/>
      <c r="NW41" s="114"/>
      <c r="NX41" s="114"/>
      <c r="NY41" s="114"/>
      <c r="NZ41" s="114"/>
      <c r="OA41" s="114"/>
      <c r="OB41" s="114"/>
      <c r="OC41" s="114"/>
      <c r="OD41" s="114"/>
      <c r="OE41" s="114"/>
      <c r="OF41" s="114"/>
      <c r="OG41" s="114"/>
      <c r="OH41" s="114"/>
      <c r="OI41" s="114"/>
      <c r="OJ41" s="114"/>
      <c r="OK41" s="114"/>
      <c r="OL41" s="114"/>
      <c r="OM41" s="114"/>
      <c r="ON41" s="114"/>
      <c r="OO41" s="114"/>
      <c r="OP41" s="114"/>
      <c r="OQ41" s="114"/>
      <c r="OR41" s="114"/>
      <c r="OS41" s="114"/>
      <c r="OT41" s="114"/>
      <c r="OU41" s="114"/>
      <c r="OV41" s="114"/>
      <c r="OW41" s="114"/>
      <c r="OX41" s="114"/>
      <c r="OY41" s="114"/>
      <c r="OZ41" s="114"/>
      <c r="PA41" s="114"/>
      <c r="PB41" s="114"/>
      <c r="PC41" s="114"/>
      <c r="PD41" s="114"/>
      <c r="PE41" s="114"/>
      <c r="PF41" s="114"/>
      <c r="PG41" s="114"/>
      <c r="PH41" s="114"/>
      <c r="PI41" s="114"/>
      <c r="PJ41" s="114"/>
      <c r="PK41" s="114"/>
      <c r="PL41" s="114"/>
      <c r="PM41" s="114"/>
      <c r="PN41" s="114"/>
      <c r="PO41" s="114"/>
      <c r="PP41" s="114"/>
      <c r="PQ41" s="114"/>
      <c r="PR41" s="114"/>
      <c r="PS41" s="114"/>
      <c r="PT41" s="114"/>
      <c r="PU41" s="114"/>
      <c r="PV41" s="114"/>
      <c r="PW41" s="114"/>
      <c r="PX41" s="114"/>
      <c r="PY41" s="114"/>
      <c r="PZ41" s="114"/>
      <c r="QA41" s="114"/>
      <c r="QB41" s="114"/>
      <c r="QC41" s="114"/>
      <c r="QD41" s="114"/>
      <c r="QE41" s="114"/>
      <c r="QF41" s="114"/>
      <c r="QG41" s="114"/>
      <c r="QH41" s="114"/>
      <c r="QI41" s="114"/>
      <c r="QJ41" s="114"/>
      <c r="QK41" s="114"/>
      <c r="QL41" s="114"/>
      <c r="QM41" s="114"/>
      <c r="QN41" s="114"/>
      <c r="QO41" s="114"/>
      <c r="QP41" s="114"/>
      <c r="QQ41" s="114"/>
      <c r="QR41" s="114"/>
      <c r="QS41" s="114"/>
      <c r="QT41" s="114"/>
      <c r="QU41" s="114"/>
      <c r="QV41" s="114"/>
      <c r="QW41" s="114"/>
      <c r="QX41" s="114"/>
      <c r="QY41" s="114"/>
      <c r="QZ41" s="114"/>
      <c r="RA41" s="114"/>
      <c r="RB41" s="114"/>
      <c r="RC41" s="114"/>
      <c r="RD41" s="114"/>
      <c r="RE41" s="114"/>
      <c r="RF41" s="114"/>
      <c r="RG41" s="114"/>
      <c r="RH41" s="114"/>
      <c r="RI41" s="114"/>
      <c r="RJ41" s="114"/>
      <c r="RK41" s="114"/>
      <c r="RL41" s="114"/>
      <c r="RM41" s="114"/>
      <c r="RN41" s="114"/>
      <c r="RO41" s="114"/>
      <c r="RP41" s="114"/>
      <c r="RQ41" s="114"/>
      <c r="RR41" s="114"/>
      <c r="RS41" s="114"/>
      <c r="RT41" s="114"/>
      <c r="RU41" s="114"/>
      <c r="RV41" s="114"/>
      <c r="RW41" s="114"/>
      <c r="RX41" s="114"/>
      <c r="RY41" s="114"/>
      <c r="RZ41" s="114"/>
      <c r="SA41" s="114"/>
      <c r="SB41" s="114"/>
      <c r="SC41" s="114"/>
      <c r="SD41" s="114"/>
      <c r="SE41" s="114"/>
      <c r="SF41" s="114"/>
      <c r="SG41" s="114"/>
      <c r="SH41" s="114"/>
      <c r="SI41" s="114"/>
      <c r="SJ41" s="114"/>
      <c r="SK41" s="114"/>
      <c r="SL41" s="114"/>
      <c r="SM41" s="114"/>
      <c r="SN41" s="114"/>
      <c r="SO41" s="114"/>
      <c r="SP41" s="114"/>
      <c r="SQ41" s="114"/>
      <c r="SR41" s="114"/>
      <c r="SS41" s="114"/>
      <c r="ST41" s="114"/>
      <c r="SU41" s="114"/>
      <c r="SV41" s="114"/>
      <c r="SW41" s="114"/>
      <c r="SX41" s="114"/>
      <c r="SY41" s="114"/>
      <c r="SZ41" s="114"/>
      <c r="TA41" s="114"/>
      <c r="TB41" s="114"/>
      <c r="TC41" s="114"/>
      <c r="TD41" s="114"/>
      <c r="TE41" s="114"/>
      <c r="TF41" s="114"/>
      <c r="TG41" s="114"/>
      <c r="TH41" s="114"/>
      <c r="TI41" s="114"/>
      <c r="TJ41" s="114"/>
      <c r="TK41" s="114"/>
      <c r="TL41" s="114"/>
      <c r="TM41" s="114"/>
      <c r="TN41" s="114"/>
      <c r="TO41" s="114"/>
      <c r="TP41" s="114"/>
      <c r="TQ41" s="114"/>
      <c r="TR41" s="114"/>
      <c r="TS41" s="114"/>
      <c r="TT41" s="114"/>
      <c r="TU41" s="114"/>
      <c r="TV41" s="114"/>
      <c r="TW41" s="114"/>
      <c r="TX41" s="114"/>
      <c r="TY41" s="114"/>
      <c r="TZ41" s="114"/>
      <c r="UA41" s="114"/>
      <c r="UB41" s="114"/>
      <c r="UC41" s="114"/>
      <c r="UD41" s="114"/>
      <c r="UE41" s="114"/>
      <c r="UF41" s="114"/>
      <c r="UG41" s="114"/>
      <c r="UH41" s="114"/>
      <c r="UI41" s="114"/>
      <c r="UJ41" s="114"/>
      <c r="UK41" s="114"/>
      <c r="UL41" s="114"/>
      <c r="UM41" s="114"/>
      <c r="UN41" s="114"/>
      <c r="UO41" s="114"/>
      <c r="UP41" s="114"/>
      <c r="UQ41" s="114"/>
      <c r="UR41" s="114"/>
      <c r="US41" s="114"/>
      <c r="UT41" s="114"/>
      <c r="UU41" s="114"/>
      <c r="UV41" s="114"/>
      <c r="UW41" s="114"/>
      <c r="UX41" s="114"/>
      <c r="UY41" s="114"/>
      <c r="UZ41" s="114"/>
      <c r="VA41" s="114"/>
      <c r="VB41" s="114"/>
      <c r="VC41" s="114"/>
      <c r="VD41" s="114"/>
      <c r="VE41" s="114"/>
      <c r="VF41" s="114"/>
      <c r="VG41" s="114"/>
      <c r="VH41" s="114"/>
      <c r="VI41" s="114"/>
      <c r="VJ41" s="114"/>
      <c r="VK41" s="114"/>
      <c r="VL41" s="114"/>
      <c r="VM41" s="114"/>
      <c r="VN41" s="114"/>
      <c r="VO41" s="114"/>
      <c r="VP41" s="114"/>
      <c r="VQ41" s="114"/>
      <c r="VR41" s="114"/>
      <c r="VS41" s="114"/>
      <c r="VT41" s="114"/>
      <c r="VU41" s="114"/>
      <c r="VV41" s="114"/>
      <c r="VW41" s="114"/>
      <c r="VX41" s="114"/>
      <c r="VY41" s="114"/>
      <c r="VZ41" s="114"/>
      <c r="WA41" s="114"/>
      <c r="WB41" s="114"/>
      <c r="WC41" s="114"/>
      <c r="WD41" s="114"/>
      <c r="WE41" s="114"/>
      <c r="WF41" s="114"/>
      <c r="WG41" s="114"/>
      <c r="WH41" s="114"/>
      <c r="WI41" s="114"/>
      <c r="WJ41" s="114"/>
      <c r="WK41" s="114"/>
      <c r="WL41" s="114"/>
      <c r="WM41" s="114"/>
      <c r="WN41" s="114"/>
      <c r="WO41" s="114"/>
      <c r="WP41" s="114"/>
      <c r="WQ41" s="114"/>
      <c r="WR41" s="114"/>
      <c r="WS41" s="114"/>
      <c r="WT41" s="114"/>
      <c r="WU41" s="114"/>
      <c r="WV41" s="114"/>
      <c r="WW41" s="114"/>
      <c r="WX41" s="114"/>
      <c r="WY41" s="114"/>
      <c r="WZ41" s="114"/>
      <c r="XA41" s="114"/>
      <c r="XB41" s="114"/>
      <c r="XC41" s="114"/>
      <c r="XD41" s="114"/>
      <c r="XE41" s="114"/>
      <c r="XF41" s="114"/>
      <c r="XG41" s="114"/>
      <c r="XH41" s="114"/>
      <c r="XI41" s="114"/>
      <c r="XJ41" s="114"/>
      <c r="XK41" s="114"/>
      <c r="XL41" s="114"/>
      <c r="XM41" s="114"/>
      <c r="XN41" s="114"/>
      <c r="XO41" s="114"/>
      <c r="XP41" s="114"/>
      <c r="XQ41" s="114"/>
      <c r="XR41" s="114"/>
      <c r="XS41" s="114"/>
      <c r="XT41" s="114"/>
      <c r="XU41" s="114"/>
      <c r="XV41" s="114"/>
      <c r="XW41" s="114"/>
      <c r="XX41" s="114"/>
      <c r="XY41" s="114"/>
      <c r="XZ41" s="114"/>
      <c r="YA41" s="114"/>
      <c r="YB41" s="114"/>
      <c r="YC41" s="114"/>
      <c r="YD41" s="114"/>
      <c r="YE41" s="114"/>
      <c r="YF41" s="114"/>
      <c r="YG41" s="114"/>
      <c r="YH41" s="114"/>
      <c r="YI41" s="114"/>
      <c r="YJ41" s="114"/>
      <c r="YK41" s="114"/>
      <c r="YL41" s="114"/>
      <c r="YM41" s="114"/>
      <c r="YN41" s="114"/>
      <c r="YO41" s="114"/>
      <c r="YP41" s="114"/>
      <c r="YQ41" s="114"/>
      <c r="YR41" s="114"/>
      <c r="YS41" s="114"/>
      <c r="YT41" s="114"/>
      <c r="YU41" s="114"/>
      <c r="YV41" s="114"/>
      <c r="YW41" s="114"/>
      <c r="YX41" s="114"/>
      <c r="YY41" s="114"/>
      <c r="YZ41" s="114"/>
      <c r="ZA41" s="114"/>
      <c r="ZB41" s="114"/>
      <c r="ZC41" s="114"/>
      <c r="ZD41" s="114"/>
      <c r="ZE41" s="114"/>
      <c r="ZF41" s="114"/>
      <c r="ZG41" s="114"/>
      <c r="ZH41" s="114"/>
      <c r="ZI41" s="114"/>
      <c r="ZJ41" s="114"/>
      <c r="ZK41" s="114"/>
      <c r="ZL41" s="114"/>
      <c r="ZM41" s="114"/>
      <c r="ZN41" s="114"/>
      <c r="ZO41" s="114"/>
      <c r="ZP41" s="114"/>
      <c r="ZQ41" s="114"/>
      <c r="ZR41" s="114"/>
      <c r="ZS41" s="114"/>
      <c r="ZT41" s="114"/>
      <c r="ZU41" s="114"/>
      <c r="ZV41" s="114"/>
      <c r="ZW41" s="114"/>
      <c r="ZX41" s="114"/>
      <c r="ZY41" s="114"/>
      <c r="ZZ41" s="114"/>
    </row>
    <row r="42" spans="1:702" hidden="1" outlineLevel="1">
      <c r="A42" s="8">
        <v>41487</v>
      </c>
      <c r="B42" s="114">
        <v>1475.1981972399999</v>
      </c>
      <c r="C42" s="114">
        <v>291.80788259000002</v>
      </c>
      <c r="D42" s="114">
        <v>2.0713234800000002</v>
      </c>
      <c r="E42" s="114">
        <v>427.33412301999999</v>
      </c>
      <c r="F42" s="114">
        <v>5.4525360000000002E-2</v>
      </c>
      <c r="G42" s="114">
        <v>8.6338537599999992</v>
      </c>
      <c r="H42" s="114">
        <v>75.452414509999997</v>
      </c>
      <c r="I42" s="114">
        <v>634.22868753</v>
      </c>
      <c r="J42" s="114">
        <v>5.9971497200000004</v>
      </c>
      <c r="K42" s="114">
        <v>1.34468593</v>
      </c>
      <c r="L42" s="114">
        <v>8.7117615399999995</v>
      </c>
      <c r="M42" s="166" t="s">
        <v>186</v>
      </c>
      <c r="N42" s="114">
        <v>1.31740254</v>
      </c>
      <c r="O42" s="114">
        <v>4.5754046500000003</v>
      </c>
      <c r="P42" s="114">
        <v>5.1815022700000002</v>
      </c>
      <c r="Q42" s="114">
        <v>0.86494744000000001</v>
      </c>
      <c r="R42" s="114">
        <v>0.99005295999999998</v>
      </c>
      <c r="S42" s="114">
        <v>1.804329E-2</v>
      </c>
      <c r="T42" s="114">
        <v>6.61443665</v>
      </c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  <c r="CL42" s="114"/>
      <c r="CM42" s="11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  <c r="CZ42" s="114"/>
      <c r="DA42" s="114"/>
      <c r="DB42" s="114"/>
      <c r="DC42" s="114"/>
      <c r="DD42" s="114"/>
      <c r="DE42" s="114"/>
      <c r="DF42" s="114"/>
      <c r="DG42" s="114"/>
      <c r="DH42" s="114"/>
      <c r="DI42" s="114"/>
      <c r="DJ42" s="114"/>
      <c r="DK42" s="114"/>
      <c r="DL42" s="114"/>
      <c r="DM42" s="114"/>
      <c r="DN42" s="114"/>
      <c r="DO42" s="114"/>
      <c r="DP42" s="114"/>
      <c r="DQ42" s="114"/>
      <c r="DR42" s="114"/>
      <c r="DS42" s="114"/>
      <c r="DT42" s="114"/>
      <c r="DU42" s="114"/>
      <c r="DV42" s="114"/>
      <c r="DW42" s="114"/>
      <c r="DX42" s="114"/>
      <c r="DY42" s="114"/>
      <c r="DZ42" s="114"/>
      <c r="EA42" s="114"/>
      <c r="EB42" s="114"/>
      <c r="EC42" s="114"/>
      <c r="ED42" s="114"/>
      <c r="EE42" s="114"/>
      <c r="EF42" s="114"/>
      <c r="EG42" s="114"/>
      <c r="EH42" s="114"/>
      <c r="EI42" s="114"/>
      <c r="EJ42" s="114"/>
      <c r="EK42" s="114"/>
      <c r="EL42" s="114"/>
      <c r="EM42" s="114"/>
      <c r="EN42" s="114"/>
      <c r="EO42" s="114"/>
      <c r="EP42" s="114"/>
      <c r="EQ42" s="114"/>
      <c r="ER42" s="114"/>
      <c r="ES42" s="114"/>
      <c r="ET42" s="114"/>
      <c r="EU42" s="114"/>
      <c r="EV42" s="114"/>
      <c r="EW42" s="114"/>
      <c r="EX42" s="114"/>
      <c r="EY42" s="114"/>
      <c r="EZ42" s="114"/>
      <c r="FA42" s="114"/>
      <c r="FB42" s="114"/>
      <c r="FC42" s="114"/>
      <c r="FD42" s="114"/>
      <c r="FE42" s="114"/>
      <c r="FF42" s="114"/>
      <c r="FG42" s="114"/>
      <c r="FH42" s="114"/>
      <c r="FI42" s="114"/>
      <c r="FJ42" s="114"/>
      <c r="FK42" s="114"/>
      <c r="FL42" s="114"/>
      <c r="FM42" s="114"/>
      <c r="FN42" s="114"/>
      <c r="FO42" s="114"/>
      <c r="FP42" s="114"/>
      <c r="FQ42" s="114"/>
      <c r="FR42" s="114"/>
      <c r="FS42" s="114"/>
      <c r="FT42" s="114"/>
      <c r="FU42" s="114"/>
      <c r="FV42" s="114"/>
      <c r="FW42" s="114"/>
      <c r="FX42" s="114"/>
      <c r="FY42" s="114"/>
      <c r="FZ42" s="114"/>
      <c r="GA42" s="114"/>
      <c r="GB42" s="114"/>
      <c r="GC42" s="114"/>
      <c r="GD42" s="114"/>
      <c r="GE42" s="114"/>
      <c r="GF42" s="114"/>
      <c r="GG42" s="114"/>
      <c r="GH42" s="114"/>
      <c r="GI42" s="114"/>
      <c r="GJ42" s="114"/>
      <c r="GK42" s="114"/>
      <c r="GL42" s="114"/>
      <c r="GM42" s="114"/>
      <c r="GN42" s="114"/>
      <c r="GO42" s="114"/>
      <c r="GP42" s="114"/>
      <c r="GQ42" s="114"/>
      <c r="GR42" s="114"/>
      <c r="GS42" s="114"/>
      <c r="GT42" s="114"/>
      <c r="GU42" s="114"/>
      <c r="GV42" s="114"/>
      <c r="GW42" s="114"/>
      <c r="GX42" s="114"/>
      <c r="GY42" s="114"/>
      <c r="GZ42" s="114"/>
      <c r="HA42" s="114"/>
      <c r="HB42" s="114"/>
      <c r="HC42" s="114"/>
      <c r="HD42" s="114"/>
      <c r="HE42" s="114"/>
      <c r="HF42" s="114"/>
      <c r="HG42" s="114"/>
      <c r="HH42" s="114"/>
      <c r="HI42" s="114"/>
      <c r="HJ42" s="114"/>
      <c r="HK42" s="114"/>
      <c r="HL42" s="114"/>
      <c r="HM42" s="114"/>
      <c r="HN42" s="114"/>
      <c r="HO42" s="114"/>
      <c r="HP42" s="114"/>
      <c r="HQ42" s="114"/>
      <c r="HR42" s="114"/>
      <c r="HS42" s="114"/>
      <c r="HT42" s="114"/>
      <c r="HU42" s="114"/>
      <c r="HV42" s="114"/>
      <c r="HW42" s="114"/>
      <c r="HX42" s="114"/>
      <c r="HY42" s="114"/>
      <c r="HZ42" s="114"/>
      <c r="IA42" s="114"/>
      <c r="IB42" s="114"/>
      <c r="IC42" s="114"/>
      <c r="ID42" s="114"/>
      <c r="IE42" s="114"/>
      <c r="IF42" s="114"/>
      <c r="IG42" s="114"/>
      <c r="IH42" s="114"/>
      <c r="II42" s="114"/>
      <c r="IJ42" s="114"/>
      <c r="IK42" s="114"/>
      <c r="IL42" s="114"/>
      <c r="IM42" s="114"/>
      <c r="IN42" s="114"/>
      <c r="IO42" s="114"/>
      <c r="IP42" s="114"/>
      <c r="IQ42" s="114"/>
      <c r="IR42" s="114"/>
      <c r="IS42" s="114"/>
      <c r="IT42" s="114"/>
      <c r="IU42" s="114"/>
      <c r="IV42" s="114"/>
      <c r="IW42" s="114"/>
      <c r="IX42" s="114"/>
      <c r="IY42" s="114"/>
      <c r="IZ42" s="114"/>
      <c r="JA42" s="114"/>
      <c r="JB42" s="114"/>
      <c r="JC42" s="114"/>
      <c r="JD42" s="114"/>
      <c r="JE42" s="114"/>
      <c r="JF42" s="114"/>
      <c r="JG42" s="114"/>
      <c r="JH42" s="114"/>
      <c r="JI42" s="114"/>
      <c r="JJ42" s="114"/>
      <c r="JK42" s="114"/>
      <c r="JL42" s="114"/>
      <c r="JM42" s="114"/>
      <c r="JN42" s="114"/>
      <c r="JO42" s="114"/>
      <c r="JP42" s="114"/>
      <c r="JQ42" s="114"/>
      <c r="JR42" s="114"/>
      <c r="JS42" s="114"/>
      <c r="JT42" s="114"/>
      <c r="JU42" s="114"/>
      <c r="JV42" s="114"/>
      <c r="JW42" s="114"/>
      <c r="JX42" s="114"/>
      <c r="JY42" s="114"/>
      <c r="JZ42" s="114"/>
      <c r="KA42" s="114"/>
      <c r="KB42" s="114"/>
      <c r="KC42" s="114"/>
      <c r="KD42" s="114"/>
      <c r="KE42" s="114"/>
      <c r="KF42" s="114"/>
      <c r="KG42" s="114"/>
      <c r="KH42" s="114"/>
      <c r="KI42" s="114"/>
      <c r="KJ42" s="114"/>
      <c r="KK42" s="114"/>
      <c r="KL42" s="114"/>
      <c r="KM42" s="114"/>
      <c r="KN42" s="114"/>
      <c r="KO42" s="114"/>
      <c r="KP42" s="114"/>
      <c r="KQ42" s="114"/>
      <c r="KR42" s="114"/>
      <c r="KS42" s="114"/>
      <c r="KT42" s="114"/>
      <c r="KU42" s="114"/>
      <c r="KV42" s="114"/>
      <c r="KW42" s="114"/>
      <c r="KX42" s="114"/>
      <c r="KY42" s="114"/>
      <c r="KZ42" s="114"/>
      <c r="LA42" s="114"/>
      <c r="LB42" s="114"/>
      <c r="LC42" s="114"/>
      <c r="LD42" s="114"/>
      <c r="LE42" s="114"/>
      <c r="LF42" s="114"/>
      <c r="LG42" s="114"/>
      <c r="LH42" s="114"/>
      <c r="LI42" s="114"/>
      <c r="LJ42" s="114"/>
      <c r="LK42" s="114"/>
      <c r="LL42" s="114"/>
      <c r="LM42" s="114"/>
      <c r="LN42" s="114"/>
      <c r="LO42" s="114"/>
      <c r="LP42" s="114"/>
      <c r="LQ42" s="114"/>
      <c r="LR42" s="114"/>
      <c r="LS42" s="114"/>
      <c r="LT42" s="114"/>
      <c r="LU42" s="114"/>
      <c r="LV42" s="114"/>
      <c r="LW42" s="114"/>
      <c r="LX42" s="114"/>
      <c r="LY42" s="114"/>
      <c r="LZ42" s="114"/>
      <c r="MA42" s="114"/>
      <c r="MB42" s="114"/>
      <c r="MC42" s="114"/>
      <c r="MD42" s="114"/>
      <c r="ME42" s="114"/>
      <c r="MF42" s="114"/>
      <c r="MG42" s="114"/>
      <c r="MH42" s="114"/>
      <c r="MI42" s="114"/>
      <c r="MJ42" s="114"/>
      <c r="MK42" s="114"/>
      <c r="ML42" s="114"/>
      <c r="MM42" s="114"/>
      <c r="MN42" s="114"/>
      <c r="MO42" s="114"/>
      <c r="MP42" s="114"/>
      <c r="MQ42" s="114"/>
      <c r="MR42" s="114"/>
      <c r="MS42" s="114"/>
      <c r="MT42" s="114"/>
      <c r="MU42" s="114"/>
      <c r="MV42" s="114"/>
      <c r="MW42" s="114"/>
      <c r="MX42" s="114"/>
      <c r="MY42" s="114"/>
      <c r="MZ42" s="114"/>
      <c r="NA42" s="114"/>
      <c r="NB42" s="114"/>
      <c r="NC42" s="114"/>
      <c r="ND42" s="114"/>
      <c r="NE42" s="114"/>
      <c r="NF42" s="114"/>
      <c r="NG42" s="114"/>
      <c r="NH42" s="114"/>
      <c r="NI42" s="114"/>
      <c r="NJ42" s="114"/>
      <c r="NK42" s="114"/>
      <c r="NL42" s="114"/>
      <c r="NM42" s="114"/>
      <c r="NN42" s="114"/>
      <c r="NO42" s="114"/>
      <c r="NP42" s="114"/>
      <c r="NQ42" s="114"/>
      <c r="NR42" s="114"/>
      <c r="NS42" s="114"/>
      <c r="NT42" s="114"/>
      <c r="NU42" s="114"/>
      <c r="NV42" s="114"/>
      <c r="NW42" s="114"/>
      <c r="NX42" s="114"/>
      <c r="NY42" s="114"/>
      <c r="NZ42" s="114"/>
      <c r="OA42" s="114"/>
      <c r="OB42" s="114"/>
      <c r="OC42" s="114"/>
      <c r="OD42" s="114"/>
      <c r="OE42" s="114"/>
      <c r="OF42" s="114"/>
      <c r="OG42" s="114"/>
      <c r="OH42" s="114"/>
      <c r="OI42" s="114"/>
      <c r="OJ42" s="114"/>
      <c r="OK42" s="114"/>
      <c r="OL42" s="114"/>
      <c r="OM42" s="114"/>
      <c r="ON42" s="114"/>
      <c r="OO42" s="114"/>
      <c r="OP42" s="114"/>
      <c r="OQ42" s="114"/>
      <c r="OR42" s="114"/>
      <c r="OS42" s="114"/>
      <c r="OT42" s="114"/>
      <c r="OU42" s="114"/>
      <c r="OV42" s="114"/>
      <c r="OW42" s="114"/>
      <c r="OX42" s="114"/>
      <c r="OY42" s="114"/>
      <c r="OZ42" s="114"/>
      <c r="PA42" s="114"/>
      <c r="PB42" s="114"/>
      <c r="PC42" s="114"/>
      <c r="PD42" s="114"/>
      <c r="PE42" s="114"/>
      <c r="PF42" s="114"/>
      <c r="PG42" s="114"/>
      <c r="PH42" s="114"/>
      <c r="PI42" s="114"/>
      <c r="PJ42" s="114"/>
      <c r="PK42" s="114"/>
      <c r="PL42" s="114"/>
      <c r="PM42" s="114"/>
      <c r="PN42" s="114"/>
      <c r="PO42" s="114"/>
      <c r="PP42" s="114"/>
      <c r="PQ42" s="114"/>
      <c r="PR42" s="114"/>
      <c r="PS42" s="114"/>
      <c r="PT42" s="114"/>
      <c r="PU42" s="114"/>
      <c r="PV42" s="114"/>
      <c r="PW42" s="114"/>
      <c r="PX42" s="114"/>
      <c r="PY42" s="114"/>
      <c r="PZ42" s="114"/>
      <c r="QA42" s="114"/>
      <c r="QB42" s="114"/>
      <c r="QC42" s="114"/>
      <c r="QD42" s="114"/>
      <c r="QE42" s="114"/>
      <c r="QF42" s="114"/>
      <c r="QG42" s="114"/>
      <c r="QH42" s="114"/>
      <c r="QI42" s="114"/>
      <c r="QJ42" s="114"/>
      <c r="QK42" s="114"/>
      <c r="QL42" s="114"/>
      <c r="QM42" s="114"/>
      <c r="QN42" s="114"/>
      <c r="QO42" s="114"/>
      <c r="QP42" s="114"/>
      <c r="QQ42" s="114"/>
      <c r="QR42" s="114"/>
      <c r="QS42" s="114"/>
      <c r="QT42" s="114"/>
      <c r="QU42" s="114"/>
      <c r="QV42" s="114"/>
      <c r="QW42" s="114"/>
      <c r="QX42" s="114"/>
      <c r="QY42" s="114"/>
      <c r="QZ42" s="114"/>
      <c r="RA42" s="114"/>
      <c r="RB42" s="114"/>
      <c r="RC42" s="114"/>
      <c r="RD42" s="114"/>
      <c r="RE42" s="114"/>
      <c r="RF42" s="114"/>
      <c r="RG42" s="114"/>
      <c r="RH42" s="114"/>
      <c r="RI42" s="114"/>
      <c r="RJ42" s="114"/>
      <c r="RK42" s="114"/>
      <c r="RL42" s="114"/>
      <c r="RM42" s="114"/>
      <c r="RN42" s="114"/>
      <c r="RO42" s="114"/>
      <c r="RP42" s="114"/>
      <c r="RQ42" s="114"/>
      <c r="RR42" s="114"/>
      <c r="RS42" s="114"/>
      <c r="RT42" s="114"/>
      <c r="RU42" s="114"/>
      <c r="RV42" s="114"/>
      <c r="RW42" s="114"/>
      <c r="RX42" s="114"/>
      <c r="RY42" s="114"/>
      <c r="RZ42" s="114"/>
      <c r="SA42" s="114"/>
      <c r="SB42" s="114"/>
      <c r="SC42" s="114"/>
      <c r="SD42" s="114"/>
      <c r="SE42" s="114"/>
      <c r="SF42" s="114"/>
      <c r="SG42" s="114"/>
      <c r="SH42" s="114"/>
      <c r="SI42" s="114"/>
      <c r="SJ42" s="114"/>
      <c r="SK42" s="114"/>
      <c r="SL42" s="114"/>
      <c r="SM42" s="114"/>
      <c r="SN42" s="114"/>
      <c r="SO42" s="114"/>
      <c r="SP42" s="114"/>
      <c r="SQ42" s="114"/>
      <c r="SR42" s="114"/>
      <c r="SS42" s="114"/>
      <c r="ST42" s="114"/>
      <c r="SU42" s="114"/>
      <c r="SV42" s="114"/>
      <c r="SW42" s="114"/>
      <c r="SX42" s="114"/>
      <c r="SY42" s="114"/>
      <c r="SZ42" s="114"/>
      <c r="TA42" s="114"/>
      <c r="TB42" s="114"/>
      <c r="TC42" s="114"/>
      <c r="TD42" s="114"/>
      <c r="TE42" s="114"/>
      <c r="TF42" s="114"/>
      <c r="TG42" s="114"/>
      <c r="TH42" s="114"/>
      <c r="TI42" s="114"/>
      <c r="TJ42" s="114"/>
      <c r="TK42" s="114"/>
      <c r="TL42" s="114"/>
      <c r="TM42" s="114"/>
      <c r="TN42" s="114"/>
      <c r="TO42" s="114"/>
      <c r="TP42" s="114"/>
      <c r="TQ42" s="114"/>
      <c r="TR42" s="114"/>
      <c r="TS42" s="114"/>
      <c r="TT42" s="114"/>
      <c r="TU42" s="114"/>
      <c r="TV42" s="114"/>
      <c r="TW42" s="114"/>
      <c r="TX42" s="114"/>
      <c r="TY42" s="114"/>
      <c r="TZ42" s="114"/>
      <c r="UA42" s="114"/>
      <c r="UB42" s="114"/>
      <c r="UC42" s="114"/>
      <c r="UD42" s="114"/>
      <c r="UE42" s="114"/>
      <c r="UF42" s="114"/>
      <c r="UG42" s="114"/>
      <c r="UH42" s="114"/>
      <c r="UI42" s="114"/>
      <c r="UJ42" s="114"/>
      <c r="UK42" s="114"/>
      <c r="UL42" s="114"/>
      <c r="UM42" s="114"/>
      <c r="UN42" s="114"/>
      <c r="UO42" s="114"/>
      <c r="UP42" s="114"/>
      <c r="UQ42" s="114"/>
      <c r="UR42" s="114"/>
      <c r="US42" s="114"/>
      <c r="UT42" s="114"/>
      <c r="UU42" s="114"/>
      <c r="UV42" s="114"/>
      <c r="UW42" s="114"/>
      <c r="UX42" s="114"/>
      <c r="UY42" s="114"/>
      <c r="UZ42" s="114"/>
      <c r="VA42" s="114"/>
      <c r="VB42" s="114"/>
      <c r="VC42" s="114"/>
      <c r="VD42" s="114"/>
      <c r="VE42" s="114"/>
      <c r="VF42" s="114"/>
      <c r="VG42" s="114"/>
      <c r="VH42" s="114"/>
      <c r="VI42" s="114"/>
      <c r="VJ42" s="114"/>
      <c r="VK42" s="114"/>
      <c r="VL42" s="114"/>
      <c r="VM42" s="114"/>
      <c r="VN42" s="114"/>
      <c r="VO42" s="114"/>
      <c r="VP42" s="114"/>
      <c r="VQ42" s="114"/>
      <c r="VR42" s="114"/>
      <c r="VS42" s="114"/>
      <c r="VT42" s="114"/>
      <c r="VU42" s="114"/>
      <c r="VV42" s="114"/>
      <c r="VW42" s="114"/>
      <c r="VX42" s="114"/>
      <c r="VY42" s="114"/>
      <c r="VZ42" s="114"/>
      <c r="WA42" s="114"/>
      <c r="WB42" s="114"/>
      <c r="WC42" s="114"/>
      <c r="WD42" s="114"/>
      <c r="WE42" s="114"/>
      <c r="WF42" s="114"/>
      <c r="WG42" s="114"/>
      <c r="WH42" s="114"/>
      <c r="WI42" s="114"/>
      <c r="WJ42" s="114"/>
      <c r="WK42" s="114"/>
      <c r="WL42" s="114"/>
      <c r="WM42" s="114"/>
      <c r="WN42" s="114"/>
      <c r="WO42" s="114"/>
      <c r="WP42" s="114"/>
      <c r="WQ42" s="114"/>
      <c r="WR42" s="114"/>
      <c r="WS42" s="114"/>
      <c r="WT42" s="114"/>
      <c r="WU42" s="114"/>
      <c r="WV42" s="114"/>
      <c r="WW42" s="114"/>
      <c r="WX42" s="114"/>
      <c r="WY42" s="114"/>
      <c r="WZ42" s="114"/>
      <c r="XA42" s="114"/>
      <c r="XB42" s="114"/>
      <c r="XC42" s="114"/>
      <c r="XD42" s="114"/>
      <c r="XE42" s="114"/>
      <c r="XF42" s="114"/>
      <c r="XG42" s="114"/>
      <c r="XH42" s="114"/>
      <c r="XI42" s="114"/>
      <c r="XJ42" s="114"/>
      <c r="XK42" s="114"/>
      <c r="XL42" s="114"/>
      <c r="XM42" s="114"/>
      <c r="XN42" s="114"/>
      <c r="XO42" s="114"/>
      <c r="XP42" s="114"/>
      <c r="XQ42" s="114"/>
      <c r="XR42" s="114"/>
      <c r="XS42" s="114"/>
      <c r="XT42" s="114"/>
      <c r="XU42" s="114"/>
      <c r="XV42" s="114"/>
      <c r="XW42" s="114"/>
      <c r="XX42" s="114"/>
      <c r="XY42" s="114"/>
      <c r="XZ42" s="114"/>
      <c r="YA42" s="114"/>
      <c r="YB42" s="114"/>
      <c r="YC42" s="114"/>
      <c r="YD42" s="114"/>
      <c r="YE42" s="114"/>
      <c r="YF42" s="114"/>
      <c r="YG42" s="114"/>
      <c r="YH42" s="114"/>
      <c r="YI42" s="114"/>
      <c r="YJ42" s="114"/>
      <c r="YK42" s="114"/>
      <c r="YL42" s="114"/>
      <c r="YM42" s="114"/>
      <c r="YN42" s="114"/>
      <c r="YO42" s="114"/>
      <c r="YP42" s="114"/>
      <c r="YQ42" s="114"/>
      <c r="YR42" s="114"/>
      <c r="YS42" s="114"/>
      <c r="YT42" s="114"/>
      <c r="YU42" s="114"/>
      <c r="YV42" s="114"/>
      <c r="YW42" s="114"/>
      <c r="YX42" s="114"/>
      <c r="YY42" s="114"/>
      <c r="YZ42" s="114"/>
      <c r="ZA42" s="114"/>
      <c r="ZB42" s="114"/>
      <c r="ZC42" s="114"/>
      <c r="ZD42" s="114"/>
      <c r="ZE42" s="114"/>
      <c r="ZF42" s="114"/>
      <c r="ZG42" s="114"/>
      <c r="ZH42" s="114"/>
      <c r="ZI42" s="114"/>
      <c r="ZJ42" s="114"/>
      <c r="ZK42" s="114"/>
      <c r="ZL42" s="114"/>
      <c r="ZM42" s="114"/>
      <c r="ZN42" s="114"/>
      <c r="ZO42" s="114"/>
      <c r="ZP42" s="114"/>
      <c r="ZQ42" s="114"/>
      <c r="ZR42" s="114"/>
      <c r="ZS42" s="114"/>
      <c r="ZT42" s="114"/>
      <c r="ZU42" s="114"/>
      <c r="ZV42" s="114"/>
      <c r="ZW42" s="114"/>
      <c r="ZX42" s="114"/>
      <c r="ZY42" s="114"/>
      <c r="ZZ42" s="114"/>
    </row>
    <row r="43" spans="1:702" hidden="1" outlineLevel="1">
      <c r="A43" s="8">
        <v>41518</v>
      </c>
      <c r="B43" s="114">
        <v>1509.8802219500001</v>
      </c>
      <c r="C43" s="114">
        <v>355.49668568999999</v>
      </c>
      <c r="D43" s="114">
        <v>2.0448923699999999</v>
      </c>
      <c r="E43" s="114">
        <v>369.00378131999997</v>
      </c>
      <c r="F43" s="114">
        <v>5.9105320000000003E-2</v>
      </c>
      <c r="G43" s="114">
        <v>8.6704716299999998</v>
      </c>
      <c r="H43" s="114">
        <v>81.47325026</v>
      </c>
      <c r="I43" s="114">
        <v>655.17240850999997</v>
      </c>
      <c r="J43" s="114">
        <v>7.4951789900000003</v>
      </c>
      <c r="K43" s="114">
        <v>1.35109122</v>
      </c>
      <c r="L43" s="114">
        <v>9.03441428</v>
      </c>
      <c r="M43" s="166" t="s">
        <v>186</v>
      </c>
      <c r="N43" s="114">
        <v>1.10214671</v>
      </c>
      <c r="O43" s="114">
        <v>4.7558168800000002</v>
      </c>
      <c r="P43" s="114">
        <v>5.2402974799999997</v>
      </c>
      <c r="Q43" s="114">
        <v>0.84567360000000003</v>
      </c>
      <c r="R43" s="114">
        <v>0.98553796999999999</v>
      </c>
      <c r="S43" s="114">
        <v>2.056032E-2</v>
      </c>
      <c r="T43" s="114">
        <v>7.1289094000000004</v>
      </c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4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114"/>
      <c r="CL43" s="114"/>
      <c r="CM43" s="11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  <c r="CZ43" s="114"/>
      <c r="DA43" s="114"/>
      <c r="DB43" s="114"/>
      <c r="DC43" s="114"/>
      <c r="DD43" s="114"/>
      <c r="DE43" s="114"/>
      <c r="DF43" s="114"/>
      <c r="DG43" s="114"/>
      <c r="DH43" s="114"/>
      <c r="DI43" s="114"/>
      <c r="DJ43" s="114"/>
      <c r="DK43" s="114"/>
      <c r="DL43" s="114"/>
      <c r="DM43" s="114"/>
      <c r="DN43" s="114"/>
      <c r="DO43" s="114"/>
      <c r="DP43" s="114"/>
      <c r="DQ43" s="114"/>
      <c r="DR43" s="114"/>
      <c r="DS43" s="114"/>
      <c r="DT43" s="114"/>
      <c r="DU43" s="114"/>
      <c r="DV43" s="114"/>
      <c r="DW43" s="114"/>
      <c r="DX43" s="114"/>
      <c r="DY43" s="114"/>
      <c r="DZ43" s="114"/>
      <c r="EA43" s="114"/>
      <c r="EB43" s="114"/>
      <c r="EC43" s="114"/>
      <c r="ED43" s="114"/>
      <c r="EE43" s="114"/>
      <c r="EF43" s="114"/>
      <c r="EG43" s="114"/>
      <c r="EH43" s="114"/>
      <c r="EI43" s="114"/>
      <c r="EJ43" s="114"/>
      <c r="EK43" s="114"/>
      <c r="EL43" s="114"/>
      <c r="EM43" s="114"/>
      <c r="EN43" s="114"/>
      <c r="EO43" s="114"/>
      <c r="EP43" s="114"/>
      <c r="EQ43" s="114"/>
      <c r="ER43" s="114"/>
      <c r="ES43" s="114"/>
      <c r="ET43" s="114"/>
      <c r="EU43" s="114"/>
      <c r="EV43" s="114"/>
      <c r="EW43" s="114"/>
      <c r="EX43" s="114"/>
      <c r="EY43" s="114"/>
      <c r="EZ43" s="114"/>
      <c r="FA43" s="114"/>
      <c r="FB43" s="114"/>
      <c r="FC43" s="114"/>
      <c r="FD43" s="114"/>
      <c r="FE43" s="114"/>
      <c r="FF43" s="114"/>
      <c r="FG43" s="114"/>
      <c r="FH43" s="114"/>
      <c r="FI43" s="114"/>
      <c r="FJ43" s="114"/>
      <c r="FK43" s="114"/>
      <c r="FL43" s="114"/>
      <c r="FM43" s="114"/>
      <c r="FN43" s="114"/>
      <c r="FO43" s="114"/>
      <c r="FP43" s="114"/>
      <c r="FQ43" s="114"/>
      <c r="FR43" s="114"/>
      <c r="FS43" s="114"/>
      <c r="FT43" s="114"/>
      <c r="FU43" s="114"/>
      <c r="FV43" s="114"/>
      <c r="FW43" s="114"/>
      <c r="FX43" s="114"/>
      <c r="FY43" s="114"/>
      <c r="FZ43" s="114"/>
      <c r="GA43" s="114"/>
      <c r="GB43" s="114"/>
      <c r="GC43" s="114"/>
      <c r="GD43" s="114"/>
      <c r="GE43" s="114"/>
      <c r="GF43" s="114"/>
      <c r="GG43" s="114"/>
      <c r="GH43" s="114"/>
      <c r="GI43" s="114"/>
      <c r="GJ43" s="114"/>
      <c r="GK43" s="114"/>
      <c r="GL43" s="114"/>
      <c r="GM43" s="114"/>
      <c r="GN43" s="114"/>
      <c r="GO43" s="114"/>
      <c r="GP43" s="114"/>
      <c r="GQ43" s="114"/>
      <c r="GR43" s="114"/>
      <c r="GS43" s="114"/>
      <c r="GT43" s="114"/>
      <c r="GU43" s="114"/>
      <c r="GV43" s="114"/>
      <c r="GW43" s="114"/>
      <c r="GX43" s="114"/>
      <c r="GY43" s="114"/>
      <c r="GZ43" s="114"/>
      <c r="HA43" s="114"/>
      <c r="HB43" s="114"/>
      <c r="HC43" s="114"/>
      <c r="HD43" s="114"/>
      <c r="HE43" s="114"/>
      <c r="HF43" s="114"/>
      <c r="HG43" s="114"/>
      <c r="HH43" s="114"/>
      <c r="HI43" s="114"/>
      <c r="HJ43" s="114"/>
      <c r="HK43" s="114"/>
      <c r="HL43" s="114"/>
      <c r="HM43" s="114"/>
      <c r="HN43" s="114"/>
      <c r="HO43" s="114"/>
      <c r="HP43" s="114"/>
      <c r="HQ43" s="114"/>
      <c r="HR43" s="114"/>
      <c r="HS43" s="114"/>
      <c r="HT43" s="114"/>
      <c r="HU43" s="114"/>
      <c r="HV43" s="114"/>
      <c r="HW43" s="114"/>
      <c r="HX43" s="114"/>
      <c r="HY43" s="114"/>
      <c r="HZ43" s="114"/>
      <c r="IA43" s="114"/>
      <c r="IB43" s="114"/>
      <c r="IC43" s="114"/>
      <c r="ID43" s="114"/>
      <c r="IE43" s="114"/>
      <c r="IF43" s="114"/>
      <c r="IG43" s="114"/>
      <c r="IH43" s="114"/>
      <c r="II43" s="114"/>
      <c r="IJ43" s="114"/>
      <c r="IK43" s="114"/>
      <c r="IL43" s="114"/>
      <c r="IM43" s="114"/>
      <c r="IN43" s="114"/>
      <c r="IO43" s="114"/>
      <c r="IP43" s="114"/>
      <c r="IQ43" s="114"/>
      <c r="IR43" s="114"/>
      <c r="IS43" s="114"/>
      <c r="IT43" s="114"/>
      <c r="IU43" s="114"/>
      <c r="IV43" s="114"/>
      <c r="IW43" s="114"/>
      <c r="IX43" s="114"/>
      <c r="IY43" s="114"/>
      <c r="IZ43" s="114"/>
      <c r="JA43" s="114"/>
      <c r="JB43" s="114"/>
      <c r="JC43" s="114"/>
      <c r="JD43" s="114"/>
      <c r="JE43" s="114"/>
      <c r="JF43" s="114"/>
      <c r="JG43" s="114"/>
      <c r="JH43" s="114"/>
      <c r="JI43" s="114"/>
      <c r="JJ43" s="114"/>
      <c r="JK43" s="114"/>
      <c r="JL43" s="114"/>
      <c r="JM43" s="114"/>
      <c r="JN43" s="114"/>
      <c r="JO43" s="114"/>
      <c r="JP43" s="114"/>
      <c r="JQ43" s="114"/>
      <c r="JR43" s="114"/>
      <c r="JS43" s="114"/>
      <c r="JT43" s="114"/>
      <c r="JU43" s="114"/>
      <c r="JV43" s="114"/>
      <c r="JW43" s="114"/>
      <c r="JX43" s="114"/>
      <c r="JY43" s="114"/>
      <c r="JZ43" s="114"/>
      <c r="KA43" s="114"/>
      <c r="KB43" s="114"/>
      <c r="KC43" s="114"/>
      <c r="KD43" s="114"/>
      <c r="KE43" s="114"/>
      <c r="KF43" s="114"/>
      <c r="KG43" s="114"/>
      <c r="KH43" s="114"/>
      <c r="KI43" s="114"/>
      <c r="KJ43" s="114"/>
      <c r="KK43" s="114"/>
      <c r="KL43" s="114"/>
      <c r="KM43" s="114"/>
      <c r="KN43" s="114"/>
      <c r="KO43" s="114"/>
      <c r="KP43" s="114"/>
      <c r="KQ43" s="114"/>
      <c r="KR43" s="114"/>
      <c r="KS43" s="114"/>
      <c r="KT43" s="114"/>
      <c r="KU43" s="114"/>
      <c r="KV43" s="114"/>
      <c r="KW43" s="114"/>
      <c r="KX43" s="114"/>
      <c r="KY43" s="114"/>
      <c r="KZ43" s="114"/>
      <c r="LA43" s="114"/>
      <c r="LB43" s="114"/>
      <c r="LC43" s="114"/>
      <c r="LD43" s="114"/>
      <c r="LE43" s="114"/>
      <c r="LF43" s="114"/>
      <c r="LG43" s="114"/>
      <c r="LH43" s="114"/>
      <c r="LI43" s="114"/>
      <c r="LJ43" s="114"/>
      <c r="LK43" s="114"/>
      <c r="LL43" s="114"/>
      <c r="LM43" s="114"/>
      <c r="LN43" s="114"/>
      <c r="LO43" s="114"/>
      <c r="LP43" s="114"/>
      <c r="LQ43" s="114"/>
      <c r="LR43" s="114"/>
      <c r="LS43" s="114"/>
      <c r="LT43" s="114"/>
      <c r="LU43" s="114"/>
      <c r="LV43" s="114"/>
      <c r="LW43" s="114"/>
      <c r="LX43" s="114"/>
      <c r="LY43" s="114"/>
      <c r="LZ43" s="114"/>
      <c r="MA43" s="114"/>
      <c r="MB43" s="114"/>
      <c r="MC43" s="114"/>
      <c r="MD43" s="114"/>
      <c r="ME43" s="114"/>
      <c r="MF43" s="114"/>
      <c r="MG43" s="114"/>
      <c r="MH43" s="114"/>
      <c r="MI43" s="114"/>
      <c r="MJ43" s="114"/>
      <c r="MK43" s="114"/>
      <c r="ML43" s="114"/>
      <c r="MM43" s="114"/>
      <c r="MN43" s="114"/>
      <c r="MO43" s="114"/>
      <c r="MP43" s="114"/>
      <c r="MQ43" s="114"/>
      <c r="MR43" s="114"/>
      <c r="MS43" s="114"/>
      <c r="MT43" s="114"/>
      <c r="MU43" s="114"/>
      <c r="MV43" s="114"/>
      <c r="MW43" s="114"/>
      <c r="MX43" s="114"/>
      <c r="MY43" s="114"/>
      <c r="MZ43" s="114"/>
      <c r="NA43" s="114"/>
      <c r="NB43" s="114"/>
      <c r="NC43" s="114"/>
      <c r="ND43" s="114"/>
      <c r="NE43" s="114"/>
      <c r="NF43" s="114"/>
      <c r="NG43" s="114"/>
      <c r="NH43" s="114"/>
      <c r="NI43" s="114"/>
      <c r="NJ43" s="114"/>
      <c r="NK43" s="114"/>
      <c r="NL43" s="114"/>
      <c r="NM43" s="114"/>
      <c r="NN43" s="114"/>
      <c r="NO43" s="114"/>
      <c r="NP43" s="114"/>
      <c r="NQ43" s="114"/>
      <c r="NR43" s="114"/>
      <c r="NS43" s="114"/>
      <c r="NT43" s="114"/>
      <c r="NU43" s="114"/>
      <c r="NV43" s="114"/>
      <c r="NW43" s="114"/>
      <c r="NX43" s="114"/>
      <c r="NY43" s="114"/>
      <c r="NZ43" s="114"/>
      <c r="OA43" s="114"/>
      <c r="OB43" s="114"/>
      <c r="OC43" s="114"/>
      <c r="OD43" s="114"/>
      <c r="OE43" s="114"/>
      <c r="OF43" s="114"/>
      <c r="OG43" s="114"/>
      <c r="OH43" s="114"/>
      <c r="OI43" s="114"/>
      <c r="OJ43" s="114"/>
      <c r="OK43" s="114"/>
      <c r="OL43" s="114"/>
      <c r="OM43" s="114"/>
      <c r="ON43" s="114"/>
      <c r="OO43" s="114"/>
      <c r="OP43" s="114"/>
      <c r="OQ43" s="114"/>
      <c r="OR43" s="114"/>
      <c r="OS43" s="114"/>
      <c r="OT43" s="114"/>
      <c r="OU43" s="114"/>
      <c r="OV43" s="114"/>
      <c r="OW43" s="114"/>
      <c r="OX43" s="114"/>
      <c r="OY43" s="114"/>
      <c r="OZ43" s="114"/>
      <c r="PA43" s="114"/>
      <c r="PB43" s="114"/>
      <c r="PC43" s="114"/>
      <c r="PD43" s="114"/>
      <c r="PE43" s="114"/>
      <c r="PF43" s="114"/>
      <c r="PG43" s="114"/>
      <c r="PH43" s="114"/>
      <c r="PI43" s="114"/>
      <c r="PJ43" s="114"/>
      <c r="PK43" s="114"/>
      <c r="PL43" s="114"/>
      <c r="PM43" s="114"/>
      <c r="PN43" s="114"/>
      <c r="PO43" s="114"/>
      <c r="PP43" s="114"/>
      <c r="PQ43" s="114"/>
      <c r="PR43" s="114"/>
      <c r="PS43" s="114"/>
      <c r="PT43" s="114"/>
      <c r="PU43" s="114"/>
      <c r="PV43" s="114"/>
      <c r="PW43" s="114"/>
      <c r="PX43" s="114"/>
      <c r="PY43" s="114"/>
      <c r="PZ43" s="114"/>
      <c r="QA43" s="114"/>
      <c r="QB43" s="114"/>
      <c r="QC43" s="114"/>
      <c r="QD43" s="114"/>
      <c r="QE43" s="114"/>
      <c r="QF43" s="114"/>
      <c r="QG43" s="114"/>
      <c r="QH43" s="114"/>
      <c r="QI43" s="114"/>
      <c r="QJ43" s="114"/>
      <c r="QK43" s="114"/>
      <c r="QL43" s="114"/>
      <c r="QM43" s="114"/>
      <c r="QN43" s="114"/>
      <c r="QO43" s="114"/>
      <c r="QP43" s="114"/>
      <c r="QQ43" s="114"/>
      <c r="QR43" s="114"/>
      <c r="QS43" s="114"/>
      <c r="QT43" s="114"/>
      <c r="QU43" s="114"/>
      <c r="QV43" s="114"/>
      <c r="QW43" s="114"/>
      <c r="QX43" s="114"/>
      <c r="QY43" s="114"/>
      <c r="QZ43" s="114"/>
      <c r="RA43" s="114"/>
      <c r="RB43" s="114"/>
      <c r="RC43" s="114"/>
      <c r="RD43" s="114"/>
      <c r="RE43" s="114"/>
      <c r="RF43" s="114"/>
      <c r="RG43" s="114"/>
      <c r="RH43" s="114"/>
      <c r="RI43" s="114"/>
      <c r="RJ43" s="114"/>
      <c r="RK43" s="114"/>
      <c r="RL43" s="114"/>
      <c r="RM43" s="114"/>
      <c r="RN43" s="114"/>
      <c r="RO43" s="114"/>
      <c r="RP43" s="114"/>
      <c r="RQ43" s="114"/>
      <c r="RR43" s="114"/>
      <c r="RS43" s="114"/>
      <c r="RT43" s="114"/>
      <c r="RU43" s="114"/>
      <c r="RV43" s="114"/>
      <c r="RW43" s="114"/>
      <c r="RX43" s="114"/>
      <c r="RY43" s="114"/>
      <c r="RZ43" s="114"/>
      <c r="SA43" s="114"/>
      <c r="SB43" s="114"/>
      <c r="SC43" s="114"/>
      <c r="SD43" s="114"/>
      <c r="SE43" s="114"/>
      <c r="SF43" s="114"/>
      <c r="SG43" s="114"/>
      <c r="SH43" s="114"/>
      <c r="SI43" s="114"/>
      <c r="SJ43" s="114"/>
      <c r="SK43" s="114"/>
      <c r="SL43" s="114"/>
      <c r="SM43" s="114"/>
      <c r="SN43" s="114"/>
      <c r="SO43" s="114"/>
      <c r="SP43" s="114"/>
      <c r="SQ43" s="114"/>
      <c r="SR43" s="114"/>
      <c r="SS43" s="114"/>
      <c r="ST43" s="114"/>
      <c r="SU43" s="114"/>
      <c r="SV43" s="114"/>
      <c r="SW43" s="114"/>
      <c r="SX43" s="114"/>
      <c r="SY43" s="114"/>
      <c r="SZ43" s="114"/>
      <c r="TA43" s="114"/>
      <c r="TB43" s="114"/>
      <c r="TC43" s="114"/>
      <c r="TD43" s="114"/>
      <c r="TE43" s="114"/>
      <c r="TF43" s="114"/>
      <c r="TG43" s="114"/>
      <c r="TH43" s="114"/>
      <c r="TI43" s="114"/>
      <c r="TJ43" s="114"/>
      <c r="TK43" s="114"/>
      <c r="TL43" s="114"/>
      <c r="TM43" s="114"/>
      <c r="TN43" s="114"/>
      <c r="TO43" s="114"/>
      <c r="TP43" s="114"/>
      <c r="TQ43" s="114"/>
      <c r="TR43" s="114"/>
      <c r="TS43" s="114"/>
      <c r="TT43" s="114"/>
      <c r="TU43" s="114"/>
      <c r="TV43" s="114"/>
      <c r="TW43" s="114"/>
      <c r="TX43" s="114"/>
      <c r="TY43" s="114"/>
      <c r="TZ43" s="114"/>
      <c r="UA43" s="114"/>
      <c r="UB43" s="114"/>
      <c r="UC43" s="114"/>
      <c r="UD43" s="114"/>
      <c r="UE43" s="114"/>
      <c r="UF43" s="114"/>
      <c r="UG43" s="114"/>
      <c r="UH43" s="114"/>
      <c r="UI43" s="114"/>
      <c r="UJ43" s="114"/>
      <c r="UK43" s="114"/>
      <c r="UL43" s="114"/>
      <c r="UM43" s="114"/>
      <c r="UN43" s="114"/>
      <c r="UO43" s="114"/>
      <c r="UP43" s="114"/>
      <c r="UQ43" s="114"/>
      <c r="UR43" s="114"/>
      <c r="US43" s="114"/>
      <c r="UT43" s="114"/>
      <c r="UU43" s="114"/>
      <c r="UV43" s="114"/>
      <c r="UW43" s="114"/>
      <c r="UX43" s="114"/>
      <c r="UY43" s="114"/>
      <c r="UZ43" s="114"/>
      <c r="VA43" s="114"/>
      <c r="VB43" s="114"/>
      <c r="VC43" s="114"/>
      <c r="VD43" s="114"/>
      <c r="VE43" s="114"/>
      <c r="VF43" s="114"/>
      <c r="VG43" s="114"/>
      <c r="VH43" s="114"/>
      <c r="VI43" s="114"/>
      <c r="VJ43" s="114"/>
      <c r="VK43" s="114"/>
      <c r="VL43" s="114"/>
      <c r="VM43" s="114"/>
      <c r="VN43" s="114"/>
      <c r="VO43" s="114"/>
      <c r="VP43" s="114"/>
      <c r="VQ43" s="114"/>
      <c r="VR43" s="114"/>
      <c r="VS43" s="114"/>
      <c r="VT43" s="114"/>
      <c r="VU43" s="114"/>
      <c r="VV43" s="114"/>
      <c r="VW43" s="114"/>
      <c r="VX43" s="114"/>
      <c r="VY43" s="114"/>
      <c r="VZ43" s="114"/>
      <c r="WA43" s="114"/>
      <c r="WB43" s="114"/>
      <c r="WC43" s="114"/>
      <c r="WD43" s="114"/>
      <c r="WE43" s="114"/>
      <c r="WF43" s="114"/>
      <c r="WG43" s="114"/>
      <c r="WH43" s="114"/>
      <c r="WI43" s="114"/>
      <c r="WJ43" s="114"/>
      <c r="WK43" s="114"/>
      <c r="WL43" s="114"/>
      <c r="WM43" s="114"/>
      <c r="WN43" s="114"/>
      <c r="WO43" s="114"/>
      <c r="WP43" s="114"/>
      <c r="WQ43" s="114"/>
      <c r="WR43" s="114"/>
      <c r="WS43" s="114"/>
      <c r="WT43" s="114"/>
      <c r="WU43" s="114"/>
      <c r="WV43" s="114"/>
      <c r="WW43" s="114"/>
      <c r="WX43" s="114"/>
      <c r="WY43" s="114"/>
      <c r="WZ43" s="114"/>
      <c r="XA43" s="114"/>
      <c r="XB43" s="114"/>
      <c r="XC43" s="114"/>
      <c r="XD43" s="114"/>
      <c r="XE43" s="114"/>
      <c r="XF43" s="114"/>
      <c r="XG43" s="114"/>
      <c r="XH43" s="114"/>
      <c r="XI43" s="114"/>
      <c r="XJ43" s="114"/>
      <c r="XK43" s="114"/>
      <c r="XL43" s="114"/>
      <c r="XM43" s="114"/>
      <c r="XN43" s="114"/>
      <c r="XO43" s="114"/>
      <c r="XP43" s="114"/>
      <c r="XQ43" s="114"/>
      <c r="XR43" s="114"/>
      <c r="XS43" s="114"/>
      <c r="XT43" s="114"/>
      <c r="XU43" s="114"/>
      <c r="XV43" s="114"/>
      <c r="XW43" s="114"/>
      <c r="XX43" s="114"/>
      <c r="XY43" s="114"/>
      <c r="XZ43" s="114"/>
      <c r="YA43" s="114"/>
      <c r="YB43" s="114"/>
      <c r="YC43" s="114"/>
      <c r="YD43" s="114"/>
      <c r="YE43" s="114"/>
      <c r="YF43" s="114"/>
      <c r="YG43" s="114"/>
      <c r="YH43" s="114"/>
      <c r="YI43" s="114"/>
      <c r="YJ43" s="114"/>
      <c r="YK43" s="114"/>
      <c r="YL43" s="114"/>
      <c r="YM43" s="114"/>
      <c r="YN43" s="114"/>
      <c r="YO43" s="114"/>
      <c r="YP43" s="114"/>
      <c r="YQ43" s="114"/>
      <c r="YR43" s="114"/>
      <c r="YS43" s="114"/>
      <c r="YT43" s="114"/>
      <c r="YU43" s="114"/>
      <c r="YV43" s="114"/>
      <c r="YW43" s="114"/>
      <c r="YX43" s="114"/>
      <c r="YY43" s="114"/>
      <c r="YZ43" s="114"/>
      <c r="ZA43" s="114"/>
      <c r="ZB43" s="114"/>
      <c r="ZC43" s="114"/>
      <c r="ZD43" s="114"/>
      <c r="ZE43" s="114"/>
      <c r="ZF43" s="114"/>
      <c r="ZG43" s="114"/>
      <c r="ZH43" s="114"/>
      <c r="ZI43" s="114"/>
      <c r="ZJ43" s="114"/>
      <c r="ZK43" s="114"/>
      <c r="ZL43" s="114"/>
      <c r="ZM43" s="114"/>
      <c r="ZN43" s="114"/>
      <c r="ZO43" s="114"/>
      <c r="ZP43" s="114"/>
      <c r="ZQ43" s="114"/>
      <c r="ZR43" s="114"/>
      <c r="ZS43" s="114"/>
      <c r="ZT43" s="114"/>
      <c r="ZU43" s="114"/>
      <c r="ZV43" s="114"/>
      <c r="ZW43" s="114"/>
      <c r="ZX43" s="114"/>
      <c r="ZY43" s="114"/>
      <c r="ZZ43" s="114"/>
    </row>
    <row r="44" spans="1:702" hidden="1" outlineLevel="1">
      <c r="A44" s="8">
        <v>41548</v>
      </c>
      <c r="B44" s="114">
        <v>1399.11079417</v>
      </c>
      <c r="C44" s="114">
        <v>267.12157335000001</v>
      </c>
      <c r="D44" s="114">
        <v>2.0545074400000001</v>
      </c>
      <c r="E44" s="114">
        <v>373.35352999000003</v>
      </c>
      <c r="F44" s="114">
        <v>6.8632100000000001E-2</v>
      </c>
      <c r="G44" s="114">
        <v>8.3800810299999995</v>
      </c>
      <c r="H44" s="114">
        <v>79.531622089999999</v>
      </c>
      <c r="I44" s="114">
        <v>630.0998184</v>
      </c>
      <c r="J44" s="114">
        <v>6.5968183199999997</v>
      </c>
      <c r="K44" s="114">
        <v>1.3575500599999999</v>
      </c>
      <c r="L44" s="114">
        <v>8.8805159099999997</v>
      </c>
      <c r="M44" s="166" t="s">
        <v>186</v>
      </c>
      <c r="N44" s="114">
        <v>1.2810026999999999</v>
      </c>
      <c r="O44" s="114">
        <v>5.0330083700000001</v>
      </c>
      <c r="P44" s="114">
        <v>5.25583957</v>
      </c>
      <c r="Q44" s="114">
        <v>0.82910508999999999</v>
      </c>
      <c r="R44" s="114">
        <v>1.8317820899999999</v>
      </c>
      <c r="S44" s="114">
        <v>2.7525589999999999E-2</v>
      </c>
      <c r="T44" s="114">
        <v>7.4078820700000003</v>
      </c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114"/>
      <c r="FI44" s="114"/>
      <c r="FJ44" s="114"/>
      <c r="FK44" s="114"/>
      <c r="FL44" s="114"/>
      <c r="FM44" s="114"/>
      <c r="FN44" s="114"/>
      <c r="FO44" s="114"/>
      <c r="FP44" s="114"/>
      <c r="FQ44" s="114"/>
      <c r="FR44" s="114"/>
      <c r="FS44" s="114"/>
      <c r="FT44" s="114"/>
      <c r="FU44" s="114"/>
      <c r="FV44" s="114"/>
      <c r="FW44" s="114"/>
      <c r="FX44" s="114"/>
      <c r="FY44" s="114"/>
      <c r="FZ44" s="114"/>
      <c r="GA44" s="114"/>
      <c r="GB44" s="114"/>
      <c r="GC44" s="114"/>
      <c r="GD44" s="114"/>
      <c r="GE44" s="114"/>
      <c r="GF44" s="114"/>
      <c r="GG44" s="114"/>
      <c r="GH44" s="114"/>
      <c r="GI44" s="114"/>
      <c r="GJ44" s="114"/>
      <c r="GK44" s="114"/>
      <c r="GL44" s="114"/>
      <c r="GM44" s="114"/>
      <c r="GN44" s="114"/>
      <c r="GO44" s="114"/>
      <c r="GP44" s="114"/>
      <c r="GQ44" s="114"/>
      <c r="GR44" s="114"/>
      <c r="GS44" s="114"/>
      <c r="GT44" s="114"/>
      <c r="GU44" s="114"/>
      <c r="GV44" s="114"/>
      <c r="GW44" s="114"/>
      <c r="GX44" s="114"/>
      <c r="GY44" s="114"/>
      <c r="GZ44" s="114"/>
      <c r="HA44" s="114"/>
      <c r="HB44" s="114"/>
      <c r="HC44" s="114"/>
      <c r="HD44" s="114"/>
      <c r="HE44" s="114"/>
      <c r="HF44" s="114"/>
      <c r="HG44" s="114"/>
      <c r="HH44" s="114"/>
      <c r="HI44" s="114"/>
      <c r="HJ44" s="114"/>
      <c r="HK44" s="114"/>
      <c r="HL44" s="114"/>
      <c r="HM44" s="114"/>
      <c r="HN44" s="114"/>
      <c r="HO44" s="114"/>
      <c r="HP44" s="114"/>
      <c r="HQ44" s="114"/>
      <c r="HR44" s="114"/>
      <c r="HS44" s="114"/>
      <c r="HT44" s="114"/>
      <c r="HU44" s="114"/>
      <c r="HV44" s="114"/>
      <c r="HW44" s="114"/>
      <c r="HX44" s="114"/>
      <c r="HY44" s="114"/>
      <c r="HZ44" s="114"/>
      <c r="IA44" s="114"/>
      <c r="IB44" s="114"/>
      <c r="IC44" s="114"/>
      <c r="ID44" s="114"/>
      <c r="IE44" s="114"/>
      <c r="IF44" s="114"/>
      <c r="IG44" s="114"/>
      <c r="IH44" s="114"/>
      <c r="II44" s="114"/>
      <c r="IJ44" s="114"/>
      <c r="IK44" s="114"/>
      <c r="IL44" s="114"/>
      <c r="IM44" s="114"/>
      <c r="IN44" s="114"/>
      <c r="IO44" s="114"/>
      <c r="IP44" s="114"/>
      <c r="IQ44" s="114"/>
      <c r="IR44" s="114"/>
      <c r="IS44" s="114"/>
      <c r="IT44" s="114"/>
      <c r="IU44" s="114"/>
      <c r="IV44" s="114"/>
      <c r="IW44" s="114"/>
      <c r="IX44" s="114"/>
      <c r="IY44" s="114"/>
      <c r="IZ44" s="114"/>
      <c r="JA44" s="114"/>
      <c r="JB44" s="114"/>
      <c r="JC44" s="114"/>
      <c r="JD44" s="114"/>
      <c r="JE44" s="114"/>
      <c r="JF44" s="114"/>
      <c r="JG44" s="114"/>
      <c r="JH44" s="114"/>
      <c r="JI44" s="114"/>
      <c r="JJ44" s="114"/>
      <c r="JK44" s="114"/>
      <c r="JL44" s="114"/>
      <c r="JM44" s="114"/>
      <c r="JN44" s="114"/>
      <c r="JO44" s="114"/>
      <c r="JP44" s="114"/>
      <c r="JQ44" s="114"/>
      <c r="JR44" s="114"/>
      <c r="JS44" s="114"/>
      <c r="JT44" s="114"/>
      <c r="JU44" s="114"/>
      <c r="JV44" s="114"/>
      <c r="JW44" s="114"/>
      <c r="JX44" s="114"/>
      <c r="JY44" s="114"/>
      <c r="JZ44" s="114"/>
      <c r="KA44" s="114"/>
      <c r="KB44" s="114"/>
      <c r="KC44" s="114"/>
      <c r="KD44" s="114"/>
      <c r="KE44" s="114"/>
      <c r="KF44" s="114"/>
      <c r="KG44" s="114"/>
      <c r="KH44" s="114"/>
      <c r="KI44" s="114"/>
      <c r="KJ44" s="114"/>
      <c r="KK44" s="114"/>
      <c r="KL44" s="114"/>
      <c r="KM44" s="114"/>
      <c r="KN44" s="114"/>
      <c r="KO44" s="114"/>
      <c r="KP44" s="114"/>
      <c r="KQ44" s="114"/>
      <c r="KR44" s="114"/>
      <c r="KS44" s="114"/>
      <c r="KT44" s="114"/>
      <c r="KU44" s="114"/>
      <c r="KV44" s="114"/>
      <c r="KW44" s="114"/>
      <c r="KX44" s="114"/>
      <c r="KY44" s="114"/>
      <c r="KZ44" s="114"/>
      <c r="LA44" s="114"/>
      <c r="LB44" s="114"/>
      <c r="LC44" s="114"/>
      <c r="LD44" s="114"/>
      <c r="LE44" s="114"/>
      <c r="LF44" s="114"/>
      <c r="LG44" s="114"/>
      <c r="LH44" s="114"/>
      <c r="LI44" s="114"/>
      <c r="LJ44" s="114"/>
      <c r="LK44" s="114"/>
      <c r="LL44" s="114"/>
      <c r="LM44" s="114"/>
      <c r="LN44" s="114"/>
      <c r="LO44" s="114"/>
      <c r="LP44" s="114"/>
      <c r="LQ44" s="114"/>
      <c r="LR44" s="114"/>
      <c r="LS44" s="114"/>
      <c r="LT44" s="114"/>
      <c r="LU44" s="114"/>
      <c r="LV44" s="114"/>
      <c r="LW44" s="114"/>
      <c r="LX44" s="114"/>
      <c r="LY44" s="114"/>
      <c r="LZ44" s="114"/>
      <c r="MA44" s="114"/>
      <c r="MB44" s="114"/>
      <c r="MC44" s="114"/>
      <c r="MD44" s="114"/>
      <c r="ME44" s="114"/>
      <c r="MF44" s="114"/>
      <c r="MG44" s="114"/>
      <c r="MH44" s="114"/>
      <c r="MI44" s="114"/>
      <c r="MJ44" s="114"/>
      <c r="MK44" s="114"/>
      <c r="ML44" s="114"/>
      <c r="MM44" s="114"/>
      <c r="MN44" s="114"/>
      <c r="MO44" s="114"/>
      <c r="MP44" s="114"/>
      <c r="MQ44" s="114"/>
      <c r="MR44" s="114"/>
      <c r="MS44" s="114"/>
      <c r="MT44" s="114"/>
      <c r="MU44" s="114"/>
      <c r="MV44" s="114"/>
      <c r="MW44" s="114"/>
      <c r="MX44" s="114"/>
      <c r="MY44" s="114"/>
      <c r="MZ44" s="114"/>
      <c r="NA44" s="114"/>
      <c r="NB44" s="114"/>
      <c r="NC44" s="114"/>
      <c r="ND44" s="114"/>
      <c r="NE44" s="114"/>
      <c r="NF44" s="114"/>
      <c r="NG44" s="114"/>
      <c r="NH44" s="114"/>
      <c r="NI44" s="114"/>
      <c r="NJ44" s="114"/>
      <c r="NK44" s="114"/>
      <c r="NL44" s="114"/>
      <c r="NM44" s="114"/>
      <c r="NN44" s="114"/>
      <c r="NO44" s="114"/>
      <c r="NP44" s="114"/>
      <c r="NQ44" s="114"/>
      <c r="NR44" s="114"/>
      <c r="NS44" s="114"/>
      <c r="NT44" s="114"/>
      <c r="NU44" s="114"/>
      <c r="NV44" s="114"/>
      <c r="NW44" s="114"/>
      <c r="NX44" s="114"/>
      <c r="NY44" s="114"/>
      <c r="NZ44" s="114"/>
      <c r="OA44" s="114"/>
      <c r="OB44" s="114"/>
      <c r="OC44" s="114"/>
      <c r="OD44" s="114"/>
      <c r="OE44" s="114"/>
      <c r="OF44" s="114"/>
      <c r="OG44" s="114"/>
      <c r="OH44" s="114"/>
      <c r="OI44" s="114"/>
      <c r="OJ44" s="114"/>
      <c r="OK44" s="114"/>
      <c r="OL44" s="114"/>
      <c r="OM44" s="114"/>
      <c r="ON44" s="114"/>
      <c r="OO44" s="114"/>
      <c r="OP44" s="114"/>
      <c r="OQ44" s="114"/>
      <c r="OR44" s="114"/>
      <c r="OS44" s="114"/>
      <c r="OT44" s="114"/>
      <c r="OU44" s="114"/>
      <c r="OV44" s="114"/>
      <c r="OW44" s="114"/>
      <c r="OX44" s="114"/>
      <c r="OY44" s="114"/>
      <c r="OZ44" s="114"/>
      <c r="PA44" s="114"/>
      <c r="PB44" s="114"/>
      <c r="PC44" s="114"/>
      <c r="PD44" s="114"/>
      <c r="PE44" s="114"/>
      <c r="PF44" s="114"/>
      <c r="PG44" s="114"/>
      <c r="PH44" s="114"/>
      <c r="PI44" s="114"/>
      <c r="PJ44" s="114"/>
      <c r="PK44" s="114"/>
      <c r="PL44" s="114"/>
      <c r="PM44" s="114"/>
      <c r="PN44" s="114"/>
      <c r="PO44" s="114"/>
      <c r="PP44" s="114"/>
      <c r="PQ44" s="114"/>
      <c r="PR44" s="114"/>
      <c r="PS44" s="114"/>
      <c r="PT44" s="114"/>
      <c r="PU44" s="114"/>
      <c r="PV44" s="114"/>
      <c r="PW44" s="114"/>
      <c r="PX44" s="114"/>
      <c r="PY44" s="114"/>
      <c r="PZ44" s="114"/>
      <c r="QA44" s="114"/>
      <c r="QB44" s="114"/>
      <c r="QC44" s="114"/>
      <c r="QD44" s="114"/>
      <c r="QE44" s="114"/>
      <c r="QF44" s="114"/>
      <c r="QG44" s="114"/>
      <c r="QH44" s="114"/>
      <c r="QI44" s="114"/>
      <c r="QJ44" s="114"/>
      <c r="QK44" s="114"/>
      <c r="QL44" s="114"/>
      <c r="QM44" s="114"/>
      <c r="QN44" s="114"/>
      <c r="QO44" s="114"/>
      <c r="QP44" s="114"/>
      <c r="QQ44" s="114"/>
      <c r="QR44" s="114"/>
      <c r="QS44" s="114"/>
      <c r="QT44" s="114"/>
      <c r="QU44" s="114"/>
      <c r="QV44" s="114"/>
      <c r="QW44" s="114"/>
      <c r="QX44" s="114"/>
      <c r="QY44" s="114"/>
      <c r="QZ44" s="114"/>
      <c r="RA44" s="114"/>
      <c r="RB44" s="114"/>
      <c r="RC44" s="114"/>
      <c r="RD44" s="114"/>
      <c r="RE44" s="114"/>
      <c r="RF44" s="114"/>
      <c r="RG44" s="114"/>
      <c r="RH44" s="114"/>
      <c r="RI44" s="114"/>
      <c r="RJ44" s="114"/>
      <c r="RK44" s="114"/>
      <c r="RL44" s="114"/>
      <c r="RM44" s="114"/>
      <c r="RN44" s="114"/>
      <c r="RO44" s="114"/>
      <c r="RP44" s="114"/>
      <c r="RQ44" s="114"/>
      <c r="RR44" s="114"/>
      <c r="RS44" s="114"/>
      <c r="RT44" s="114"/>
      <c r="RU44" s="114"/>
      <c r="RV44" s="114"/>
      <c r="RW44" s="114"/>
      <c r="RX44" s="114"/>
      <c r="RY44" s="114"/>
      <c r="RZ44" s="114"/>
      <c r="SA44" s="114"/>
      <c r="SB44" s="114"/>
      <c r="SC44" s="114"/>
      <c r="SD44" s="114"/>
      <c r="SE44" s="114"/>
      <c r="SF44" s="114"/>
      <c r="SG44" s="114"/>
      <c r="SH44" s="114"/>
      <c r="SI44" s="114"/>
      <c r="SJ44" s="114"/>
      <c r="SK44" s="114"/>
      <c r="SL44" s="114"/>
      <c r="SM44" s="114"/>
      <c r="SN44" s="114"/>
      <c r="SO44" s="114"/>
      <c r="SP44" s="114"/>
      <c r="SQ44" s="114"/>
      <c r="SR44" s="114"/>
      <c r="SS44" s="114"/>
      <c r="ST44" s="114"/>
      <c r="SU44" s="114"/>
      <c r="SV44" s="114"/>
      <c r="SW44" s="114"/>
      <c r="SX44" s="114"/>
      <c r="SY44" s="114"/>
      <c r="SZ44" s="114"/>
      <c r="TA44" s="114"/>
      <c r="TB44" s="114"/>
      <c r="TC44" s="114"/>
      <c r="TD44" s="114"/>
      <c r="TE44" s="114"/>
      <c r="TF44" s="114"/>
      <c r="TG44" s="114"/>
      <c r="TH44" s="114"/>
      <c r="TI44" s="114"/>
      <c r="TJ44" s="114"/>
      <c r="TK44" s="114"/>
      <c r="TL44" s="114"/>
      <c r="TM44" s="114"/>
      <c r="TN44" s="114"/>
      <c r="TO44" s="114"/>
      <c r="TP44" s="114"/>
      <c r="TQ44" s="114"/>
      <c r="TR44" s="114"/>
      <c r="TS44" s="114"/>
      <c r="TT44" s="114"/>
      <c r="TU44" s="114"/>
      <c r="TV44" s="114"/>
      <c r="TW44" s="114"/>
      <c r="TX44" s="114"/>
      <c r="TY44" s="114"/>
      <c r="TZ44" s="114"/>
      <c r="UA44" s="114"/>
      <c r="UB44" s="114"/>
      <c r="UC44" s="114"/>
      <c r="UD44" s="114"/>
      <c r="UE44" s="114"/>
      <c r="UF44" s="114"/>
      <c r="UG44" s="114"/>
      <c r="UH44" s="114"/>
      <c r="UI44" s="114"/>
      <c r="UJ44" s="114"/>
      <c r="UK44" s="114"/>
      <c r="UL44" s="114"/>
      <c r="UM44" s="114"/>
      <c r="UN44" s="114"/>
      <c r="UO44" s="114"/>
      <c r="UP44" s="114"/>
      <c r="UQ44" s="114"/>
      <c r="UR44" s="114"/>
      <c r="US44" s="114"/>
      <c r="UT44" s="114"/>
      <c r="UU44" s="114"/>
      <c r="UV44" s="114"/>
      <c r="UW44" s="114"/>
      <c r="UX44" s="114"/>
      <c r="UY44" s="114"/>
      <c r="UZ44" s="114"/>
      <c r="VA44" s="114"/>
      <c r="VB44" s="114"/>
      <c r="VC44" s="114"/>
      <c r="VD44" s="114"/>
      <c r="VE44" s="114"/>
      <c r="VF44" s="114"/>
      <c r="VG44" s="114"/>
      <c r="VH44" s="114"/>
      <c r="VI44" s="114"/>
      <c r="VJ44" s="114"/>
      <c r="VK44" s="114"/>
      <c r="VL44" s="114"/>
      <c r="VM44" s="114"/>
      <c r="VN44" s="114"/>
      <c r="VO44" s="114"/>
      <c r="VP44" s="114"/>
      <c r="VQ44" s="114"/>
      <c r="VR44" s="114"/>
      <c r="VS44" s="114"/>
      <c r="VT44" s="114"/>
      <c r="VU44" s="114"/>
      <c r="VV44" s="114"/>
      <c r="VW44" s="114"/>
      <c r="VX44" s="114"/>
      <c r="VY44" s="114"/>
      <c r="VZ44" s="114"/>
      <c r="WA44" s="114"/>
      <c r="WB44" s="114"/>
      <c r="WC44" s="114"/>
      <c r="WD44" s="114"/>
      <c r="WE44" s="114"/>
      <c r="WF44" s="114"/>
      <c r="WG44" s="114"/>
      <c r="WH44" s="114"/>
      <c r="WI44" s="114"/>
      <c r="WJ44" s="114"/>
      <c r="WK44" s="114"/>
      <c r="WL44" s="114"/>
      <c r="WM44" s="114"/>
      <c r="WN44" s="114"/>
      <c r="WO44" s="114"/>
      <c r="WP44" s="114"/>
      <c r="WQ44" s="114"/>
      <c r="WR44" s="114"/>
      <c r="WS44" s="114"/>
      <c r="WT44" s="114"/>
      <c r="WU44" s="114"/>
      <c r="WV44" s="114"/>
      <c r="WW44" s="114"/>
      <c r="WX44" s="114"/>
      <c r="WY44" s="114"/>
      <c r="WZ44" s="114"/>
      <c r="XA44" s="114"/>
      <c r="XB44" s="114"/>
      <c r="XC44" s="114"/>
      <c r="XD44" s="114"/>
      <c r="XE44" s="114"/>
      <c r="XF44" s="114"/>
      <c r="XG44" s="114"/>
      <c r="XH44" s="114"/>
      <c r="XI44" s="114"/>
      <c r="XJ44" s="114"/>
      <c r="XK44" s="114"/>
      <c r="XL44" s="114"/>
      <c r="XM44" s="114"/>
      <c r="XN44" s="114"/>
      <c r="XO44" s="114"/>
      <c r="XP44" s="114"/>
      <c r="XQ44" s="114"/>
      <c r="XR44" s="114"/>
      <c r="XS44" s="114"/>
      <c r="XT44" s="114"/>
      <c r="XU44" s="114"/>
      <c r="XV44" s="114"/>
      <c r="XW44" s="114"/>
      <c r="XX44" s="114"/>
      <c r="XY44" s="114"/>
      <c r="XZ44" s="114"/>
      <c r="YA44" s="114"/>
      <c r="YB44" s="114"/>
      <c r="YC44" s="114"/>
      <c r="YD44" s="114"/>
      <c r="YE44" s="114"/>
      <c r="YF44" s="114"/>
      <c r="YG44" s="114"/>
      <c r="YH44" s="114"/>
      <c r="YI44" s="114"/>
      <c r="YJ44" s="114"/>
      <c r="YK44" s="114"/>
      <c r="YL44" s="114"/>
      <c r="YM44" s="114"/>
      <c r="YN44" s="114"/>
      <c r="YO44" s="114"/>
      <c r="YP44" s="114"/>
      <c r="YQ44" s="114"/>
      <c r="YR44" s="114"/>
      <c r="YS44" s="114"/>
      <c r="YT44" s="114"/>
      <c r="YU44" s="114"/>
      <c r="YV44" s="114"/>
      <c r="YW44" s="114"/>
      <c r="YX44" s="114"/>
      <c r="YY44" s="114"/>
      <c r="YZ44" s="114"/>
      <c r="ZA44" s="114"/>
      <c r="ZB44" s="114"/>
      <c r="ZC44" s="114"/>
      <c r="ZD44" s="114"/>
      <c r="ZE44" s="114"/>
      <c r="ZF44" s="114"/>
      <c r="ZG44" s="114"/>
      <c r="ZH44" s="114"/>
      <c r="ZI44" s="114"/>
      <c r="ZJ44" s="114"/>
      <c r="ZK44" s="114"/>
      <c r="ZL44" s="114"/>
      <c r="ZM44" s="114"/>
      <c r="ZN44" s="114"/>
      <c r="ZO44" s="114"/>
      <c r="ZP44" s="114"/>
      <c r="ZQ44" s="114"/>
      <c r="ZR44" s="114"/>
      <c r="ZS44" s="114"/>
      <c r="ZT44" s="114"/>
      <c r="ZU44" s="114"/>
      <c r="ZV44" s="114"/>
      <c r="ZW44" s="114"/>
      <c r="ZX44" s="114"/>
      <c r="ZY44" s="114"/>
      <c r="ZZ44" s="114"/>
    </row>
    <row r="45" spans="1:702" hidden="1" outlineLevel="1">
      <c r="A45" s="8">
        <v>41579</v>
      </c>
      <c r="B45" s="114">
        <v>1412.23468641</v>
      </c>
      <c r="C45" s="114">
        <v>282.76392333000001</v>
      </c>
      <c r="D45" s="114">
        <v>2.3268693499999999</v>
      </c>
      <c r="E45" s="114">
        <v>375.64953987000001</v>
      </c>
      <c r="F45" s="114">
        <v>6.6937109999999994E-2</v>
      </c>
      <c r="G45" s="114">
        <v>8.1588391799999993</v>
      </c>
      <c r="H45" s="114">
        <v>72.228234740000005</v>
      </c>
      <c r="I45" s="114">
        <v>633.42243384999995</v>
      </c>
      <c r="J45" s="114">
        <v>7.2362637999999997</v>
      </c>
      <c r="K45" s="114">
        <v>1.3689981200000001</v>
      </c>
      <c r="L45" s="114">
        <v>8.5747586699999996</v>
      </c>
      <c r="M45" s="166" t="s">
        <v>186</v>
      </c>
      <c r="N45" s="114">
        <v>0.69426922999999996</v>
      </c>
      <c r="O45" s="114">
        <v>4.53297376</v>
      </c>
      <c r="P45" s="114">
        <v>5.1350148300000003</v>
      </c>
      <c r="Q45" s="114">
        <v>0.81260924999999995</v>
      </c>
      <c r="R45" s="114">
        <v>1.77406836</v>
      </c>
      <c r="S45" s="114">
        <v>2.786361E-2</v>
      </c>
      <c r="T45" s="114">
        <v>7.46108935</v>
      </c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4"/>
      <c r="DP45" s="114"/>
      <c r="DQ45" s="114"/>
      <c r="DR45" s="114"/>
      <c r="DS45" s="114"/>
      <c r="DT45" s="114"/>
      <c r="DU45" s="114"/>
      <c r="DV45" s="114"/>
      <c r="DW45" s="114"/>
      <c r="DX45" s="114"/>
      <c r="DY45" s="114"/>
      <c r="DZ45" s="114"/>
      <c r="EA45" s="114"/>
      <c r="EB45" s="114"/>
      <c r="EC45" s="114"/>
      <c r="ED45" s="114"/>
      <c r="EE45" s="114"/>
      <c r="EF45" s="114"/>
      <c r="EG45" s="114"/>
      <c r="EH45" s="114"/>
      <c r="EI45" s="114"/>
      <c r="EJ45" s="114"/>
      <c r="EK45" s="114"/>
      <c r="EL45" s="114"/>
      <c r="EM45" s="114"/>
      <c r="EN45" s="114"/>
      <c r="EO45" s="114"/>
      <c r="EP45" s="114"/>
      <c r="EQ45" s="114"/>
      <c r="ER45" s="114"/>
      <c r="ES45" s="114"/>
      <c r="ET45" s="114"/>
      <c r="EU45" s="114"/>
      <c r="EV45" s="114"/>
      <c r="EW45" s="114"/>
      <c r="EX45" s="114"/>
      <c r="EY45" s="114"/>
      <c r="EZ45" s="114"/>
      <c r="FA45" s="114"/>
      <c r="FB45" s="114"/>
      <c r="FC45" s="114"/>
      <c r="FD45" s="114"/>
      <c r="FE45" s="114"/>
      <c r="FF45" s="114"/>
      <c r="FG45" s="114"/>
      <c r="FH45" s="114"/>
      <c r="FI45" s="114"/>
      <c r="FJ45" s="114"/>
      <c r="FK45" s="114"/>
      <c r="FL45" s="114"/>
      <c r="FM45" s="114"/>
      <c r="FN45" s="114"/>
      <c r="FO45" s="114"/>
      <c r="FP45" s="114"/>
      <c r="FQ45" s="114"/>
      <c r="FR45" s="114"/>
      <c r="FS45" s="114"/>
      <c r="FT45" s="114"/>
      <c r="FU45" s="114"/>
      <c r="FV45" s="114"/>
      <c r="FW45" s="114"/>
      <c r="FX45" s="114"/>
      <c r="FY45" s="114"/>
      <c r="FZ45" s="114"/>
      <c r="GA45" s="114"/>
      <c r="GB45" s="114"/>
      <c r="GC45" s="114"/>
      <c r="GD45" s="114"/>
      <c r="GE45" s="114"/>
      <c r="GF45" s="114"/>
      <c r="GG45" s="114"/>
      <c r="GH45" s="114"/>
      <c r="GI45" s="114"/>
      <c r="GJ45" s="114"/>
      <c r="GK45" s="114"/>
      <c r="GL45" s="114"/>
      <c r="GM45" s="114"/>
      <c r="GN45" s="114"/>
      <c r="GO45" s="114"/>
      <c r="GP45" s="114"/>
      <c r="GQ45" s="114"/>
      <c r="GR45" s="114"/>
      <c r="GS45" s="114"/>
      <c r="GT45" s="114"/>
      <c r="GU45" s="114"/>
      <c r="GV45" s="114"/>
      <c r="GW45" s="114"/>
      <c r="GX45" s="114"/>
      <c r="GY45" s="114"/>
      <c r="GZ45" s="114"/>
      <c r="HA45" s="114"/>
      <c r="HB45" s="114"/>
      <c r="HC45" s="114"/>
      <c r="HD45" s="114"/>
      <c r="HE45" s="114"/>
      <c r="HF45" s="114"/>
      <c r="HG45" s="114"/>
      <c r="HH45" s="114"/>
      <c r="HI45" s="114"/>
      <c r="HJ45" s="114"/>
      <c r="HK45" s="114"/>
      <c r="HL45" s="114"/>
      <c r="HM45" s="114"/>
      <c r="HN45" s="114"/>
      <c r="HO45" s="114"/>
      <c r="HP45" s="114"/>
      <c r="HQ45" s="114"/>
      <c r="HR45" s="114"/>
      <c r="HS45" s="114"/>
      <c r="HT45" s="114"/>
      <c r="HU45" s="114"/>
      <c r="HV45" s="114"/>
      <c r="HW45" s="114"/>
      <c r="HX45" s="114"/>
      <c r="HY45" s="114"/>
      <c r="HZ45" s="114"/>
      <c r="IA45" s="114"/>
      <c r="IB45" s="114"/>
      <c r="IC45" s="114"/>
      <c r="ID45" s="114"/>
      <c r="IE45" s="114"/>
      <c r="IF45" s="114"/>
      <c r="IG45" s="114"/>
      <c r="IH45" s="114"/>
      <c r="II45" s="114"/>
      <c r="IJ45" s="114"/>
      <c r="IK45" s="114"/>
      <c r="IL45" s="114"/>
      <c r="IM45" s="114"/>
      <c r="IN45" s="114"/>
      <c r="IO45" s="114"/>
      <c r="IP45" s="114"/>
      <c r="IQ45" s="114"/>
      <c r="IR45" s="114"/>
      <c r="IS45" s="114"/>
      <c r="IT45" s="114"/>
      <c r="IU45" s="114"/>
      <c r="IV45" s="114"/>
      <c r="IW45" s="114"/>
      <c r="IX45" s="114"/>
      <c r="IY45" s="114"/>
      <c r="IZ45" s="114"/>
      <c r="JA45" s="114"/>
      <c r="JB45" s="114"/>
      <c r="JC45" s="114"/>
      <c r="JD45" s="114"/>
      <c r="JE45" s="114"/>
      <c r="JF45" s="114"/>
      <c r="JG45" s="114"/>
      <c r="JH45" s="114"/>
      <c r="JI45" s="114"/>
      <c r="JJ45" s="114"/>
      <c r="JK45" s="114"/>
      <c r="JL45" s="114"/>
      <c r="JM45" s="114"/>
      <c r="JN45" s="114"/>
      <c r="JO45" s="114"/>
      <c r="JP45" s="114"/>
      <c r="JQ45" s="114"/>
      <c r="JR45" s="114"/>
      <c r="JS45" s="114"/>
      <c r="JT45" s="114"/>
      <c r="JU45" s="114"/>
      <c r="JV45" s="114"/>
      <c r="JW45" s="114"/>
      <c r="JX45" s="114"/>
      <c r="JY45" s="114"/>
      <c r="JZ45" s="114"/>
      <c r="KA45" s="114"/>
      <c r="KB45" s="114"/>
      <c r="KC45" s="114"/>
      <c r="KD45" s="114"/>
      <c r="KE45" s="114"/>
      <c r="KF45" s="114"/>
      <c r="KG45" s="114"/>
      <c r="KH45" s="114"/>
      <c r="KI45" s="114"/>
      <c r="KJ45" s="114"/>
      <c r="KK45" s="114"/>
      <c r="KL45" s="114"/>
      <c r="KM45" s="114"/>
      <c r="KN45" s="114"/>
      <c r="KO45" s="114"/>
      <c r="KP45" s="114"/>
      <c r="KQ45" s="114"/>
      <c r="KR45" s="114"/>
      <c r="KS45" s="114"/>
      <c r="KT45" s="114"/>
      <c r="KU45" s="114"/>
      <c r="KV45" s="114"/>
      <c r="KW45" s="114"/>
      <c r="KX45" s="114"/>
      <c r="KY45" s="114"/>
      <c r="KZ45" s="114"/>
      <c r="LA45" s="114"/>
      <c r="LB45" s="114"/>
      <c r="LC45" s="114"/>
      <c r="LD45" s="114"/>
      <c r="LE45" s="114"/>
      <c r="LF45" s="114"/>
      <c r="LG45" s="114"/>
      <c r="LH45" s="114"/>
      <c r="LI45" s="114"/>
      <c r="LJ45" s="114"/>
      <c r="LK45" s="114"/>
      <c r="LL45" s="114"/>
      <c r="LM45" s="114"/>
      <c r="LN45" s="114"/>
      <c r="LO45" s="114"/>
      <c r="LP45" s="114"/>
      <c r="LQ45" s="114"/>
      <c r="LR45" s="114"/>
      <c r="LS45" s="114"/>
      <c r="LT45" s="114"/>
      <c r="LU45" s="114"/>
      <c r="LV45" s="114"/>
      <c r="LW45" s="114"/>
      <c r="LX45" s="114"/>
      <c r="LY45" s="114"/>
      <c r="LZ45" s="114"/>
      <c r="MA45" s="114"/>
      <c r="MB45" s="114"/>
      <c r="MC45" s="114"/>
      <c r="MD45" s="114"/>
      <c r="ME45" s="114"/>
      <c r="MF45" s="114"/>
      <c r="MG45" s="114"/>
      <c r="MH45" s="114"/>
      <c r="MI45" s="114"/>
      <c r="MJ45" s="114"/>
      <c r="MK45" s="114"/>
      <c r="ML45" s="114"/>
      <c r="MM45" s="114"/>
      <c r="MN45" s="114"/>
      <c r="MO45" s="114"/>
      <c r="MP45" s="114"/>
      <c r="MQ45" s="114"/>
      <c r="MR45" s="114"/>
      <c r="MS45" s="114"/>
      <c r="MT45" s="114"/>
      <c r="MU45" s="114"/>
      <c r="MV45" s="114"/>
      <c r="MW45" s="114"/>
      <c r="MX45" s="114"/>
      <c r="MY45" s="114"/>
      <c r="MZ45" s="114"/>
      <c r="NA45" s="114"/>
      <c r="NB45" s="114"/>
      <c r="NC45" s="114"/>
      <c r="ND45" s="114"/>
      <c r="NE45" s="114"/>
      <c r="NF45" s="114"/>
      <c r="NG45" s="114"/>
      <c r="NH45" s="114"/>
      <c r="NI45" s="114"/>
      <c r="NJ45" s="114"/>
      <c r="NK45" s="114"/>
      <c r="NL45" s="114"/>
      <c r="NM45" s="114"/>
      <c r="NN45" s="114"/>
      <c r="NO45" s="114"/>
      <c r="NP45" s="114"/>
      <c r="NQ45" s="114"/>
      <c r="NR45" s="114"/>
      <c r="NS45" s="114"/>
      <c r="NT45" s="114"/>
      <c r="NU45" s="114"/>
      <c r="NV45" s="114"/>
      <c r="NW45" s="114"/>
      <c r="NX45" s="114"/>
      <c r="NY45" s="114"/>
      <c r="NZ45" s="114"/>
      <c r="OA45" s="114"/>
      <c r="OB45" s="114"/>
      <c r="OC45" s="114"/>
      <c r="OD45" s="114"/>
      <c r="OE45" s="114"/>
      <c r="OF45" s="114"/>
      <c r="OG45" s="114"/>
      <c r="OH45" s="114"/>
      <c r="OI45" s="114"/>
      <c r="OJ45" s="114"/>
      <c r="OK45" s="114"/>
      <c r="OL45" s="114"/>
      <c r="OM45" s="114"/>
      <c r="ON45" s="114"/>
      <c r="OO45" s="114"/>
      <c r="OP45" s="114"/>
      <c r="OQ45" s="114"/>
      <c r="OR45" s="114"/>
      <c r="OS45" s="114"/>
      <c r="OT45" s="114"/>
      <c r="OU45" s="114"/>
      <c r="OV45" s="114"/>
      <c r="OW45" s="114"/>
      <c r="OX45" s="114"/>
      <c r="OY45" s="114"/>
      <c r="OZ45" s="114"/>
      <c r="PA45" s="114"/>
      <c r="PB45" s="114"/>
      <c r="PC45" s="114"/>
      <c r="PD45" s="114"/>
      <c r="PE45" s="114"/>
      <c r="PF45" s="114"/>
      <c r="PG45" s="114"/>
      <c r="PH45" s="114"/>
      <c r="PI45" s="114"/>
      <c r="PJ45" s="114"/>
      <c r="PK45" s="114"/>
      <c r="PL45" s="114"/>
      <c r="PM45" s="114"/>
      <c r="PN45" s="114"/>
      <c r="PO45" s="114"/>
      <c r="PP45" s="114"/>
      <c r="PQ45" s="114"/>
      <c r="PR45" s="114"/>
      <c r="PS45" s="114"/>
      <c r="PT45" s="114"/>
      <c r="PU45" s="114"/>
      <c r="PV45" s="114"/>
      <c r="PW45" s="114"/>
      <c r="PX45" s="114"/>
      <c r="PY45" s="114"/>
      <c r="PZ45" s="114"/>
      <c r="QA45" s="114"/>
      <c r="QB45" s="114"/>
      <c r="QC45" s="114"/>
      <c r="QD45" s="114"/>
      <c r="QE45" s="114"/>
      <c r="QF45" s="114"/>
      <c r="QG45" s="114"/>
      <c r="QH45" s="114"/>
      <c r="QI45" s="114"/>
      <c r="QJ45" s="114"/>
      <c r="QK45" s="114"/>
      <c r="QL45" s="114"/>
      <c r="QM45" s="114"/>
      <c r="QN45" s="114"/>
      <c r="QO45" s="114"/>
      <c r="QP45" s="114"/>
      <c r="QQ45" s="114"/>
      <c r="QR45" s="114"/>
      <c r="QS45" s="114"/>
      <c r="QT45" s="114"/>
      <c r="QU45" s="114"/>
      <c r="QV45" s="114"/>
      <c r="QW45" s="114"/>
      <c r="QX45" s="114"/>
      <c r="QY45" s="114"/>
      <c r="QZ45" s="114"/>
      <c r="RA45" s="114"/>
      <c r="RB45" s="114"/>
      <c r="RC45" s="114"/>
      <c r="RD45" s="114"/>
      <c r="RE45" s="114"/>
      <c r="RF45" s="114"/>
      <c r="RG45" s="114"/>
      <c r="RH45" s="114"/>
      <c r="RI45" s="114"/>
      <c r="RJ45" s="114"/>
      <c r="RK45" s="114"/>
      <c r="RL45" s="114"/>
      <c r="RM45" s="114"/>
      <c r="RN45" s="114"/>
      <c r="RO45" s="114"/>
      <c r="RP45" s="114"/>
      <c r="RQ45" s="114"/>
      <c r="RR45" s="114"/>
      <c r="RS45" s="114"/>
      <c r="RT45" s="114"/>
      <c r="RU45" s="114"/>
      <c r="RV45" s="114"/>
      <c r="RW45" s="114"/>
      <c r="RX45" s="114"/>
      <c r="RY45" s="114"/>
      <c r="RZ45" s="114"/>
      <c r="SA45" s="114"/>
      <c r="SB45" s="114"/>
      <c r="SC45" s="114"/>
      <c r="SD45" s="114"/>
      <c r="SE45" s="114"/>
      <c r="SF45" s="114"/>
      <c r="SG45" s="114"/>
      <c r="SH45" s="114"/>
      <c r="SI45" s="114"/>
      <c r="SJ45" s="114"/>
      <c r="SK45" s="114"/>
      <c r="SL45" s="114"/>
      <c r="SM45" s="114"/>
      <c r="SN45" s="114"/>
      <c r="SO45" s="114"/>
      <c r="SP45" s="114"/>
      <c r="SQ45" s="114"/>
      <c r="SR45" s="114"/>
      <c r="SS45" s="114"/>
      <c r="ST45" s="114"/>
      <c r="SU45" s="114"/>
      <c r="SV45" s="114"/>
      <c r="SW45" s="114"/>
      <c r="SX45" s="114"/>
      <c r="SY45" s="114"/>
      <c r="SZ45" s="114"/>
      <c r="TA45" s="114"/>
      <c r="TB45" s="114"/>
      <c r="TC45" s="114"/>
      <c r="TD45" s="114"/>
      <c r="TE45" s="114"/>
      <c r="TF45" s="114"/>
      <c r="TG45" s="114"/>
      <c r="TH45" s="114"/>
      <c r="TI45" s="114"/>
      <c r="TJ45" s="114"/>
      <c r="TK45" s="114"/>
      <c r="TL45" s="114"/>
      <c r="TM45" s="114"/>
      <c r="TN45" s="114"/>
      <c r="TO45" s="114"/>
      <c r="TP45" s="114"/>
      <c r="TQ45" s="114"/>
      <c r="TR45" s="114"/>
      <c r="TS45" s="114"/>
      <c r="TT45" s="114"/>
      <c r="TU45" s="114"/>
      <c r="TV45" s="114"/>
      <c r="TW45" s="114"/>
      <c r="TX45" s="114"/>
      <c r="TY45" s="114"/>
      <c r="TZ45" s="114"/>
      <c r="UA45" s="114"/>
      <c r="UB45" s="114"/>
      <c r="UC45" s="114"/>
      <c r="UD45" s="114"/>
      <c r="UE45" s="114"/>
      <c r="UF45" s="114"/>
      <c r="UG45" s="114"/>
      <c r="UH45" s="114"/>
      <c r="UI45" s="114"/>
      <c r="UJ45" s="114"/>
      <c r="UK45" s="114"/>
      <c r="UL45" s="114"/>
      <c r="UM45" s="114"/>
      <c r="UN45" s="114"/>
      <c r="UO45" s="114"/>
      <c r="UP45" s="114"/>
      <c r="UQ45" s="114"/>
      <c r="UR45" s="114"/>
      <c r="US45" s="114"/>
      <c r="UT45" s="114"/>
      <c r="UU45" s="114"/>
      <c r="UV45" s="114"/>
      <c r="UW45" s="114"/>
      <c r="UX45" s="114"/>
      <c r="UY45" s="114"/>
      <c r="UZ45" s="114"/>
      <c r="VA45" s="114"/>
      <c r="VB45" s="114"/>
      <c r="VC45" s="114"/>
      <c r="VD45" s="114"/>
      <c r="VE45" s="114"/>
      <c r="VF45" s="114"/>
      <c r="VG45" s="114"/>
      <c r="VH45" s="114"/>
      <c r="VI45" s="114"/>
      <c r="VJ45" s="114"/>
      <c r="VK45" s="114"/>
      <c r="VL45" s="114"/>
      <c r="VM45" s="114"/>
      <c r="VN45" s="114"/>
      <c r="VO45" s="114"/>
      <c r="VP45" s="114"/>
      <c r="VQ45" s="114"/>
      <c r="VR45" s="114"/>
      <c r="VS45" s="114"/>
      <c r="VT45" s="114"/>
      <c r="VU45" s="114"/>
      <c r="VV45" s="114"/>
      <c r="VW45" s="114"/>
      <c r="VX45" s="114"/>
      <c r="VY45" s="114"/>
      <c r="VZ45" s="114"/>
      <c r="WA45" s="114"/>
      <c r="WB45" s="114"/>
      <c r="WC45" s="114"/>
      <c r="WD45" s="114"/>
      <c r="WE45" s="114"/>
      <c r="WF45" s="114"/>
      <c r="WG45" s="114"/>
      <c r="WH45" s="114"/>
      <c r="WI45" s="114"/>
      <c r="WJ45" s="114"/>
      <c r="WK45" s="114"/>
      <c r="WL45" s="114"/>
      <c r="WM45" s="114"/>
      <c r="WN45" s="114"/>
      <c r="WO45" s="114"/>
      <c r="WP45" s="114"/>
      <c r="WQ45" s="114"/>
      <c r="WR45" s="114"/>
      <c r="WS45" s="114"/>
      <c r="WT45" s="114"/>
      <c r="WU45" s="114"/>
      <c r="WV45" s="114"/>
      <c r="WW45" s="114"/>
      <c r="WX45" s="114"/>
      <c r="WY45" s="114"/>
      <c r="WZ45" s="114"/>
      <c r="XA45" s="114"/>
      <c r="XB45" s="114"/>
      <c r="XC45" s="114"/>
      <c r="XD45" s="114"/>
      <c r="XE45" s="114"/>
      <c r="XF45" s="114"/>
      <c r="XG45" s="114"/>
      <c r="XH45" s="114"/>
      <c r="XI45" s="114"/>
      <c r="XJ45" s="114"/>
      <c r="XK45" s="114"/>
      <c r="XL45" s="114"/>
      <c r="XM45" s="114"/>
      <c r="XN45" s="114"/>
      <c r="XO45" s="114"/>
      <c r="XP45" s="114"/>
      <c r="XQ45" s="114"/>
      <c r="XR45" s="114"/>
      <c r="XS45" s="114"/>
      <c r="XT45" s="114"/>
      <c r="XU45" s="114"/>
      <c r="XV45" s="114"/>
      <c r="XW45" s="114"/>
      <c r="XX45" s="114"/>
      <c r="XY45" s="114"/>
      <c r="XZ45" s="114"/>
      <c r="YA45" s="114"/>
      <c r="YB45" s="114"/>
      <c r="YC45" s="114"/>
      <c r="YD45" s="114"/>
      <c r="YE45" s="114"/>
      <c r="YF45" s="114"/>
      <c r="YG45" s="114"/>
      <c r="YH45" s="114"/>
      <c r="YI45" s="114"/>
      <c r="YJ45" s="114"/>
      <c r="YK45" s="114"/>
      <c r="YL45" s="114"/>
      <c r="YM45" s="114"/>
      <c r="YN45" s="114"/>
      <c r="YO45" s="114"/>
      <c r="YP45" s="114"/>
      <c r="YQ45" s="114"/>
      <c r="YR45" s="114"/>
      <c r="YS45" s="114"/>
      <c r="YT45" s="114"/>
      <c r="YU45" s="114"/>
      <c r="YV45" s="114"/>
      <c r="YW45" s="114"/>
      <c r="YX45" s="114"/>
      <c r="YY45" s="114"/>
      <c r="YZ45" s="114"/>
      <c r="ZA45" s="114"/>
      <c r="ZB45" s="114"/>
      <c r="ZC45" s="114"/>
      <c r="ZD45" s="114"/>
      <c r="ZE45" s="114"/>
      <c r="ZF45" s="114"/>
      <c r="ZG45" s="114"/>
      <c r="ZH45" s="114"/>
      <c r="ZI45" s="114"/>
      <c r="ZJ45" s="114"/>
      <c r="ZK45" s="114"/>
      <c r="ZL45" s="114"/>
      <c r="ZM45" s="114"/>
      <c r="ZN45" s="114"/>
      <c r="ZO45" s="114"/>
      <c r="ZP45" s="114"/>
      <c r="ZQ45" s="114"/>
      <c r="ZR45" s="114"/>
      <c r="ZS45" s="114"/>
      <c r="ZT45" s="114"/>
      <c r="ZU45" s="114"/>
      <c r="ZV45" s="114"/>
      <c r="ZW45" s="114"/>
      <c r="ZX45" s="114"/>
      <c r="ZY45" s="114"/>
      <c r="ZZ45" s="114"/>
    </row>
    <row r="46" spans="1:702" hidden="1" outlineLevel="1">
      <c r="A46" s="8">
        <v>41609</v>
      </c>
      <c r="B46" s="114">
        <v>1417.1981386</v>
      </c>
      <c r="C46" s="114">
        <v>285.86699956000001</v>
      </c>
      <c r="D46" s="114">
        <v>2.2433354300000001</v>
      </c>
      <c r="E46" s="114">
        <v>376.03969717000001</v>
      </c>
      <c r="F46" s="114">
        <v>0.16626722999999999</v>
      </c>
      <c r="G46" s="114">
        <v>8.6590711599999999</v>
      </c>
      <c r="H46" s="114">
        <v>70.780667840000007</v>
      </c>
      <c r="I46" s="114">
        <v>636.12519887999997</v>
      </c>
      <c r="J46" s="114">
        <v>7.1594340499999998</v>
      </c>
      <c r="K46" s="114">
        <v>1.37590816</v>
      </c>
      <c r="L46" s="114">
        <v>8.0393893700000003</v>
      </c>
      <c r="M46" s="166" t="s">
        <v>186</v>
      </c>
      <c r="N46" s="114">
        <v>0.66119762000000004</v>
      </c>
      <c r="O46" s="114">
        <v>4.9784414100000003</v>
      </c>
      <c r="P46" s="114">
        <v>4.8160637700000004</v>
      </c>
      <c r="Q46" s="114">
        <v>0.80700183999999997</v>
      </c>
      <c r="R46" s="114">
        <v>1.7372634499999999</v>
      </c>
      <c r="S46" s="114">
        <v>0.25178498999999999</v>
      </c>
      <c r="T46" s="114">
        <v>7.4904166700000001</v>
      </c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14"/>
      <c r="CL46" s="114"/>
      <c r="CM46" s="114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  <c r="CZ46" s="114"/>
      <c r="DA46" s="114"/>
      <c r="DB46" s="114"/>
      <c r="DC46" s="114"/>
      <c r="DD46" s="114"/>
      <c r="DE46" s="114"/>
      <c r="DF46" s="114"/>
      <c r="DG46" s="114"/>
      <c r="DH46" s="114"/>
      <c r="DI46" s="114"/>
      <c r="DJ46" s="114"/>
      <c r="DK46" s="114"/>
      <c r="DL46" s="114"/>
      <c r="DM46" s="114"/>
      <c r="DN46" s="114"/>
      <c r="DO46" s="114"/>
      <c r="DP46" s="114"/>
      <c r="DQ46" s="114"/>
      <c r="DR46" s="114"/>
      <c r="DS46" s="114"/>
      <c r="DT46" s="114"/>
      <c r="DU46" s="114"/>
      <c r="DV46" s="114"/>
      <c r="DW46" s="114"/>
      <c r="DX46" s="114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14"/>
      <c r="EL46" s="114"/>
      <c r="EM46" s="114"/>
      <c r="EN46" s="114"/>
      <c r="EO46" s="114"/>
      <c r="EP46" s="114"/>
      <c r="EQ46" s="114"/>
      <c r="ER46" s="114"/>
      <c r="ES46" s="114"/>
      <c r="ET46" s="114"/>
      <c r="EU46" s="114"/>
      <c r="EV46" s="114"/>
      <c r="EW46" s="114"/>
      <c r="EX46" s="114"/>
      <c r="EY46" s="114"/>
      <c r="EZ46" s="114"/>
      <c r="FA46" s="114"/>
      <c r="FB46" s="114"/>
      <c r="FC46" s="114"/>
      <c r="FD46" s="114"/>
      <c r="FE46" s="114"/>
      <c r="FF46" s="114"/>
      <c r="FG46" s="114"/>
      <c r="FH46" s="114"/>
      <c r="FI46" s="114"/>
      <c r="FJ46" s="114"/>
      <c r="FK46" s="114"/>
      <c r="FL46" s="114"/>
      <c r="FM46" s="114"/>
      <c r="FN46" s="114"/>
      <c r="FO46" s="114"/>
      <c r="FP46" s="114"/>
      <c r="FQ46" s="114"/>
      <c r="FR46" s="114"/>
      <c r="FS46" s="114"/>
      <c r="FT46" s="114"/>
      <c r="FU46" s="114"/>
      <c r="FV46" s="114"/>
      <c r="FW46" s="114"/>
      <c r="FX46" s="114"/>
      <c r="FY46" s="114"/>
      <c r="FZ46" s="114"/>
      <c r="GA46" s="114"/>
      <c r="GB46" s="114"/>
      <c r="GC46" s="114"/>
      <c r="GD46" s="114"/>
      <c r="GE46" s="114"/>
      <c r="GF46" s="114"/>
      <c r="GG46" s="114"/>
      <c r="GH46" s="114"/>
      <c r="GI46" s="114"/>
      <c r="GJ46" s="114"/>
      <c r="GK46" s="114"/>
      <c r="GL46" s="114"/>
      <c r="GM46" s="114"/>
      <c r="GN46" s="114"/>
      <c r="GO46" s="114"/>
      <c r="GP46" s="114"/>
      <c r="GQ46" s="114"/>
      <c r="GR46" s="114"/>
      <c r="GS46" s="114"/>
      <c r="GT46" s="114"/>
      <c r="GU46" s="114"/>
      <c r="GV46" s="114"/>
      <c r="GW46" s="114"/>
      <c r="GX46" s="114"/>
      <c r="GY46" s="114"/>
      <c r="GZ46" s="114"/>
      <c r="HA46" s="114"/>
      <c r="HB46" s="114"/>
      <c r="HC46" s="114"/>
      <c r="HD46" s="114"/>
      <c r="HE46" s="114"/>
      <c r="HF46" s="114"/>
      <c r="HG46" s="114"/>
      <c r="HH46" s="114"/>
      <c r="HI46" s="114"/>
      <c r="HJ46" s="114"/>
      <c r="HK46" s="114"/>
      <c r="HL46" s="114"/>
      <c r="HM46" s="114"/>
      <c r="HN46" s="114"/>
      <c r="HO46" s="114"/>
      <c r="HP46" s="114"/>
      <c r="HQ46" s="114"/>
      <c r="HR46" s="114"/>
      <c r="HS46" s="114"/>
      <c r="HT46" s="114"/>
      <c r="HU46" s="114"/>
      <c r="HV46" s="114"/>
      <c r="HW46" s="114"/>
      <c r="HX46" s="114"/>
      <c r="HY46" s="114"/>
      <c r="HZ46" s="114"/>
      <c r="IA46" s="114"/>
      <c r="IB46" s="114"/>
      <c r="IC46" s="114"/>
      <c r="ID46" s="114"/>
      <c r="IE46" s="114"/>
      <c r="IF46" s="114"/>
      <c r="IG46" s="114"/>
      <c r="IH46" s="114"/>
      <c r="II46" s="114"/>
      <c r="IJ46" s="114"/>
      <c r="IK46" s="114"/>
      <c r="IL46" s="114"/>
      <c r="IM46" s="114"/>
      <c r="IN46" s="114"/>
      <c r="IO46" s="114"/>
      <c r="IP46" s="114"/>
      <c r="IQ46" s="114"/>
      <c r="IR46" s="114"/>
      <c r="IS46" s="114"/>
      <c r="IT46" s="114"/>
      <c r="IU46" s="114"/>
      <c r="IV46" s="114"/>
      <c r="IW46" s="114"/>
      <c r="IX46" s="114"/>
      <c r="IY46" s="114"/>
      <c r="IZ46" s="114"/>
      <c r="JA46" s="114"/>
      <c r="JB46" s="114"/>
      <c r="JC46" s="114"/>
      <c r="JD46" s="114"/>
      <c r="JE46" s="114"/>
      <c r="JF46" s="114"/>
      <c r="JG46" s="114"/>
      <c r="JH46" s="114"/>
      <c r="JI46" s="114"/>
      <c r="JJ46" s="114"/>
      <c r="JK46" s="114"/>
      <c r="JL46" s="114"/>
      <c r="JM46" s="114"/>
      <c r="JN46" s="114"/>
      <c r="JO46" s="114"/>
      <c r="JP46" s="114"/>
      <c r="JQ46" s="114"/>
      <c r="JR46" s="114"/>
      <c r="JS46" s="114"/>
      <c r="JT46" s="114"/>
      <c r="JU46" s="114"/>
      <c r="JV46" s="114"/>
      <c r="JW46" s="114"/>
      <c r="JX46" s="114"/>
      <c r="JY46" s="114"/>
      <c r="JZ46" s="114"/>
      <c r="KA46" s="114"/>
      <c r="KB46" s="114"/>
      <c r="KC46" s="114"/>
      <c r="KD46" s="114"/>
      <c r="KE46" s="114"/>
      <c r="KF46" s="114"/>
      <c r="KG46" s="114"/>
      <c r="KH46" s="114"/>
      <c r="KI46" s="114"/>
      <c r="KJ46" s="114"/>
      <c r="KK46" s="114"/>
      <c r="KL46" s="114"/>
      <c r="KM46" s="114"/>
      <c r="KN46" s="114"/>
      <c r="KO46" s="114"/>
      <c r="KP46" s="114"/>
      <c r="KQ46" s="114"/>
      <c r="KR46" s="114"/>
      <c r="KS46" s="114"/>
      <c r="KT46" s="114"/>
      <c r="KU46" s="114"/>
      <c r="KV46" s="114"/>
      <c r="KW46" s="114"/>
      <c r="KX46" s="114"/>
      <c r="KY46" s="114"/>
      <c r="KZ46" s="114"/>
      <c r="LA46" s="114"/>
      <c r="LB46" s="114"/>
      <c r="LC46" s="114"/>
      <c r="LD46" s="114"/>
      <c r="LE46" s="114"/>
      <c r="LF46" s="114"/>
      <c r="LG46" s="114"/>
      <c r="LH46" s="114"/>
      <c r="LI46" s="114"/>
      <c r="LJ46" s="114"/>
      <c r="LK46" s="114"/>
      <c r="LL46" s="114"/>
      <c r="LM46" s="114"/>
      <c r="LN46" s="114"/>
      <c r="LO46" s="114"/>
      <c r="LP46" s="114"/>
      <c r="LQ46" s="114"/>
      <c r="LR46" s="114"/>
      <c r="LS46" s="114"/>
      <c r="LT46" s="114"/>
      <c r="LU46" s="114"/>
      <c r="LV46" s="114"/>
      <c r="LW46" s="114"/>
      <c r="LX46" s="114"/>
      <c r="LY46" s="114"/>
      <c r="LZ46" s="114"/>
      <c r="MA46" s="114"/>
      <c r="MB46" s="114"/>
      <c r="MC46" s="114"/>
      <c r="MD46" s="114"/>
      <c r="ME46" s="114"/>
      <c r="MF46" s="114"/>
      <c r="MG46" s="114"/>
      <c r="MH46" s="114"/>
      <c r="MI46" s="114"/>
      <c r="MJ46" s="114"/>
      <c r="MK46" s="114"/>
      <c r="ML46" s="114"/>
      <c r="MM46" s="114"/>
      <c r="MN46" s="114"/>
      <c r="MO46" s="114"/>
      <c r="MP46" s="114"/>
      <c r="MQ46" s="114"/>
      <c r="MR46" s="114"/>
      <c r="MS46" s="114"/>
      <c r="MT46" s="114"/>
      <c r="MU46" s="114"/>
      <c r="MV46" s="114"/>
      <c r="MW46" s="114"/>
      <c r="MX46" s="114"/>
      <c r="MY46" s="114"/>
      <c r="MZ46" s="114"/>
      <c r="NA46" s="114"/>
      <c r="NB46" s="114"/>
      <c r="NC46" s="114"/>
      <c r="ND46" s="114"/>
      <c r="NE46" s="114"/>
      <c r="NF46" s="114"/>
      <c r="NG46" s="114"/>
      <c r="NH46" s="114"/>
      <c r="NI46" s="114"/>
      <c r="NJ46" s="114"/>
      <c r="NK46" s="114"/>
      <c r="NL46" s="114"/>
      <c r="NM46" s="114"/>
      <c r="NN46" s="114"/>
      <c r="NO46" s="114"/>
      <c r="NP46" s="114"/>
      <c r="NQ46" s="114"/>
      <c r="NR46" s="114"/>
      <c r="NS46" s="114"/>
      <c r="NT46" s="114"/>
      <c r="NU46" s="114"/>
      <c r="NV46" s="114"/>
      <c r="NW46" s="114"/>
      <c r="NX46" s="114"/>
      <c r="NY46" s="114"/>
      <c r="NZ46" s="114"/>
      <c r="OA46" s="114"/>
      <c r="OB46" s="114"/>
      <c r="OC46" s="114"/>
      <c r="OD46" s="114"/>
      <c r="OE46" s="114"/>
      <c r="OF46" s="114"/>
      <c r="OG46" s="114"/>
      <c r="OH46" s="114"/>
      <c r="OI46" s="114"/>
      <c r="OJ46" s="114"/>
      <c r="OK46" s="114"/>
      <c r="OL46" s="114"/>
      <c r="OM46" s="114"/>
      <c r="ON46" s="114"/>
      <c r="OO46" s="114"/>
      <c r="OP46" s="114"/>
      <c r="OQ46" s="114"/>
      <c r="OR46" s="114"/>
      <c r="OS46" s="114"/>
      <c r="OT46" s="114"/>
      <c r="OU46" s="114"/>
      <c r="OV46" s="114"/>
      <c r="OW46" s="114"/>
      <c r="OX46" s="114"/>
      <c r="OY46" s="114"/>
      <c r="OZ46" s="114"/>
      <c r="PA46" s="114"/>
      <c r="PB46" s="114"/>
      <c r="PC46" s="114"/>
      <c r="PD46" s="114"/>
      <c r="PE46" s="114"/>
      <c r="PF46" s="114"/>
      <c r="PG46" s="114"/>
      <c r="PH46" s="114"/>
      <c r="PI46" s="114"/>
      <c r="PJ46" s="114"/>
      <c r="PK46" s="114"/>
      <c r="PL46" s="114"/>
      <c r="PM46" s="114"/>
      <c r="PN46" s="114"/>
      <c r="PO46" s="114"/>
      <c r="PP46" s="114"/>
      <c r="PQ46" s="114"/>
      <c r="PR46" s="114"/>
      <c r="PS46" s="114"/>
      <c r="PT46" s="114"/>
      <c r="PU46" s="114"/>
      <c r="PV46" s="114"/>
      <c r="PW46" s="114"/>
      <c r="PX46" s="114"/>
      <c r="PY46" s="114"/>
      <c r="PZ46" s="114"/>
      <c r="QA46" s="114"/>
      <c r="QB46" s="114"/>
      <c r="QC46" s="114"/>
      <c r="QD46" s="114"/>
      <c r="QE46" s="114"/>
      <c r="QF46" s="114"/>
      <c r="QG46" s="114"/>
      <c r="QH46" s="114"/>
      <c r="QI46" s="114"/>
      <c r="QJ46" s="114"/>
      <c r="QK46" s="114"/>
      <c r="QL46" s="114"/>
      <c r="QM46" s="114"/>
      <c r="QN46" s="114"/>
      <c r="QO46" s="114"/>
      <c r="QP46" s="114"/>
      <c r="QQ46" s="114"/>
      <c r="QR46" s="114"/>
      <c r="QS46" s="114"/>
      <c r="QT46" s="114"/>
      <c r="QU46" s="114"/>
      <c r="QV46" s="114"/>
      <c r="QW46" s="114"/>
      <c r="QX46" s="114"/>
      <c r="QY46" s="114"/>
      <c r="QZ46" s="114"/>
      <c r="RA46" s="114"/>
      <c r="RB46" s="114"/>
      <c r="RC46" s="114"/>
      <c r="RD46" s="114"/>
      <c r="RE46" s="114"/>
      <c r="RF46" s="114"/>
      <c r="RG46" s="114"/>
      <c r="RH46" s="114"/>
      <c r="RI46" s="114"/>
      <c r="RJ46" s="114"/>
      <c r="RK46" s="114"/>
      <c r="RL46" s="114"/>
      <c r="RM46" s="114"/>
      <c r="RN46" s="114"/>
      <c r="RO46" s="114"/>
      <c r="RP46" s="114"/>
      <c r="RQ46" s="114"/>
      <c r="RR46" s="114"/>
      <c r="RS46" s="114"/>
      <c r="RT46" s="114"/>
      <c r="RU46" s="114"/>
      <c r="RV46" s="114"/>
      <c r="RW46" s="114"/>
      <c r="RX46" s="114"/>
      <c r="RY46" s="114"/>
      <c r="RZ46" s="114"/>
      <c r="SA46" s="114"/>
      <c r="SB46" s="114"/>
      <c r="SC46" s="114"/>
      <c r="SD46" s="114"/>
      <c r="SE46" s="114"/>
      <c r="SF46" s="114"/>
      <c r="SG46" s="114"/>
      <c r="SH46" s="114"/>
      <c r="SI46" s="114"/>
      <c r="SJ46" s="114"/>
      <c r="SK46" s="114"/>
      <c r="SL46" s="114"/>
      <c r="SM46" s="114"/>
      <c r="SN46" s="114"/>
      <c r="SO46" s="114"/>
      <c r="SP46" s="114"/>
      <c r="SQ46" s="114"/>
      <c r="SR46" s="114"/>
      <c r="SS46" s="114"/>
      <c r="ST46" s="114"/>
      <c r="SU46" s="114"/>
      <c r="SV46" s="114"/>
      <c r="SW46" s="114"/>
      <c r="SX46" s="114"/>
      <c r="SY46" s="114"/>
      <c r="SZ46" s="114"/>
      <c r="TA46" s="114"/>
      <c r="TB46" s="114"/>
      <c r="TC46" s="114"/>
      <c r="TD46" s="114"/>
      <c r="TE46" s="114"/>
      <c r="TF46" s="114"/>
      <c r="TG46" s="114"/>
      <c r="TH46" s="114"/>
      <c r="TI46" s="114"/>
      <c r="TJ46" s="114"/>
      <c r="TK46" s="114"/>
      <c r="TL46" s="114"/>
      <c r="TM46" s="114"/>
      <c r="TN46" s="114"/>
      <c r="TO46" s="114"/>
      <c r="TP46" s="114"/>
      <c r="TQ46" s="114"/>
      <c r="TR46" s="114"/>
      <c r="TS46" s="114"/>
      <c r="TT46" s="114"/>
      <c r="TU46" s="114"/>
      <c r="TV46" s="114"/>
      <c r="TW46" s="114"/>
      <c r="TX46" s="114"/>
      <c r="TY46" s="114"/>
      <c r="TZ46" s="114"/>
      <c r="UA46" s="114"/>
      <c r="UB46" s="114"/>
      <c r="UC46" s="114"/>
      <c r="UD46" s="114"/>
      <c r="UE46" s="114"/>
      <c r="UF46" s="114"/>
      <c r="UG46" s="114"/>
      <c r="UH46" s="114"/>
      <c r="UI46" s="114"/>
      <c r="UJ46" s="114"/>
      <c r="UK46" s="114"/>
      <c r="UL46" s="114"/>
      <c r="UM46" s="114"/>
      <c r="UN46" s="114"/>
      <c r="UO46" s="114"/>
      <c r="UP46" s="114"/>
      <c r="UQ46" s="114"/>
      <c r="UR46" s="114"/>
      <c r="US46" s="114"/>
      <c r="UT46" s="114"/>
      <c r="UU46" s="114"/>
      <c r="UV46" s="114"/>
      <c r="UW46" s="114"/>
      <c r="UX46" s="114"/>
      <c r="UY46" s="114"/>
      <c r="UZ46" s="114"/>
      <c r="VA46" s="114"/>
      <c r="VB46" s="114"/>
      <c r="VC46" s="114"/>
      <c r="VD46" s="114"/>
      <c r="VE46" s="114"/>
      <c r="VF46" s="114"/>
      <c r="VG46" s="114"/>
      <c r="VH46" s="114"/>
      <c r="VI46" s="114"/>
      <c r="VJ46" s="114"/>
      <c r="VK46" s="114"/>
      <c r="VL46" s="114"/>
      <c r="VM46" s="114"/>
      <c r="VN46" s="114"/>
      <c r="VO46" s="114"/>
      <c r="VP46" s="114"/>
      <c r="VQ46" s="114"/>
      <c r="VR46" s="114"/>
      <c r="VS46" s="114"/>
      <c r="VT46" s="114"/>
      <c r="VU46" s="114"/>
      <c r="VV46" s="114"/>
      <c r="VW46" s="114"/>
      <c r="VX46" s="114"/>
      <c r="VY46" s="114"/>
      <c r="VZ46" s="114"/>
      <c r="WA46" s="114"/>
      <c r="WB46" s="114"/>
      <c r="WC46" s="114"/>
      <c r="WD46" s="114"/>
      <c r="WE46" s="114"/>
      <c r="WF46" s="114"/>
      <c r="WG46" s="114"/>
      <c r="WH46" s="114"/>
      <c r="WI46" s="114"/>
      <c r="WJ46" s="114"/>
      <c r="WK46" s="114"/>
      <c r="WL46" s="114"/>
      <c r="WM46" s="114"/>
      <c r="WN46" s="114"/>
      <c r="WO46" s="114"/>
      <c r="WP46" s="114"/>
      <c r="WQ46" s="114"/>
      <c r="WR46" s="114"/>
      <c r="WS46" s="114"/>
      <c r="WT46" s="114"/>
      <c r="WU46" s="114"/>
      <c r="WV46" s="114"/>
      <c r="WW46" s="114"/>
      <c r="WX46" s="114"/>
      <c r="WY46" s="114"/>
      <c r="WZ46" s="114"/>
      <c r="XA46" s="114"/>
      <c r="XB46" s="114"/>
      <c r="XC46" s="114"/>
      <c r="XD46" s="114"/>
      <c r="XE46" s="114"/>
      <c r="XF46" s="114"/>
      <c r="XG46" s="114"/>
      <c r="XH46" s="114"/>
      <c r="XI46" s="114"/>
      <c r="XJ46" s="114"/>
      <c r="XK46" s="114"/>
      <c r="XL46" s="114"/>
      <c r="XM46" s="114"/>
      <c r="XN46" s="114"/>
      <c r="XO46" s="114"/>
      <c r="XP46" s="114"/>
      <c r="XQ46" s="114"/>
      <c r="XR46" s="114"/>
      <c r="XS46" s="114"/>
      <c r="XT46" s="114"/>
      <c r="XU46" s="114"/>
      <c r="XV46" s="114"/>
      <c r="XW46" s="114"/>
      <c r="XX46" s="114"/>
      <c r="XY46" s="114"/>
      <c r="XZ46" s="114"/>
      <c r="YA46" s="114"/>
      <c r="YB46" s="114"/>
      <c r="YC46" s="114"/>
      <c r="YD46" s="114"/>
      <c r="YE46" s="114"/>
      <c r="YF46" s="114"/>
      <c r="YG46" s="114"/>
      <c r="YH46" s="114"/>
      <c r="YI46" s="114"/>
      <c r="YJ46" s="114"/>
      <c r="YK46" s="114"/>
      <c r="YL46" s="114"/>
      <c r="YM46" s="114"/>
      <c r="YN46" s="114"/>
      <c r="YO46" s="114"/>
      <c r="YP46" s="114"/>
      <c r="YQ46" s="114"/>
      <c r="YR46" s="114"/>
      <c r="YS46" s="114"/>
      <c r="YT46" s="114"/>
      <c r="YU46" s="114"/>
      <c r="YV46" s="114"/>
      <c r="YW46" s="114"/>
      <c r="YX46" s="114"/>
      <c r="YY46" s="114"/>
      <c r="YZ46" s="114"/>
      <c r="ZA46" s="114"/>
      <c r="ZB46" s="114"/>
      <c r="ZC46" s="114"/>
      <c r="ZD46" s="114"/>
      <c r="ZE46" s="114"/>
      <c r="ZF46" s="114"/>
      <c r="ZG46" s="114"/>
      <c r="ZH46" s="114"/>
      <c r="ZI46" s="114"/>
      <c r="ZJ46" s="114"/>
      <c r="ZK46" s="114"/>
      <c r="ZL46" s="114"/>
      <c r="ZM46" s="114"/>
      <c r="ZN46" s="114"/>
      <c r="ZO46" s="114"/>
      <c r="ZP46" s="114"/>
      <c r="ZQ46" s="114"/>
      <c r="ZR46" s="114"/>
      <c r="ZS46" s="114"/>
      <c r="ZT46" s="114"/>
      <c r="ZU46" s="114"/>
      <c r="ZV46" s="114"/>
      <c r="ZW46" s="114"/>
      <c r="ZX46" s="114"/>
      <c r="ZY46" s="114"/>
      <c r="ZZ46" s="114"/>
    </row>
    <row r="47" spans="1:702" hidden="1" outlineLevel="1">
      <c r="A47" s="8">
        <v>41640</v>
      </c>
      <c r="B47" s="114">
        <v>1389.3079276000001</v>
      </c>
      <c r="C47" s="114">
        <v>262.48061143000001</v>
      </c>
      <c r="D47" s="114">
        <v>2.10344877</v>
      </c>
      <c r="E47" s="114">
        <v>374.10599946000002</v>
      </c>
      <c r="F47" s="114">
        <v>2.7957570000000001E-2</v>
      </c>
      <c r="G47" s="114">
        <v>8.05445718</v>
      </c>
      <c r="H47" s="114">
        <v>61.471364559999998</v>
      </c>
      <c r="I47" s="114">
        <v>642.20651929999997</v>
      </c>
      <c r="J47" s="114">
        <v>8.1248321200000007</v>
      </c>
      <c r="K47" s="114">
        <v>1.3119562499999999</v>
      </c>
      <c r="L47" s="114">
        <v>7.8299019200000002</v>
      </c>
      <c r="M47" s="166" t="s">
        <v>186</v>
      </c>
      <c r="N47" s="114">
        <v>1.08209746</v>
      </c>
      <c r="O47" s="114">
        <v>4.8678729699999996</v>
      </c>
      <c r="P47" s="114">
        <v>5.06119334</v>
      </c>
      <c r="Q47" s="114">
        <v>0.79466048</v>
      </c>
      <c r="R47" s="114">
        <v>1.56430319</v>
      </c>
      <c r="S47" s="114">
        <v>0.47027071999999998</v>
      </c>
      <c r="T47" s="114">
        <v>7.7504808799999996</v>
      </c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4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14"/>
      <c r="CL47" s="114"/>
      <c r="CM47" s="114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  <c r="CZ47" s="114"/>
      <c r="DA47" s="114"/>
      <c r="DB47" s="114"/>
      <c r="DC47" s="114"/>
      <c r="DD47" s="114"/>
      <c r="DE47" s="114"/>
      <c r="DF47" s="114"/>
      <c r="DG47" s="114"/>
      <c r="DH47" s="114"/>
      <c r="DI47" s="114"/>
      <c r="DJ47" s="114"/>
      <c r="DK47" s="114"/>
      <c r="DL47" s="114"/>
      <c r="DM47" s="114"/>
      <c r="DN47" s="114"/>
      <c r="DO47" s="114"/>
      <c r="DP47" s="114"/>
      <c r="DQ47" s="114"/>
      <c r="DR47" s="114"/>
      <c r="DS47" s="114"/>
      <c r="DT47" s="114"/>
      <c r="DU47" s="114"/>
      <c r="DV47" s="114"/>
      <c r="DW47" s="114"/>
      <c r="DX47" s="114"/>
      <c r="DY47" s="114"/>
      <c r="DZ47" s="114"/>
      <c r="EA47" s="114"/>
      <c r="EB47" s="114"/>
      <c r="EC47" s="114"/>
      <c r="ED47" s="114"/>
      <c r="EE47" s="114"/>
      <c r="EF47" s="114"/>
      <c r="EG47" s="114"/>
      <c r="EH47" s="114"/>
      <c r="EI47" s="114"/>
      <c r="EJ47" s="114"/>
      <c r="EK47" s="114"/>
      <c r="EL47" s="114"/>
      <c r="EM47" s="114"/>
      <c r="EN47" s="114"/>
      <c r="EO47" s="114"/>
      <c r="EP47" s="114"/>
      <c r="EQ47" s="114"/>
      <c r="ER47" s="114"/>
      <c r="ES47" s="114"/>
      <c r="ET47" s="114"/>
      <c r="EU47" s="114"/>
      <c r="EV47" s="114"/>
      <c r="EW47" s="114"/>
      <c r="EX47" s="114"/>
      <c r="EY47" s="114"/>
      <c r="EZ47" s="114"/>
      <c r="FA47" s="114"/>
      <c r="FB47" s="114"/>
      <c r="FC47" s="114"/>
      <c r="FD47" s="114"/>
      <c r="FE47" s="114"/>
      <c r="FF47" s="114"/>
      <c r="FG47" s="114"/>
      <c r="FH47" s="114"/>
      <c r="FI47" s="114"/>
      <c r="FJ47" s="114"/>
      <c r="FK47" s="114"/>
      <c r="FL47" s="114"/>
      <c r="FM47" s="114"/>
      <c r="FN47" s="114"/>
      <c r="FO47" s="114"/>
      <c r="FP47" s="114"/>
      <c r="FQ47" s="114"/>
      <c r="FR47" s="114"/>
      <c r="FS47" s="114"/>
      <c r="FT47" s="114"/>
      <c r="FU47" s="114"/>
      <c r="FV47" s="114"/>
      <c r="FW47" s="114"/>
      <c r="FX47" s="114"/>
      <c r="FY47" s="114"/>
      <c r="FZ47" s="114"/>
      <c r="GA47" s="114"/>
      <c r="GB47" s="114"/>
      <c r="GC47" s="114"/>
      <c r="GD47" s="114"/>
      <c r="GE47" s="114"/>
      <c r="GF47" s="114"/>
      <c r="GG47" s="114"/>
      <c r="GH47" s="114"/>
      <c r="GI47" s="114"/>
      <c r="GJ47" s="114"/>
      <c r="GK47" s="114"/>
      <c r="GL47" s="114"/>
      <c r="GM47" s="114"/>
      <c r="GN47" s="114"/>
      <c r="GO47" s="114"/>
      <c r="GP47" s="114"/>
      <c r="GQ47" s="114"/>
      <c r="GR47" s="114"/>
      <c r="GS47" s="114"/>
      <c r="GT47" s="114"/>
      <c r="GU47" s="114"/>
      <c r="GV47" s="114"/>
      <c r="GW47" s="114"/>
      <c r="GX47" s="114"/>
      <c r="GY47" s="114"/>
      <c r="GZ47" s="114"/>
      <c r="HA47" s="114"/>
      <c r="HB47" s="114"/>
      <c r="HC47" s="114"/>
      <c r="HD47" s="114"/>
      <c r="HE47" s="114"/>
      <c r="HF47" s="114"/>
      <c r="HG47" s="114"/>
      <c r="HH47" s="114"/>
      <c r="HI47" s="114"/>
      <c r="HJ47" s="114"/>
      <c r="HK47" s="114"/>
      <c r="HL47" s="114"/>
      <c r="HM47" s="114"/>
      <c r="HN47" s="114"/>
      <c r="HO47" s="114"/>
      <c r="HP47" s="114"/>
      <c r="HQ47" s="114"/>
      <c r="HR47" s="114"/>
      <c r="HS47" s="114"/>
      <c r="HT47" s="114"/>
      <c r="HU47" s="114"/>
      <c r="HV47" s="114"/>
      <c r="HW47" s="114"/>
      <c r="HX47" s="114"/>
      <c r="HY47" s="114"/>
      <c r="HZ47" s="114"/>
      <c r="IA47" s="114"/>
      <c r="IB47" s="114"/>
      <c r="IC47" s="114"/>
      <c r="ID47" s="114"/>
      <c r="IE47" s="114"/>
      <c r="IF47" s="114"/>
      <c r="IG47" s="114"/>
      <c r="IH47" s="114"/>
      <c r="II47" s="114"/>
      <c r="IJ47" s="114"/>
      <c r="IK47" s="114"/>
      <c r="IL47" s="114"/>
      <c r="IM47" s="114"/>
      <c r="IN47" s="114"/>
      <c r="IO47" s="114"/>
      <c r="IP47" s="114"/>
      <c r="IQ47" s="114"/>
      <c r="IR47" s="114"/>
      <c r="IS47" s="114"/>
      <c r="IT47" s="114"/>
      <c r="IU47" s="114"/>
      <c r="IV47" s="114"/>
      <c r="IW47" s="114"/>
      <c r="IX47" s="114"/>
      <c r="IY47" s="114"/>
      <c r="IZ47" s="114"/>
      <c r="JA47" s="114"/>
      <c r="JB47" s="114"/>
      <c r="JC47" s="114"/>
      <c r="JD47" s="114"/>
      <c r="JE47" s="114"/>
      <c r="JF47" s="114"/>
      <c r="JG47" s="114"/>
      <c r="JH47" s="114"/>
      <c r="JI47" s="114"/>
      <c r="JJ47" s="114"/>
      <c r="JK47" s="114"/>
      <c r="JL47" s="114"/>
      <c r="JM47" s="114"/>
      <c r="JN47" s="114"/>
      <c r="JO47" s="114"/>
      <c r="JP47" s="114"/>
      <c r="JQ47" s="114"/>
      <c r="JR47" s="114"/>
      <c r="JS47" s="114"/>
      <c r="JT47" s="114"/>
      <c r="JU47" s="114"/>
      <c r="JV47" s="114"/>
      <c r="JW47" s="114"/>
      <c r="JX47" s="114"/>
      <c r="JY47" s="114"/>
      <c r="JZ47" s="114"/>
      <c r="KA47" s="114"/>
      <c r="KB47" s="114"/>
      <c r="KC47" s="114"/>
      <c r="KD47" s="114"/>
      <c r="KE47" s="114"/>
      <c r="KF47" s="114"/>
      <c r="KG47" s="114"/>
      <c r="KH47" s="114"/>
      <c r="KI47" s="114"/>
      <c r="KJ47" s="114"/>
      <c r="KK47" s="114"/>
      <c r="KL47" s="114"/>
      <c r="KM47" s="114"/>
      <c r="KN47" s="114"/>
      <c r="KO47" s="114"/>
      <c r="KP47" s="114"/>
      <c r="KQ47" s="114"/>
      <c r="KR47" s="114"/>
      <c r="KS47" s="114"/>
      <c r="KT47" s="114"/>
      <c r="KU47" s="114"/>
      <c r="KV47" s="114"/>
      <c r="KW47" s="114"/>
      <c r="KX47" s="114"/>
      <c r="KY47" s="114"/>
      <c r="KZ47" s="114"/>
      <c r="LA47" s="114"/>
      <c r="LB47" s="114"/>
      <c r="LC47" s="114"/>
      <c r="LD47" s="114"/>
      <c r="LE47" s="114"/>
      <c r="LF47" s="114"/>
      <c r="LG47" s="114"/>
      <c r="LH47" s="114"/>
      <c r="LI47" s="114"/>
      <c r="LJ47" s="114"/>
      <c r="LK47" s="114"/>
      <c r="LL47" s="114"/>
      <c r="LM47" s="114"/>
      <c r="LN47" s="114"/>
      <c r="LO47" s="114"/>
      <c r="LP47" s="114"/>
      <c r="LQ47" s="114"/>
      <c r="LR47" s="114"/>
      <c r="LS47" s="114"/>
      <c r="LT47" s="114"/>
      <c r="LU47" s="114"/>
      <c r="LV47" s="114"/>
      <c r="LW47" s="114"/>
      <c r="LX47" s="114"/>
      <c r="LY47" s="114"/>
      <c r="LZ47" s="114"/>
      <c r="MA47" s="114"/>
      <c r="MB47" s="114"/>
      <c r="MC47" s="114"/>
      <c r="MD47" s="114"/>
      <c r="ME47" s="114"/>
      <c r="MF47" s="114"/>
      <c r="MG47" s="114"/>
      <c r="MH47" s="114"/>
      <c r="MI47" s="114"/>
      <c r="MJ47" s="114"/>
      <c r="MK47" s="114"/>
      <c r="ML47" s="114"/>
      <c r="MM47" s="114"/>
      <c r="MN47" s="114"/>
      <c r="MO47" s="114"/>
      <c r="MP47" s="114"/>
      <c r="MQ47" s="114"/>
      <c r="MR47" s="114"/>
      <c r="MS47" s="114"/>
      <c r="MT47" s="114"/>
      <c r="MU47" s="114"/>
      <c r="MV47" s="114"/>
      <c r="MW47" s="114"/>
      <c r="MX47" s="114"/>
      <c r="MY47" s="114"/>
      <c r="MZ47" s="114"/>
      <c r="NA47" s="114"/>
      <c r="NB47" s="114"/>
      <c r="NC47" s="114"/>
      <c r="ND47" s="114"/>
      <c r="NE47" s="114"/>
      <c r="NF47" s="114"/>
      <c r="NG47" s="114"/>
      <c r="NH47" s="114"/>
      <c r="NI47" s="114"/>
      <c r="NJ47" s="114"/>
      <c r="NK47" s="114"/>
      <c r="NL47" s="114"/>
      <c r="NM47" s="114"/>
      <c r="NN47" s="114"/>
      <c r="NO47" s="114"/>
      <c r="NP47" s="114"/>
      <c r="NQ47" s="114"/>
      <c r="NR47" s="114"/>
      <c r="NS47" s="114"/>
      <c r="NT47" s="114"/>
      <c r="NU47" s="114"/>
      <c r="NV47" s="114"/>
      <c r="NW47" s="114"/>
      <c r="NX47" s="114"/>
      <c r="NY47" s="114"/>
      <c r="NZ47" s="114"/>
      <c r="OA47" s="114"/>
      <c r="OB47" s="114"/>
      <c r="OC47" s="114"/>
      <c r="OD47" s="114"/>
      <c r="OE47" s="114"/>
      <c r="OF47" s="114"/>
      <c r="OG47" s="114"/>
      <c r="OH47" s="114"/>
      <c r="OI47" s="114"/>
      <c r="OJ47" s="114"/>
      <c r="OK47" s="114"/>
      <c r="OL47" s="114"/>
      <c r="OM47" s="114"/>
      <c r="ON47" s="114"/>
      <c r="OO47" s="114"/>
      <c r="OP47" s="114"/>
      <c r="OQ47" s="114"/>
      <c r="OR47" s="114"/>
      <c r="OS47" s="114"/>
      <c r="OT47" s="114"/>
      <c r="OU47" s="114"/>
      <c r="OV47" s="114"/>
      <c r="OW47" s="114"/>
      <c r="OX47" s="114"/>
      <c r="OY47" s="114"/>
      <c r="OZ47" s="114"/>
      <c r="PA47" s="114"/>
      <c r="PB47" s="114"/>
      <c r="PC47" s="114"/>
      <c r="PD47" s="114"/>
      <c r="PE47" s="114"/>
      <c r="PF47" s="114"/>
      <c r="PG47" s="114"/>
      <c r="PH47" s="114"/>
      <c r="PI47" s="114"/>
      <c r="PJ47" s="114"/>
      <c r="PK47" s="114"/>
      <c r="PL47" s="114"/>
      <c r="PM47" s="114"/>
      <c r="PN47" s="114"/>
      <c r="PO47" s="114"/>
      <c r="PP47" s="114"/>
      <c r="PQ47" s="114"/>
      <c r="PR47" s="114"/>
      <c r="PS47" s="114"/>
      <c r="PT47" s="114"/>
      <c r="PU47" s="114"/>
      <c r="PV47" s="114"/>
      <c r="PW47" s="114"/>
      <c r="PX47" s="114"/>
      <c r="PY47" s="114"/>
      <c r="PZ47" s="114"/>
      <c r="QA47" s="114"/>
      <c r="QB47" s="114"/>
      <c r="QC47" s="114"/>
      <c r="QD47" s="114"/>
      <c r="QE47" s="114"/>
      <c r="QF47" s="114"/>
      <c r="QG47" s="114"/>
      <c r="QH47" s="114"/>
      <c r="QI47" s="114"/>
      <c r="QJ47" s="114"/>
      <c r="QK47" s="114"/>
      <c r="QL47" s="114"/>
      <c r="QM47" s="114"/>
      <c r="QN47" s="114"/>
      <c r="QO47" s="114"/>
      <c r="QP47" s="114"/>
      <c r="QQ47" s="114"/>
      <c r="QR47" s="114"/>
      <c r="QS47" s="114"/>
      <c r="QT47" s="114"/>
      <c r="QU47" s="114"/>
      <c r="QV47" s="114"/>
      <c r="QW47" s="114"/>
      <c r="QX47" s="114"/>
      <c r="QY47" s="114"/>
      <c r="QZ47" s="114"/>
      <c r="RA47" s="114"/>
      <c r="RB47" s="114"/>
      <c r="RC47" s="114"/>
      <c r="RD47" s="114"/>
      <c r="RE47" s="114"/>
      <c r="RF47" s="114"/>
      <c r="RG47" s="114"/>
      <c r="RH47" s="114"/>
      <c r="RI47" s="114"/>
      <c r="RJ47" s="114"/>
      <c r="RK47" s="114"/>
      <c r="RL47" s="114"/>
      <c r="RM47" s="114"/>
      <c r="RN47" s="114"/>
      <c r="RO47" s="114"/>
      <c r="RP47" s="114"/>
      <c r="RQ47" s="114"/>
      <c r="RR47" s="114"/>
      <c r="RS47" s="114"/>
      <c r="RT47" s="114"/>
      <c r="RU47" s="114"/>
      <c r="RV47" s="114"/>
      <c r="RW47" s="114"/>
      <c r="RX47" s="114"/>
      <c r="RY47" s="114"/>
      <c r="RZ47" s="114"/>
      <c r="SA47" s="114"/>
      <c r="SB47" s="114"/>
      <c r="SC47" s="114"/>
      <c r="SD47" s="114"/>
      <c r="SE47" s="114"/>
      <c r="SF47" s="114"/>
      <c r="SG47" s="114"/>
      <c r="SH47" s="114"/>
      <c r="SI47" s="114"/>
      <c r="SJ47" s="114"/>
      <c r="SK47" s="114"/>
      <c r="SL47" s="114"/>
      <c r="SM47" s="114"/>
      <c r="SN47" s="114"/>
      <c r="SO47" s="114"/>
      <c r="SP47" s="114"/>
      <c r="SQ47" s="114"/>
      <c r="SR47" s="114"/>
      <c r="SS47" s="114"/>
      <c r="ST47" s="114"/>
      <c r="SU47" s="114"/>
      <c r="SV47" s="114"/>
      <c r="SW47" s="114"/>
      <c r="SX47" s="114"/>
      <c r="SY47" s="114"/>
      <c r="SZ47" s="114"/>
      <c r="TA47" s="114"/>
      <c r="TB47" s="114"/>
      <c r="TC47" s="114"/>
      <c r="TD47" s="114"/>
      <c r="TE47" s="114"/>
      <c r="TF47" s="114"/>
      <c r="TG47" s="114"/>
      <c r="TH47" s="114"/>
      <c r="TI47" s="114"/>
      <c r="TJ47" s="114"/>
      <c r="TK47" s="114"/>
      <c r="TL47" s="114"/>
      <c r="TM47" s="114"/>
      <c r="TN47" s="114"/>
      <c r="TO47" s="114"/>
      <c r="TP47" s="114"/>
      <c r="TQ47" s="114"/>
      <c r="TR47" s="114"/>
      <c r="TS47" s="114"/>
      <c r="TT47" s="114"/>
      <c r="TU47" s="114"/>
      <c r="TV47" s="114"/>
      <c r="TW47" s="114"/>
      <c r="TX47" s="114"/>
      <c r="TY47" s="114"/>
      <c r="TZ47" s="114"/>
      <c r="UA47" s="114"/>
      <c r="UB47" s="114"/>
      <c r="UC47" s="114"/>
      <c r="UD47" s="114"/>
      <c r="UE47" s="114"/>
      <c r="UF47" s="114"/>
      <c r="UG47" s="114"/>
      <c r="UH47" s="114"/>
      <c r="UI47" s="114"/>
      <c r="UJ47" s="114"/>
      <c r="UK47" s="114"/>
      <c r="UL47" s="114"/>
      <c r="UM47" s="114"/>
      <c r="UN47" s="114"/>
      <c r="UO47" s="114"/>
      <c r="UP47" s="114"/>
      <c r="UQ47" s="114"/>
      <c r="UR47" s="114"/>
      <c r="US47" s="114"/>
      <c r="UT47" s="114"/>
      <c r="UU47" s="114"/>
      <c r="UV47" s="114"/>
      <c r="UW47" s="114"/>
      <c r="UX47" s="114"/>
      <c r="UY47" s="114"/>
      <c r="UZ47" s="114"/>
      <c r="VA47" s="114"/>
      <c r="VB47" s="114"/>
      <c r="VC47" s="114"/>
      <c r="VD47" s="114"/>
      <c r="VE47" s="114"/>
      <c r="VF47" s="114"/>
      <c r="VG47" s="114"/>
      <c r="VH47" s="114"/>
      <c r="VI47" s="114"/>
      <c r="VJ47" s="114"/>
      <c r="VK47" s="114"/>
      <c r="VL47" s="114"/>
      <c r="VM47" s="114"/>
      <c r="VN47" s="114"/>
      <c r="VO47" s="114"/>
      <c r="VP47" s="114"/>
      <c r="VQ47" s="114"/>
      <c r="VR47" s="114"/>
      <c r="VS47" s="114"/>
      <c r="VT47" s="114"/>
      <c r="VU47" s="114"/>
      <c r="VV47" s="114"/>
      <c r="VW47" s="114"/>
      <c r="VX47" s="114"/>
      <c r="VY47" s="114"/>
      <c r="VZ47" s="114"/>
      <c r="WA47" s="114"/>
      <c r="WB47" s="114"/>
      <c r="WC47" s="114"/>
      <c r="WD47" s="114"/>
      <c r="WE47" s="114"/>
      <c r="WF47" s="114"/>
      <c r="WG47" s="114"/>
      <c r="WH47" s="114"/>
      <c r="WI47" s="114"/>
      <c r="WJ47" s="114"/>
      <c r="WK47" s="114"/>
      <c r="WL47" s="114"/>
      <c r="WM47" s="114"/>
      <c r="WN47" s="114"/>
      <c r="WO47" s="114"/>
      <c r="WP47" s="114"/>
      <c r="WQ47" s="114"/>
      <c r="WR47" s="114"/>
      <c r="WS47" s="114"/>
      <c r="WT47" s="114"/>
      <c r="WU47" s="114"/>
      <c r="WV47" s="114"/>
      <c r="WW47" s="114"/>
      <c r="WX47" s="114"/>
      <c r="WY47" s="114"/>
      <c r="WZ47" s="114"/>
      <c r="XA47" s="114"/>
      <c r="XB47" s="114"/>
      <c r="XC47" s="114"/>
      <c r="XD47" s="114"/>
      <c r="XE47" s="114"/>
      <c r="XF47" s="114"/>
      <c r="XG47" s="114"/>
      <c r="XH47" s="114"/>
      <c r="XI47" s="114"/>
      <c r="XJ47" s="114"/>
      <c r="XK47" s="114"/>
      <c r="XL47" s="114"/>
      <c r="XM47" s="114"/>
      <c r="XN47" s="114"/>
      <c r="XO47" s="114"/>
      <c r="XP47" s="114"/>
      <c r="XQ47" s="114"/>
      <c r="XR47" s="114"/>
      <c r="XS47" s="114"/>
      <c r="XT47" s="114"/>
      <c r="XU47" s="114"/>
      <c r="XV47" s="114"/>
      <c r="XW47" s="114"/>
      <c r="XX47" s="114"/>
      <c r="XY47" s="114"/>
      <c r="XZ47" s="114"/>
      <c r="YA47" s="114"/>
      <c r="YB47" s="114"/>
      <c r="YC47" s="114"/>
      <c r="YD47" s="114"/>
      <c r="YE47" s="114"/>
      <c r="YF47" s="114"/>
      <c r="YG47" s="114"/>
      <c r="YH47" s="114"/>
      <c r="YI47" s="114"/>
      <c r="YJ47" s="114"/>
      <c r="YK47" s="114"/>
      <c r="YL47" s="114"/>
      <c r="YM47" s="114"/>
      <c r="YN47" s="114"/>
      <c r="YO47" s="114"/>
      <c r="YP47" s="114"/>
      <c r="YQ47" s="114"/>
      <c r="YR47" s="114"/>
      <c r="YS47" s="114"/>
      <c r="YT47" s="114"/>
      <c r="YU47" s="114"/>
      <c r="YV47" s="114"/>
      <c r="YW47" s="114"/>
      <c r="YX47" s="114"/>
      <c r="YY47" s="114"/>
      <c r="YZ47" s="114"/>
      <c r="ZA47" s="114"/>
      <c r="ZB47" s="114"/>
      <c r="ZC47" s="114"/>
      <c r="ZD47" s="114"/>
      <c r="ZE47" s="114"/>
      <c r="ZF47" s="114"/>
      <c r="ZG47" s="114"/>
      <c r="ZH47" s="114"/>
      <c r="ZI47" s="114"/>
      <c r="ZJ47" s="114"/>
      <c r="ZK47" s="114"/>
      <c r="ZL47" s="114"/>
      <c r="ZM47" s="114"/>
      <c r="ZN47" s="114"/>
      <c r="ZO47" s="114"/>
      <c r="ZP47" s="114"/>
      <c r="ZQ47" s="114"/>
      <c r="ZR47" s="114"/>
      <c r="ZS47" s="114"/>
      <c r="ZT47" s="114"/>
      <c r="ZU47" s="114"/>
      <c r="ZV47" s="114"/>
      <c r="ZW47" s="114"/>
      <c r="ZX47" s="114"/>
      <c r="ZY47" s="114"/>
      <c r="ZZ47" s="114"/>
    </row>
    <row r="48" spans="1:702" hidden="1" outlineLevel="1">
      <c r="A48" s="8">
        <v>41671</v>
      </c>
      <c r="B48" s="114">
        <v>1304.99352456</v>
      </c>
      <c r="C48" s="114">
        <v>143.58093829000001</v>
      </c>
      <c r="D48" s="114">
        <v>2.0040069800000002</v>
      </c>
      <c r="E48" s="114">
        <v>388.96211934000002</v>
      </c>
      <c r="F48" s="114">
        <v>7.4103699999999995E-2</v>
      </c>
      <c r="G48" s="114">
        <v>6.9995066899999996</v>
      </c>
      <c r="H48" s="114">
        <v>63.358334939999999</v>
      </c>
      <c r="I48" s="114">
        <v>660.90961999000001</v>
      </c>
      <c r="J48" s="114">
        <v>8.1699918</v>
      </c>
      <c r="K48" s="114">
        <v>1.29275078</v>
      </c>
      <c r="L48" s="114">
        <v>8.2473937199999998</v>
      </c>
      <c r="M48" s="166" t="s">
        <v>186</v>
      </c>
      <c r="N48" s="114">
        <v>0.85914643000000002</v>
      </c>
      <c r="O48" s="114">
        <v>4.9221797799999996</v>
      </c>
      <c r="P48" s="114">
        <v>4.9427193100000002</v>
      </c>
      <c r="Q48" s="114">
        <v>0.78685791000000005</v>
      </c>
      <c r="R48" s="114">
        <v>1.4608662800000001</v>
      </c>
      <c r="S48" s="114">
        <v>0.66191696</v>
      </c>
      <c r="T48" s="114">
        <v>7.7610716599999998</v>
      </c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  <c r="BR48" s="114"/>
      <c r="BS48" s="114"/>
      <c r="BT48" s="114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14"/>
      <c r="CL48" s="114"/>
      <c r="CM48" s="114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  <c r="CZ48" s="114"/>
      <c r="DA48" s="114"/>
      <c r="DB48" s="114"/>
      <c r="DC48" s="114"/>
      <c r="DD48" s="114"/>
      <c r="DE48" s="114"/>
      <c r="DF48" s="114"/>
      <c r="DG48" s="114"/>
      <c r="DH48" s="114"/>
      <c r="DI48" s="114"/>
      <c r="DJ48" s="114"/>
      <c r="DK48" s="114"/>
      <c r="DL48" s="114"/>
      <c r="DM48" s="114"/>
      <c r="DN48" s="114"/>
      <c r="DO48" s="114"/>
      <c r="DP48" s="114"/>
      <c r="DQ48" s="114"/>
      <c r="DR48" s="114"/>
      <c r="DS48" s="114"/>
      <c r="DT48" s="114"/>
      <c r="DU48" s="114"/>
      <c r="DV48" s="114"/>
      <c r="DW48" s="114"/>
      <c r="DX48" s="114"/>
      <c r="DY48" s="114"/>
      <c r="DZ48" s="114"/>
      <c r="EA48" s="114"/>
      <c r="EB48" s="114"/>
      <c r="EC48" s="114"/>
      <c r="ED48" s="114"/>
      <c r="EE48" s="114"/>
      <c r="EF48" s="114"/>
      <c r="EG48" s="114"/>
      <c r="EH48" s="114"/>
      <c r="EI48" s="114"/>
      <c r="EJ48" s="114"/>
      <c r="EK48" s="114"/>
      <c r="EL48" s="114"/>
      <c r="EM48" s="114"/>
      <c r="EN48" s="114"/>
      <c r="EO48" s="114"/>
      <c r="EP48" s="114"/>
      <c r="EQ48" s="114"/>
      <c r="ER48" s="114"/>
      <c r="ES48" s="114"/>
      <c r="ET48" s="114"/>
      <c r="EU48" s="114"/>
      <c r="EV48" s="114"/>
      <c r="EW48" s="114"/>
      <c r="EX48" s="114"/>
      <c r="EY48" s="114"/>
      <c r="EZ48" s="114"/>
      <c r="FA48" s="114"/>
      <c r="FB48" s="114"/>
      <c r="FC48" s="114"/>
      <c r="FD48" s="114"/>
      <c r="FE48" s="114"/>
      <c r="FF48" s="114"/>
      <c r="FG48" s="114"/>
      <c r="FH48" s="114"/>
      <c r="FI48" s="114"/>
      <c r="FJ48" s="114"/>
      <c r="FK48" s="114"/>
      <c r="FL48" s="114"/>
      <c r="FM48" s="114"/>
      <c r="FN48" s="114"/>
      <c r="FO48" s="114"/>
      <c r="FP48" s="114"/>
      <c r="FQ48" s="114"/>
      <c r="FR48" s="114"/>
      <c r="FS48" s="114"/>
      <c r="FT48" s="114"/>
      <c r="FU48" s="114"/>
      <c r="FV48" s="114"/>
      <c r="FW48" s="114"/>
      <c r="FX48" s="114"/>
      <c r="FY48" s="114"/>
      <c r="FZ48" s="114"/>
      <c r="GA48" s="114"/>
      <c r="GB48" s="114"/>
      <c r="GC48" s="114"/>
      <c r="GD48" s="114"/>
      <c r="GE48" s="114"/>
      <c r="GF48" s="114"/>
      <c r="GG48" s="114"/>
      <c r="GH48" s="114"/>
      <c r="GI48" s="114"/>
      <c r="GJ48" s="114"/>
      <c r="GK48" s="114"/>
      <c r="GL48" s="114"/>
      <c r="GM48" s="114"/>
      <c r="GN48" s="114"/>
      <c r="GO48" s="114"/>
      <c r="GP48" s="114"/>
      <c r="GQ48" s="114"/>
      <c r="GR48" s="114"/>
      <c r="GS48" s="114"/>
      <c r="GT48" s="114"/>
      <c r="GU48" s="114"/>
      <c r="GV48" s="114"/>
      <c r="GW48" s="114"/>
      <c r="GX48" s="114"/>
      <c r="GY48" s="114"/>
      <c r="GZ48" s="114"/>
      <c r="HA48" s="114"/>
      <c r="HB48" s="114"/>
      <c r="HC48" s="114"/>
      <c r="HD48" s="114"/>
      <c r="HE48" s="114"/>
      <c r="HF48" s="114"/>
      <c r="HG48" s="114"/>
      <c r="HH48" s="114"/>
      <c r="HI48" s="114"/>
      <c r="HJ48" s="114"/>
      <c r="HK48" s="114"/>
      <c r="HL48" s="114"/>
      <c r="HM48" s="114"/>
      <c r="HN48" s="114"/>
      <c r="HO48" s="114"/>
      <c r="HP48" s="114"/>
      <c r="HQ48" s="114"/>
      <c r="HR48" s="114"/>
      <c r="HS48" s="114"/>
      <c r="HT48" s="114"/>
      <c r="HU48" s="114"/>
      <c r="HV48" s="114"/>
      <c r="HW48" s="114"/>
      <c r="HX48" s="114"/>
      <c r="HY48" s="114"/>
      <c r="HZ48" s="114"/>
      <c r="IA48" s="114"/>
      <c r="IB48" s="114"/>
      <c r="IC48" s="114"/>
      <c r="ID48" s="114"/>
      <c r="IE48" s="114"/>
      <c r="IF48" s="114"/>
      <c r="IG48" s="114"/>
      <c r="IH48" s="114"/>
      <c r="II48" s="114"/>
      <c r="IJ48" s="114"/>
      <c r="IK48" s="114"/>
      <c r="IL48" s="114"/>
      <c r="IM48" s="114"/>
      <c r="IN48" s="114"/>
      <c r="IO48" s="114"/>
      <c r="IP48" s="114"/>
      <c r="IQ48" s="114"/>
      <c r="IR48" s="114"/>
      <c r="IS48" s="114"/>
      <c r="IT48" s="114"/>
      <c r="IU48" s="114"/>
      <c r="IV48" s="114"/>
      <c r="IW48" s="114"/>
      <c r="IX48" s="114"/>
      <c r="IY48" s="114"/>
      <c r="IZ48" s="114"/>
      <c r="JA48" s="114"/>
      <c r="JB48" s="114"/>
      <c r="JC48" s="114"/>
      <c r="JD48" s="114"/>
      <c r="JE48" s="114"/>
      <c r="JF48" s="114"/>
      <c r="JG48" s="114"/>
      <c r="JH48" s="114"/>
      <c r="JI48" s="114"/>
      <c r="JJ48" s="114"/>
      <c r="JK48" s="114"/>
      <c r="JL48" s="114"/>
      <c r="JM48" s="114"/>
      <c r="JN48" s="114"/>
      <c r="JO48" s="114"/>
      <c r="JP48" s="114"/>
      <c r="JQ48" s="114"/>
      <c r="JR48" s="114"/>
      <c r="JS48" s="114"/>
      <c r="JT48" s="114"/>
      <c r="JU48" s="114"/>
      <c r="JV48" s="114"/>
      <c r="JW48" s="114"/>
      <c r="JX48" s="114"/>
      <c r="JY48" s="114"/>
      <c r="JZ48" s="114"/>
      <c r="KA48" s="114"/>
      <c r="KB48" s="114"/>
      <c r="KC48" s="114"/>
      <c r="KD48" s="114"/>
      <c r="KE48" s="114"/>
      <c r="KF48" s="114"/>
      <c r="KG48" s="114"/>
      <c r="KH48" s="114"/>
      <c r="KI48" s="114"/>
      <c r="KJ48" s="114"/>
      <c r="KK48" s="114"/>
      <c r="KL48" s="114"/>
      <c r="KM48" s="114"/>
      <c r="KN48" s="114"/>
      <c r="KO48" s="114"/>
      <c r="KP48" s="114"/>
      <c r="KQ48" s="114"/>
      <c r="KR48" s="114"/>
      <c r="KS48" s="114"/>
      <c r="KT48" s="114"/>
      <c r="KU48" s="114"/>
      <c r="KV48" s="114"/>
      <c r="KW48" s="114"/>
      <c r="KX48" s="114"/>
      <c r="KY48" s="114"/>
      <c r="KZ48" s="114"/>
      <c r="LA48" s="114"/>
      <c r="LB48" s="114"/>
      <c r="LC48" s="114"/>
      <c r="LD48" s="114"/>
      <c r="LE48" s="114"/>
      <c r="LF48" s="114"/>
      <c r="LG48" s="114"/>
      <c r="LH48" s="114"/>
      <c r="LI48" s="114"/>
      <c r="LJ48" s="114"/>
      <c r="LK48" s="114"/>
      <c r="LL48" s="114"/>
      <c r="LM48" s="114"/>
      <c r="LN48" s="114"/>
      <c r="LO48" s="114"/>
      <c r="LP48" s="114"/>
      <c r="LQ48" s="114"/>
      <c r="LR48" s="114"/>
      <c r="LS48" s="114"/>
      <c r="LT48" s="114"/>
      <c r="LU48" s="114"/>
      <c r="LV48" s="114"/>
      <c r="LW48" s="114"/>
      <c r="LX48" s="114"/>
      <c r="LY48" s="114"/>
      <c r="LZ48" s="114"/>
      <c r="MA48" s="114"/>
      <c r="MB48" s="114"/>
      <c r="MC48" s="114"/>
      <c r="MD48" s="114"/>
      <c r="ME48" s="114"/>
      <c r="MF48" s="114"/>
      <c r="MG48" s="114"/>
      <c r="MH48" s="114"/>
      <c r="MI48" s="114"/>
      <c r="MJ48" s="114"/>
      <c r="MK48" s="114"/>
      <c r="ML48" s="114"/>
      <c r="MM48" s="114"/>
      <c r="MN48" s="114"/>
      <c r="MO48" s="114"/>
      <c r="MP48" s="114"/>
      <c r="MQ48" s="114"/>
      <c r="MR48" s="114"/>
      <c r="MS48" s="114"/>
      <c r="MT48" s="114"/>
      <c r="MU48" s="114"/>
      <c r="MV48" s="114"/>
      <c r="MW48" s="114"/>
      <c r="MX48" s="114"/>
      <c r="MY48" s="114"/>
      <c r="MZ48" s="114"/>
      <c r="NA48" s="114"/>
      <c r="NB48" s="114"/>
      <c r="NC48" s="114"/>
      <c r="ND48" s="114"/>
      <c r="NE48" s="114"/>
      <c r="NF48" s="114"/>
      <c r="NG48" s="114"/>
      <c r="NH48" s="114"/>
      <c r="NI48" s="114"/>
      <c r="NJ48" s="114"/>
      <c r="NK48" s="114"/>
      <c r="NL48" s="114"/>
      <c r="NM48" s="114"/>
      <c r="NN48" s="114"/>
      <c r="NO48" s="114"/>
      <c r="NP48" s="114"/>
      <c r="NQ48" s="114"/>
      <c r="NR48" s="114"/>
      <c r="NS48" s="114"/>
      <c r="NT48" s="114"/>
      <c r="NU48" s="114"/>
      <c r="NV48" s="114"/>
      <c r="NW48" s="114"/>
      <c r="NX48" s="114"/>
      <c r="NY48" s="114"/>
      <c r="NZ48" s="114"/>
      <c r="OA48" s="114"/>
      <c r="OB48" s="114"/>
      <c r="OC48" s="114"/>
      <c r="OD48" s="114"/>
      <c r="OE48" s="114"/>
      <c r="OF48" s="114"/>
      <c r="OG48" s="114"/>
      <c r="OH48" s="114"/>
      <c r="OI48" s="114"/>
      <c r="OJ48" s="114"/>
      <c r="OK48" s="114"/>
      <c r="OL48" s="114"/>
      <c r="OM48" s="114"/>
      <c r="ON48" s="114"/>
      <c r="OO48" s="114"/>
      <c r="OP48" s="114"/>
      <c r="OQ48" s="114"/>
      <c r="OR48" s="114"/>
      <c r="OS48" s="114"/>
      <c r="OT48" s="114"/>
      <c r="OU48" s="114"/>
      <c r="OV48" s="114"/>
      <c r="OW48" s="114"/>
      <c r="OX48" s="114"/>
      <c r="OY48" s="114"/>
      <c r="OZ48" s="114"/>
      <c r="PA48" s="114"/>
      <c r="PB48" s="114"/>
      <c r="PC48" s="114"/>
      <c r="PD48" s="114"/>
      <c r="PE48" s="114"/>
      <c r="PF48" s="114"/>
      <c r="PG48" s="114"/>
      <c r="PH48" s="114"/>
      <c r="PI48" s="114"/>
      <c r="PJ48" s="114"/>
      <c r="PK48" s="114"/>
      <c r="PL48" s="114"/>
      <c r="PM48" s="114"/>
      <c r="PN48" s="114"/>
      <c r="PO48" s="114"/>
      <c r="PP48" s="114"/>
      <c r="PQ48" s="114"/>
      <c r="PR48" s="114"/>
      <c r="PS48" s="114"/>
      <c r="PT48" s="114"/>
      <c r="PU48" s="114"/>
      <c r="PV48" s="114"/>
      <c r="PW48" s="114"/>
      <c r="PX48" s="114"/>
      <c r="PY48" s="114"/>
      <c r="PZ48" s="114"/>
      <c r="QA48" s="114"/>
      <c r="QB48" s="114"/>
      <c r="QC48" s="114"/>
      <c r="QD48" s="114"/>
      <c r="QE48" s="114"/>
      <c r="QF48" s="114"/>
      <c r="QG48" s="114"/>
      <c r="QH48" s="114"/>
      <c r="QI48" s="114"/>
      <c r="QJ48" s="114"/>
      <c r="QK48" s="114"/>
      <c r="QL48" s="114"/>
      <c r="QM48" s="114"/>
      <c r="QN48" s="114"/>
      <c r="QO48" s="114"/>
      <c r="QP48" s="114"/>
      <c r="QQ48" s="114"/>
      <c r="QR48" s="114"/>
      <c r="QS48" s="114"/>
      <c r="QT48" s="114"/>
      <c r="QU48" s="114"/>
      <c r="QV48" s="114"/>
      <c r="QW48" s="114"/>
      <c r="QX48" s="114"/>
      <c r="QY48" s="114"/>
      <c r="QZ48" s="114"/>
      <c r="RA48" s="114"/>
      <c r="RB48" s="114"/>
      <c r="RC48" s="114"/>
      <c r="RD48" s="114"/>
      <c r="RE48" s="114"/>
      <c r="RF48" s="114"/>
      <c r="RG48" s="114"/>
      <c r="RH48" s="114"/>
      <c r="RI48" s="114"/>
      <c r="RJ48" s="114"/>
      <c r="RK48" s="114"/>
      <c r="RL48" s="114"/>
      <c r="RM48" s="114"/>
      <c r="RN48" s="114"/>
      <c r="RO48" s="114"/>
      <c r="RP48" s="114"/>
      <c r="RQ48" s="114"/>
      <c r="RR48" s="114"/>
      <c r="RS48" s="114"/>
      <c r="RT48" s="114"/>
      <c r="RU48" s="114"/>
      <c r="RV48" s="114"/>
      <c r="RW48" s="114"/>
      <c r="RX48" s="114"/>
      <c r="RY48" s="114"/>
      <c r="RZ48" s="114"/>
      <c r="SA48" s="114"/>
      <c r="SB48" s="114"/>
      <c r="SC48" s="114"/>
      <c r="SD48" s="114"/>
      <c r="SE48" s="114"/>
      <c r="SF48" s="114"/>
      <c r="SG48" s="114"/>
      <c r="SH48" s="114"/>
      <c r="SI48" s="114"/>
      <c r="SJ48" s="114"/>
      <c r="SK48" s="114"/>
      <c r="SL48" s="114"/>
      <c r="SM48" s="114"/>
      <c r="SN48" s="114"/>
      <c r="SO48" s="114"/>
      <c r="SP48" s="114"/>
      <c r="SQ48" s="114"/>
      <c r="SR48" s="114"/>
      <c r="SS48" s="114"/>
      <c r="ST48" s="114"/>
      <c r="SU48" s="114"/>
      <c r="SV48" s="114"/>
      <c r="SW48" s="114"/>
      <c r="SX48" s="114"/>
      <c r="SY48" s="114"/>
      <c r="SZ48" s="114"/>
      <c r="TA48" s="114"/>
      <c r="TB48" s="114"/>
      <c r="TC48" s="114"/>
      <c r="TD48" s="114"/>
      <c r="TE48" s="114"/>
      <c r="TF48" s="114"/>
      <c r="TG48" s="114"/>
      <c r="TH48" s="114"/>
      <c r="TI48" s="114"/>
      <c r="TJ48" s="114"/>
      <c r="TK48" s="114"/>
      <c r="TL48" s="114"/>
      <c r="TM48" s="114"/>
      <c r="TN48" s="114"/>
      <c r="TO48" s="114"/>
      <c r="TP48" s="114"/>
      <c r="TQ48" s="114"/>
      <c r="TR48" s="114"/>
      <c r="TS48" s="114"/>
      <c r="TT48" s="114"/>
      <c r="TU48" s="114"/>
      <c r="TV48" s="114"/>
      <c r="TW48" s="114"/>
      <c r="TX48" s="114"/>
      <c r="TY48" s="114"/>
      <c r="TZ48" s="114"/>
      <c r="UA48" s="114"/>
      <c r="UB48" s="114"/>
      <c r="UC48" s="114"/>
      <c r="UD48" s="114"/>
      <c r="UE48" s="114"/>
      <c r="UF48" s="114"/>
      <c r="UG48" s="114"/>
      <c r="UH48" s="114"/>
      <c r="UI48" s="114"/>
      <c r="UJ48" s="114"/>
      <c r="UK48" s="114"/>
      <c r="UL48" s="114"/>
      <c r="UM48" s="114"/>
      <c r="UN48" s="114"/>
      <c r="UO48" s="114"/>
      <c r="UP48" s="114"/>
      <c r="UQ48" s="114"/>
      <c r="UR48" s="114"/>
      <c r="US48" s="114"/>
      <c r="UT48" s="114"/>
      <c r="UU48" s="114"/>
      <c r="UV48" s="114"/>
      <c r="UW48" s="114"/>
      <c r="UX48" s="114"/>
      <c r="UY48" s="114"/>
      <c r="UZ48" s="114"/>
      <c r="VA48" s="114"/>
      <c r="VB48" s="114"/>
      <c r="VC48" s="114"/>
      <c r="VD48" s="114"/>
      <c r="VE48" s="114"/>
      <c r="VF48" s="114"/>
      <c r="VG48" s="114"/>
      <c r="VH48" s="114"/>
      <c r="VI48" s="114"/>
      <c r="VJ48" s="114"/>
      <c r="VK48" s="114"/>
      <c r="VL48" s="114"/>
      <c r="VM48" s="114"/>
      <c r="VN48" s="114"/>
      <c r="VO48" s="114"/>
      <c r="VP48" s="114"/>
      <c r="VQ48" s="114"/>
      <c r="VR48" s="114"/>
      <c r="VS48" s="114"/>
      <c r="VT48" s="114"/>
      <c r="VU48" s="114"/>
      <c r="VV48" s="114"/>
      <c r="VW48" s="114"/>
      <c r="VX48" s="114"/>
      <c r="VY48" s="114"/>
      <c r="VZ48" s="114"/>
      <c r="WA48" s="114"/>
      <c r="WB48" s="114"/>
      <c r="WC48" s="114"/>
      <c r="WD48" s="114"/>
      <c r="WE48" s="114"/>
      <c r="WF48" s="114"/>
      <c r="WG48" s="114"/>
      <c r="WH48" s="114"/>
      <c r="WI48" s="114"/>
      <c r="WJ48" s="114"/>
      <c r="WK48" s="114"/>
      <c r="WL48" s="114"/>
      <c r="WM48" s="114"/>
      <c r="WN48" s="114"/>
      <c r="WO48" s="114"/>
      <c r="WP48" s="114"/>
      <c r="WQ48" s="114"/>
      <c r="WR48" s="114"/>
      <c r="WS48" s="114"/>
      <c r="WT48" s="114"/>
      <c r="WU48" s="114"/>
      <c r="WV48" s="114"/>
      <c r="WW48" s="114"/>
      <c r="WX48" s="114"/>
      <c r="WY48" s="114"/>
      <c r="WZ48" s="114"/>
      <c r="XA48" s="114"/>
      <c r="XB48" s="114"/>
      <c r="XC48" s="114"/>
      <c r="XD48" s="114"/>
      <c r="XE48" s="114"/>
      <c r="XF48" s="114"/>
      <c r="XG48" s="114"/>
      <c r="XH48" s="114"/>
      <c r="XI48" s="114"/>
      <c r="XJ48" s="114"/>
      <c r="XK48" s="114"/>
      <c r="XL48" s="114"/>
      <c r="XM48" s="114"/>
      <c r="XN48" s="114"/>
      <c r="XO48" s="114"/>
      <c r="XP48" s="114"/>
      <c r="XQ48" s="114"/>
      <c r="XR48" s="114"/>
      <c r="XS48" s="114"/>
      <c r="XT48" s="114"/>
      <c r="XU48" s="114"/>
      <c r="XV48" s="114"/>
      <c r="XW48" s="114"/>
      <c r="XX48" s="114"/>
      <c r="XY48" s="114"/>
      <c r="XZ48" s="114"/>
      <c r="YA48" s="114"/>
      <c r="YB48" s="114"/>
      <c r="YC48" s="114"/>
      <c r="YD48" s="114"/>
      <c r="YE48" s="114"/>
      <c r="YF48" s="114"/>
      <c r="YG48" s="114"/>
      <c r="YH48" s="114"/>
      <c r="YI48" s="114"/>
      <c r="YJ48" s="114"/>
      <c r="YK48" s="114"/>
      <c r="YL48" s="114"/>
      <c r="YM48" s="114"/>
      <c r="YN48" s="114"/>
      <c r="YO48" s="114"/>
      <c r="YP48" s="114"/>
      <c r="YQ48" s="114"/>
      <c r="YR48" s="114"/>
      <c r="YS48" s="114"/>
      <c r="YT48" s="114"/>
      <c r="YU48" s="114"/>
      <c r="YV48" s="114"/>
      <c r="YW48" s="114"/>
      <c r="YX48" s="114"/>
      <c r="YY48" s="114"/>
      <c r="YZ48" s="114"/>
      <c r="ZA48" s="114"/>
      <c r="ZB48" s="114"/>
      <c r="ZC48" s="114"/>
      <c r="ZD48" s="114"/>
      <c r="ZE48" s="114"/>
      <c r="ZF48" s="114"/>
      <c r="ZG48" s="114"/>
      <c r="ZH48" s="114"/>
      <c r="ZI48" s="114"/>
      <c r="ZJ48" s="114"/>
      <c r="ZK48" s="114"/>
      <c r="ZL48" s="114"/>
      <c r="ZM48" s="114"/>
      <c r="ZN48" s="114"/>
      <c r="ZO48" s="114"/>
      <c r="ZP48" s="114"/>
      <c r="ZQ48" s="114"/>
      <c r="ZR48" s="114"/>
      <c r="ZS48" s="114"/>
      <c r="ZT48" s="114"/>
      <c r="ZU48" s="114"/>
      <c r="ZV48" s="114"/>
      <c r="ZW48" s="114"/>
      <c r="ZX48" s="114"/>
      <c r="ZY48" s="114"/>
      <c r="ZZ48" s="114"/>
    </row>
    <row r="49" spans="1:702" hidden="1" outlineLevel="1">
      <c r="A49" s="8">
        <v>41699</v>
      </c>
      <c r="B49" s="114">
        <v>1318.04173567</v>
      </c>
      <c r="C49" s="114">
        <v>144.51330923</v>
      </c>
      <c r="D49" s="114">
        <v>2.0040069800000002</v>
      </c>
      <c r="E49" s="114">
        <v>405.40171414000002</v>
      </c>
      <c r="F49" s="114">
        <v>1.9126799999999999E-3</v>
      </c>
      <c r="G49" s="114">
        <v>6.2862217500000002</v>
      </c>
      <c r="H49" s="114">
        <v>72.750205309999998</v>
      </c>
      <c r="I49" s="114">
        <v>649.64035195999998</v>
      </c>
      <c r="J49" s="114">
        <v>7.4408959499999998</v>
      </c>
      <c r="K49" s="114">
        <v>1.3132276700000001</v>
      </c>
      <c r="L49" s="114">
        <v>8.1275317099999995</v>
      </c>
      <c r="M49" s="166" t="s">
        <v>186</v>
      </c>
      <c r="N49" s="114">
        <v>0.81460902999999996</v>
      </c>
      <c r="O49" s="114">
        <v>4.1090236999999998</v>
      </c>
      <c r="P49" s="114">
        <v>5.0268085999999998</v>
      </c>
      <c r="Q49" s="114">
        <v>0.32712945999999998</v>
      </c>
      <c r="R49" s="114">
        <v>1.1827210699999999</v>
      </c>
      <c r="S49" s="114">
        <v>0.73734801999999999</v>
      </c>
      <c r="T49" s="114">
        <v>8.36471841</v>
      </c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114"/>
      <c r="CJ49" s="114"/>
      <c r="CK49" s="114"/>
      <c r="CL49" s="114"/>
      <c r="CM49" s="114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  <c r="CZ49" s="114"/>
      <c r="DA49" s="114"/>
      <c r="DB49" s="114"/>
      <c r="DC49" s="114"/>
      <c r="DD49" s="114"/>
      <c r="DE49" s="114"/>
      <c r="DF49" s="114"/>
      <c r="DG49" s="114"/>
      <c r="DH49" s="114"/>
      <c r="DI49" s="114"/>
      <c r="DJ49" s="114"/>
      <c r="DK49" s="114"/>
      <c r="DL49" s="114"/>
      <c r="DM49" s="114"/>
      <c r="DN49" s="114"/>
      <c r="DO49" s="114"/>
      <c r="DP49" s="114"/>
      <c r="DQ49" s="114"/>
      <c r="DR49" s="114"/>
      <c r="DS49" s="114"/>
      <c r="DT49" s="114"/>
      <c r="DU49" s="114"/>
      <c r="DV49" s="114"/>
      <c r="DW49" s="114"/>
      <c r="DX49" s="114"/>
      <c r="DY49" s="114"/>
      <c r="DZ49" s="114"/>
      <c r="EA49" s="114"/>
      <c r="EB49" s="114"/>
      <c r="EC49" s="114"/>
      <c r="ED49" s="114"/>
      <c r="EE49" s="114"/>
      <c r="EF49" s="114"/>
      <c r="EG49" s="114"/>
      <c r="EH49" s="114"/>
      <c r="EI49" s="114"/>
      <c r="EJ49" s="114"/>
      <c r="EK49" s="114"/>
      <c r="EL49" s="114"/>
      <c r="EM49" s="114"/>
      <c r="EN49" s="114"/>
      <c r="EO49" s="114"/>
      <c r="EP49" s="114"/>
      <c r="EQ49" s="114"/>
      <c r="ER49" s="114"/>
      <c r="ES49" s="114"/>
      <c r="ET49" s="114"/>
      <c r="EU49" s="114"/>
      <c r="EV49" s="114"/>
      <c r="EW49" s="114"/>
      <c r="EX49" s="114"/>
      <c r="EY49" s="114"/>
      <c r="EZ49" s="114"/>
      <c r="FA49" s="114"/>
      <c r="FB49" s="114"/>
      <c r="FC49" s="114"/>
      <c r="FD49" s="114"/>
      <c r="FE49" s="114"/>
      <c r="FF49" s="114"/>
      <c r="FG49" s="114"/>
      <c r="FH49" s="114"/>
      <c r="FI49" s="114"/>
      <c r="FJ49" s="114"/>
      <c r="FK49" s="114"/>
      <c r="FL49" s="114"/>
      <c r="FM49" s="114"/>
      <c r="FN49" s="114"/>
      <c r="FO49" s="114"/>
      <c r="FP49" s="114"/>
      <c r="FQ49" s="114"/>
      <c r="FR49" s="114"/>
      <c r="FS49" s="114"/>
      <c r="FT49" s="114"/>
      <c r="FU49" s="114"/>
      <c r="FV49" s="114"/>
      <c r="FW49" s="114"/>
      <c r="FX49" s="114"/>
      <c r="FY49" s="114"/>
      <c r="FZ49" s="114"/>
      <c r="GA49" s="114"/>
      <c r="GB49" s="114"/>
      <c r="GC49" s="114"/>
      <c r="GD49" s="114"/>
      <c r="GE49" s="114"/>
      <c r="GF49" s="114"/>
      <c r="GG49" s="114"/>
      <c r="GH49" s="114"/>
      <c r="GI49" s="114"/>
      <c r="GJ49" s="114"/>
      <c r="GK49" s="114"/>
      <c r="GL49" s="114"/>
      <c r="GM49" s="114"/>
      <c r="GN49" s="114"/>
      <c r="GO49" s="114"/>
      <c r="GP49" s="114"/>
      <c r="GQ49" s="114"/>
      <c r="GR49" s="114"/>
      <c r="GS49" s="114"/>
      <c r="GT49" s="114"/>
      <c r="GU49" s="114"/>
      <c r="GV49" s="114"/>
      <c r="GW49" s="114"/>
      <c r="GX49" s="114"/>
      <c r="GY49" s="114"/>
      <c r="GZ49" s="114"/>
      <c r="HA49" s="114"/>
      <c r="HB49" s="114"/>
      <c r="HC49" s="114"/>
      <c r="HD49" s="114"/>
      <c r="HE49" s="114"/>
      <c r="HF49" s="114"/>
      <c r="HG49" s="114"/>
      <c r="HH49" s="114"/>
      <c r="HI49" s="114"/>
      <c r="HJ49" s="114"/>
      <c r="HK49" s="114"/>
      <c r="HL49" s="114"/>
      <c r="HM49" s="114"/>
      <c r="HN49" s="114"/>
      <c r="HO49" s="114"/>
      <c r="HP49" s="114"/>
      <c r="HQ49" s="114"/>
      <c r="HR49" s="114"/>
      <c r="HS49" s="114"/>
      <c r="HT49" s="114"/>
      <c r="HU49" s="114"/>
      <c r="HV49" s="114"/>
      <c r="HW49" s="114"/>
      <c r="HX49" s="114"/>
      <c r="HY49" s="114"/>
      <c r="HZ49" s="114"/>
      <c r="IA49" s="114"/>
      <c r="IB49" s="114"/>
      <c r="IC49" s="114"/>
      <c r="ID49" s="114"/>
      <c r="IE49" s="114"/>
      <c r="IF49" s="114"/>
      <c r="IG49" s="114"/>
      <c r="IH49" s="114"/>
      <c r="II49" s="114"/>
      <c r="IJ49" s="114"/>
      <c r="IK49" s="114"/>
      <c r="IL49" s="114"/>
      <c r="IM49" s="114"/>
      <c r="IN49" s="114"/>
      <c r="IO49" s="114"/>
      <c r="IP49" s="114"/>
      <c r="IQ49" s="114"/>
      <c r="IR49" s="114"/>
      <c r="IS49" s="114"/>
      <c r="IT49" s="114"/>
      <c r="IU49" s="114"/>
      <c r="IV49" s="114"/>
      <c r="IW49" s="114"/>
      <c r="IX49" s="114"/>
      <c r="IY49" s="114"/>
      <c r="IZ49" s="114"/>
      <c r="JA49" s="114"/>
      <c r="JB49" s="114"/>
      <c r="JC49" s="114"/>
      <c r="JD49" s="114"/>
      <c r="JE49" s="114"/>
      <c r="JF49" s="114"/>
      <c r="JG49" s="114"/>
      <c r="JH49" s="114"/>
      <c r="JI49" s="114"/>
      <c r="JJ49" s="114"/>
      <c r="JK49" s="114"/>
      <c r="JL49" s="114"/>
      <c r="JM49" s="114"/>
      <c r="JN49" s="114"/>
      <c r="JO49" s="114"/>
      <c r="JP49" s="114"/>
      <c r="JQ49" s="114"/>
      <c r="JR49" s="114"/>
      <c r="JS49" s="114"/>
      <c r="JT49" s="114"/>
      <c r="JU49" s="114"/>
      <c r="JV49" s="114"/>
      <c r="JW49" s="114"/>
      <c r="JX49" s="114"/>
      <c r="JY49" s="114"/>
      <c r="JZ49" s="114"/>
      <c r="KA49" s="114"/>
      <c r="KB49" s="114"/>
      <c r="KC49" s="114"/>
      <c r="KD49" s="114"/>
      <c r="KE49" s="114"/>
      <c r="KF49" s="114"/>
      <c r="KG49" s="114"/>
      <c r="KH49" s="114"/>
      <c r="KI49" s="114"/>
      <c r="KJ49" s="114"/>
      <c r="KK49" s="114"/>
      <c r="KL49" s="114"/>
      <c r="KM49" s="114"/>
      <c r="KN49" s="114"/>
      <c r="KO49" s="114"/>
      <c r="KP49" s="114"/>
      <c r="KQ49" s="114"/>
      <c r="KR49" s="114"/>
      <c r="KS49" s="114"/>
      <c r="KT49" s="114"/>
      <c r="KU49" s="114"/>
      <c r="KV49" s="114"/>
      <c r="KW49" s="114"/>
      <c r="KX49" s="114"/>
      <c r="KY49" s="114"/>
      <c r="KZ49" s="114"/>
      <c r="LA49" s="114"/>
      <c r="LB49" s="114"/>
      <c r="LC49" s="114"/>
      <c r="LD49" s="114"/>
      <c r="LE49" s="114"/>
      <c r="LF49" s="114"/>
      <c r="LG49" s="114"/>
      <c r="LH49" s="114"/>
      <c r="LI49" s="114"/>
      <c r="LJ49" s="114"/>
      <c r="LK49" s="114"/>
      <c r="LL49" s="114"/>
      <c r="LM49" s="114"/>
      <c r="LN49" s="114"/>
      <c r="LO49" s="114"/>
      <c r="LP49" s="114"/>
      <c r="LQ49" s="114"/>
      <c r="LR49" s="114"/>
      <c r="LS49" s="114"/>
      <c r="LT49" s="114"/>
      <c r="LU49" s="114"/>
      <c r="LV49" s="114"/>
      <c r="LW49" s="114"/>
      <c r="LX49" s="114"/>
      <c r="LY49" s="114"/>
      <c r="LZ49" s="114"/>
      <c r="MA49" s="114"/>
      <c r="MB49" s="114"/>
      <c r="MC49" s="114"/>
      <c r="MD49" s="114"/>
      <c r="ME49" s="114"/>
      <c r="MF49" s="114"/>
      <c r="MG49" s="114"/>
      <c r="MH49" s="114"/>
      <c r="MI49" s="114"/>
      <c r="MJ49" s="114"/>
      <c r="MK49" s="114"/>
      <c r="ML49" s="114"/>
      <c r="MM49" s="114"/>
      <c r="MN49" s="114"/>
      <c r="MO49" s="114"/>
      <c r="MP49" s="114"/>
      <c r="MQ49" s="114"/>
      <c r="MR49" s="114"/>
      <c r="MS49" s="114"/>
      <c r="MT49" s="114"/>
      <c r="MU49" s="114"/>
      <c r="MV49" s="114"/>
      <c r="MW49" s="114"/>
      <c r="MX49" s="114"/>
      <c r="MY49" s="114"/>
      <c r="MZ49" s="114"/>
      <c r="NA49" s="114"/>
      <c r="NB49" s="114"/>
      <c r="NC49" s="114"/>
      <c r="ND49" s="114"/>
      <c r="NE49" s="114"/>
      <c r="NF49" s="114"/>
      <c r="NG49" s="114"/>
      <c r="NH49" s="114"/>
      <c r="NI49" s="114"/>
      <c r="NJ49" s="114"/>
      <c r="NK49" s="114"/>
      <c r="NL49" s="114"/>
      <c r="NM49" s="114"/>
      <c r="NN49" s="114"/>
      <c r="NO49" s="114"/>
      <c r="NP49" s="114"/>
      <c r="NQ49" s="114"/>
      <c r="NR49" s="114"/>
      <c r="NS49" s="114"/>
      <c r="NT49" s="114"/>
      <c r="NU49" s="114"/>
      <c r="NV49" s="114"/>
      <c r="NW49" s="114"/>
      <c r="NX49" s="114"/>
      <c r="NY49" s="114"/>
      <c r="NZ49" s="114"/>
      <c r="OA49" s="114"/>
      <c r="OB49" s="114"/>
      <c r="OC49" s="114"/>
      <c r="OD49" s="114"/>
      <c r="OE49" s="114"/>
      <c r="OF49" s="114"/>
      <c r="OG49" s="114"/>
      <c r="OH49" s="114"/>
      <c r="OI49" s="114"/>
      <c r="OJ49" s="114"/>
      <c r="OK49" s="114"/>
      <c r="OL49" s="114"/>
      <c r="OM49" s="114"/>
      <c r="ON49" s="114"/>
      <c r="OO49" s="114"/>
      <c r="OP49" s="114"/>
      <c r="OQ49" s="114"/>
      <c r="OR49" s="114"/>
      <c r="OS49" s="114"/>
      <c r="OT49" s="114"/>
      <c r="OU49" s="114"/>
      <c r="OV49" s="114"/>
      <c r="OW49" s="114"/>
      <c r="OX49" s="114"/>
      <c r="OY49" s="114"/>
      <c r="OZ49" s="114"/>
      <c r="PA49" s="114"/>
      <c r="PB49" s="114"/>
      <c r="PC49" s="114"/>
      <c r="PD49" s="114"/>
      <c r="PE49" s="114"/>
      <c r="PF49" s="114"/>
      <c r="PG49" s="114"/>
      <c r="PH49" s="114"/>
      <c r="PI49" s="114"/>
      <c r="PJ49" s="114"/>
      <c r="PK49" s="114"/>
      <c r="PL49" s="114"/>
      <c r="PM49" s="114"/>
      <c r="PN49" s="114"/>
      <c r="PO49" s="114"/>
      <c r="PP49" s="114"/>
      <c r="PQ49" s="114"/>
      <c r="PR49" s="114"/>
      <c r="PS49" s="114"/>
      <c r="PT49" s="114"/>
      <c r="PU49" s="114"/>
      <c r="PV49" s="114"/>
      <c r="PW49" s="114"/>
      <c r="PX49" s="114"/>
      <c r="PY49" s="114"/>
      <c r="PZ49" s="114"/>
      <c r="QA49" s="114"/>
      <c r="QB49" s="114"/>
      <c r="QC49" s="114"/>
      <c r="QD49" s="114"/>
      <c r="QE49" s="114"/>
      <c r="QF49" s="114"/>
      <c r="QG49" s="114"/>
      <c r="QH49" s="114"/>
      <c r="QI49" s="114"/>
      <c r="QJ49" s="114"/>
      <c r="QK49" s="114"/>
      <c r="QL49" s="114"/>
      <c r="QM49" s="114"/>
      <c r="QN49" s="114"/>
      <c r="QO49" s="114"/>
      <c r="QP49" s="114"/>
      <c r="QQ49" s="114"/>
      <c r="QR49" s="114"/>
      <c r="QS49" s="114"/>
      <c r="QT49" s="114"/>
      <c r="QU49" s="114"/>
      <c r="QV49" s="114"/>
      <c r="QW49" s="114"/>
      <c r="QX49" s="114"/>
      <c r="QY49" s="114"/>
      <c r="QZ49" s="114"/>
      <c r="RA49" s="114"/>
      <c r="RB49" s="114"/>
      <c r="RC49" s="114"/>
      <c r="RD49" s="114"/>
      <c r="RE49" s="114"/>
      <c r="RF49" s="114"/>
      <c r="RG49" s="114"/>
      <c r="RH49" s="114"/>
      <c r="RI49" s="114"/>
      <c r="RJ49" s="114"/>
      <c r="RK49" s="114"/>
      <c r="RL49" s="114"/>
      <c r="RM49" s="114"/>
      <c r="RN49" s="114"/>
      <c r="RO49" s="114"/>
      <c r="RP49" s="114"/>
      <c r="RQ49" s="114"/>
      <c r="RR49" s="114"/>
      <c r="RS49" s="114"/>
      <c r="RT49" s="114"/>
      <c r="RU49" s="114"/>
      <c r="RV49" s="114"/>
      <c r="RW49" s="114"/>
      <c r="RX49" s="114"/>
      <c r="RY49" s="114"/>
      <c r="RZ49" s="114"/>
      <c r="SA49" s="114"/>
      <c r="SB49" s="114"/>
      <c r="SC49" s="114"/>
      <c r="SD49" s="114"/>
      <c r="SE49" s="114"/>
      <c r="SF49" s="114"/>
      <c r="SG49" s="114"/>
      <c r="SH49" s="114"/>
      <c r="SI49" s="114"/>
      <c r="SJ49" s="114"/>
      <c r="SK49" s="114"/>
      <c r="SL49" s="114"/>
      <c r="SM49" s="114"/>
      <c r="SN49" s="114"/>
      <c r="SO49" s="114"/>
      <c r="SP49" s="114"/>
      <c r="SQ49" s="114"/>
      <c r="SR49" s="114"/>
      <c r="SS49" s="114"/>
      <c r="ST49" s="114"/>
      <c r="SU49" s="114"/>
      <c r="SV49" s="114"/>
      <c r="SW49" s="114"/>
      <c r="SX49" s="114"/>
      <c r="SY49" s="114"/>
      <c r="SZ49" s="114"/>
      <c r="TA49" s="114"/>
      <c r="TB49" s="114"/>
      <c r="TC49" s="114"/>
      <c r="TD49" s="114"/>
      <c r="TE49" s="114"/>
      <c r="TF49" s="114"/>
      <c r="TG49" s="114"/>
      <c r="TH49" s="114"/>
      <c r="TI49" s="114"/>
      <c r="TJ49" s="114"/>
      <c r="TK49" s="114"/>
      <c r="TL49" s="114"/>
      <c r="TM49" s="114"/>
      <c r="TN49" s="114"/>
      <c r="TO49" s="114"/>
      <c r="TP49" s="114"/>
      <c r="TQ49" s="114"/>
      <c r="TR49" s="114"/>
      <c r="TS49" s="114"/>
      <c r="TT49" s="114"/>
      <c r="TU49" s="114"/>
      <c r="TV49" s="114"/>
      <c r="TW49" s="114"/>
      <c r="TX49" s="114"/>
      <c r="TY49" s="114"/>
      <c r="TZ49" s="114"/>
      <c r="UA49" s="114"/>
      <c r="UB49" s="114"/>
      <c r="UC49" s="114"/>
      <c r="UD49" s="114"/>
      <c r="UE49" s="114"/>
      <c r="UF49" s="114"/>
      <c r="UG49" s="114"/>
      <c r="UH49" s="114"/>
      <c r="UI49" s="114"/>
      <c r="UJ49" s="114"/>
      <c r="UK49" s="114"/>
      <c r="UL49" s="114"/>
      <c r="UM49" s="114"/>
      <c r="UN49" s="114"/>
      <c r="UO49" s="114"/>
      <c r="UP49" s="114"/>
      <c r="UQ49" s="114"/>
      <c r="UR49" s="114"/>
      <c r="US49" s="114"/>
      <c r="UT49" s="114"/>
      <c r="UU49" s="114"/>
      <c r="UV49" s="114"/>
      <c r="UW49" s="114"/>
      <c r="UX49" s="114"/>
      <c r="UY49" s="114"/>
      <c r="UZ49" s="114"/>
      <c r="VA49" s="114"/>
      <c r="VB49" s="114"/>
      <c r="VC49" s="114"/>
      <c r="VD49" s="114"/>
      <c r="VE49" s="114"/>
      <c r="VF49" s="114"/>
      <c r="VG49" s="114"/>
      <c r="VH49" s="114"/>
      <c r="VI49" s="114"/>
      <c r="VJ49" s="114"/>
      <c r="VK49" s="114"/>
      <c r="VL49" s="114"/>
      <c r="VM49" s="114"/>
      <c r="VN49" s="114"/>
      <c r="VO49" s="114"/>
      <c r="VP49" s="114"/>
      <c r="VQ49" s="114"/>
      <c r="VR49" s="114"/>
      <c r="VS49" s="114"/>
      <c r="VT49" s="114"/>
      <c r="VU49" s="114"/>
      <c r="VV49" s="114"/>
      <c r="VW49" s="114"/>
      <c r="VX49" s="114"/>
      <c r="VY49" s="114"/>
      <c r="VZ49" s="114"/>
      <c r="WA49" s="114"/>
      <c r="WB49" s="114"/>
      <c r="WC49" s="114"/>
      <c r="WD49" s="114"/>
      <c r="WE49" s="114"/>
      <c r="WF49" s="114"/>
      <c r="WG49" s="114"/>
      <c r="WH49" s="114"/>
      <c r="WI49" s="114"/>
      <c r="WJ49" s="114"/>
      <c r="WK49" s="114"/>
      <c r="WL49" s="114"/>
      <c r="WM49" s="114"/>
      <c r="WN49" s="114"/>
      <c r="WO49" s="114"/>
      <c r="WP49" s="114"/>
      <c r="WQ49" s="114"/>
      <c r="WR49" s="114"/>
      <c r="WS49" s="114"/>
      <c r="WT49" s="114"/>
      <c r="WU49" s="114"/>
      <c r="WV49" s="114"/>
      <c r="WW49" s="114"/>
      <c r="WX49" s="114"/>
      <c r="WY49" s="114"/>
      <c r="WZ49" s="114"/>
      <c r="XA49" s="114"/>
      <c r="XB49" s="114"/>
      <c r="XC49" s="114"/>
      <c r="XD49" s="114"/>
      <c r="XE49" s="114"/>
      <c r="XF49" s="114"/>
      <c r="XG49" s="114"/>
      <c r="XH49" s="114"/>
      <c r="XI49" s="114"/>
      <c r="XJ49" s="114"/>
      <c r="XK49" s="114"/>
      <c r="XL49" s="114"/>
      <c r="XM49" s="114"/>
      <c r="XN49" s="114"/>
      <c r="XO49" s="114"/>
      <c r="XP49" s="114"/>
      <c r="XQ49" s="114"/>
      <c r="XR49" s="114"/>
      <c r="XS49" s="114"/>
      <c r="XT49" s="114"/>
      <c r="XU49" s="114"/>
      <c r="XV49" s="114"/>
      <c r="XW49" s="114"/>
      <c r="XX49" s="114"/>
      <c r="XY49" s="114"/>
      <c r="XZ49" s="114"/>
      <c r="YA49" s="114"/>
      <c r="YB49" s="114"/>
      <c r="YC49" s="114"/>
      <c r="YD49" s="114"/>
      <c r="YE49" s="114"/>
      <c r="YF49" s="114"/>
      <c r="YG49" s="114"/>
      <c r="YH49" s="114"/>
      <c r="YI49" s="114"/>
      <c r="YJ49" s="114"/>
      <c r="YK49" s="114"/>
      <c r="YL49" s="114"/>
      <c r="YM49" s="114"/>
      <c r="YN49" s="114"/>
      <c r="YO49" s="114"/>
      <c r="YP49" s="114"/>
      <c r="YQ49" s="114"/>
      <c r="YR49" s="114"/>
      <c r="YS49" s="114"/>
      <c r="YT49" s="114"/>
      <c r="YU49" s="114"/>
      <c r="YV49" s="114"/>
      <c r="YW49" s="114"/>
      <c r="YX49" s="114"/>
      <c r="YY49" s="114"/>
      <c r="YZ49" s="114"/>
      <c r="ZA49" s="114"/>
      <c r="ZB49" s="114"/>
      <c r="ZC49" s="114"/>
      <c r="ZD49" s="114"/>
      <c r="ZE49" s="114"/>
      <c r="ZF49" s="114"/>
      <c r="ZG49" s="114"/>
      <c r="ZH49" s="114"/>
      <c r="ZI49" s="114"/>
      <c r="ZJ49" s="114"/>
      <c r="ZK49" s="114"/>
      <c r="ZL49" s="114"/>
      <c r="ZM49" s="114"/>
      <c r="ZN49" s="114"/>
      <c r="ZO49" s="114"/>
      <c r="ZP49" s="114"/>
      <c r="ZQ49" s="114"/>
      <c r="ZR49" s="114"/>
      <c r="ZS49" s="114"/>
      <c r="ZT49" s="114"/>
      <c r="ZU49" s="114"/>
      <c r="ZV49" s="114"/>
      <c r="ZW49" s="114"/>
      <c r="ZX49" s="114"/>
      <c r="ZY49" s="114"/>
      <c r="ZZ49" s="114"/>
    </row>
    <row r="50" spans="1:702" hidden="1" outlineLevel="1">
      <c r="A50" s="8">
        <v>41730</v>
      </c>
      <c r="B50" s="114">
        <v>1320.33855769</v>
      </c>
      <c r="C50" s="114">
        <v>138.97864294999999</v>
      </c>
      <c r="D50" s="114">
        <v>2.0040069800000002</v>
      </c>
      <c r="E50" s="114">
        <v>404.24327612000002</v>
      </c>
      <c r="F50" s="114">
        <v>0</v>
      </c>
      <c r="G50" s="114">
        <v>6.2345830199999996</v>
      </c>
      <c r="H50" s="114">
        <v>68.931979029999994</v>
      </c>
      <c r="I50" s="114">
        <v>663.57314977999999</v>
      </c>
      <c r="J50" s="114">
        <v>6.1380982800000004</v>
      </c>
      <c r="K50" s="114">
        <v>1.1779055599999999</v>
      </c>
      <c r="L50" s="114">
        <v>8.0377393300000008</v>
      </c>
      <c r="M50" s="166" t="s">
        <v>186</v>
      </c>
      <c r="N50" s="114">
        <v>1.59156768</v>
      </c>
      <c r="O50" s="114">
        <v>4.3987909500000004</v>
      </c>
      <c r="P50" s="114">
        <v>4.7669216800000003</v>
      </c>
      <c r="Q50" s="114">
        <v>0.32106980000000002</v>
      </c>
      <c r="R50" s="114">
        <v>0.95343389000000001</v>
      </c>
      <c r="S50" s="114">
        <v>0.72164472999999996</v>
      </c>
      <c r="T50" s="114">
        <v>8.26574791</v>
      </c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  <c r="BR50" s="114"/>
      <c r="BS50" s="114"/>
      <c r="BT50" s="114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11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  <c r="CZ50" s="114"/>
      <c r="DA50" s="114"/>
      <c r="DB50" s="114"/>
      <c r="DC50" s="114"/>
      <c r="DD50" s="114"/>
      <c r="DE50" s="114"/>
      <c r="DF50" s="114"/>
      <c r="DG50" s="114"/>
      <c r="DH50" s="114"/>
      <c r="DI50" s="114"/>
      <c r="DJ50" s="114"/>
      <c r="DK50" s="114"/>
      <c r="DL50" s="114"/>
      <c r="DM50" s="114"/>
      <c r="DN50" s="114"/>
      <c r="DO50" s="114"/>
      <c r="DP50" s="114"/>
      <c r="DQ50" s="114"/>
      <c r="DR50" s="114"/>
      <c r="DS50" s="114"/>
      <c r="DT50" s="114"/>
      <c r="DU50" s="114"/>
      <c r="DV50" s="114"/>
      <c r="DW50" s="114"/>
      <c r="DX50" s="114"/>
      <c r="DY50" s="114"/>
      <c r="DZ50" s="114"/>
      <c r="EA50" s="114"/>
      <c r="EB50" s="114"/>
      <c r="EC50" s="114"/>
      <c r="ED50" s="114"/>
      <c r="EE50" s="114"/>
      <c r="EF50" s="114"/>
      <c r="EG50" s="114"/>
      <c r="EH50" s="114"/>
      <c r="EI50" s="114"/>
      <c r="EJ50" s="114"/>
      <c r="EK50" s="114"/>
      <c r="EL50" s="114"/>
      <c r="EM50" s="114"/>
      <c r="EN50" s="114"/>
      <c r="EO50" s="114"/>
      <c r="EP50" s="114"/>
      <c r="EQ50" s="114"/>
      <c r="ER50" s="114"/>
      <c r="ES50" s="114"/>
      <c r="ET50" s="114"/>
      <c r="EU50" s="114"/>
      <c r="EV50" s="114"/>
      <c r="EW50" s="114"/>
      <c r="EX50" s="114"/>
      <c r="EY50" s="114"/>
      <c r="EZ50" s="114"/>
      <c r="FA50" s="114"/>
      <c r="FB50" s="114"/>
      <c r="FC50" s="114"/>
      <c r="FD50" s="114"/>
      <c r="FE50" s="114"/>
      <c r="FF50" s="114"/>
      <c r="FG50" s="114"/>
      <c r="FH50" s="114"/>
      <c r="FI50" s="114"/>
      <c r="FJ50" s="114"/>
      <c r="FK50" s="114"/>
      <c r="FL50" s="114"/>
      <c r="FM50" s="114"/>
      <c r="FN50" s="114"/>
      <c r="FO50" s="114"/>
      <c r="FP50" s="114"/>
      <c r="FQ50" s="114"/>
      <c r="FR50" s="114"/>
      <c r="FS50" s="114"/>
      <c r="FT50" s="114"/>
      <c r="FU50" s="114"/>
      <c r="FV50" s="114"/>
      <c r="FW50" s="114"/>
      <c r="FX50" s="114"/>
      <c r="FY50" s="114"/>
      <c r="FZ50" s="114"/>
      <c r="GA50" s="114"/>
      <c r="GB50" s="114"/>
      <c r="GC50" s="114"/>
      <c r="GD50" s="114"/>
      <c r="GE50" s="114"/>
      <c r="GF50" s="114"/>
      <c r="GG50" s="114"/>
      <c r="GH50" s="114"/>
      <c r="GI50" s="114"/>
      <c r="GJ50" s="114"/>
      <c r="GK50" s="114"/>
      <c r="GL50" s="114"/>
      <c r="GM50" s="114"/>
      <c r="GN50" s="114"/>
      <c r="GO50" s="114"/>
      <c r="GP50" s="114"/>
      <c r="GQ50" s="114"/>
      <c r="GR50" s="114"/>
      <c r="GS50" s="114"/>
      <c r="GT50" s="114"/>
      <c r="GU50" s="114"/>
      <c r="GV50" s="114"/>
      <c r="GW50" s="114"/>
      <c r="GX50" s="114"/>
      <c r="GY50" s="114"/>
      <c r="GZ50" s="114"/>
      <c r="HA50" s="114"/>
      <c r="HB50" s="114"/>
      <c r="HC50" s="114"/>
      <c r="HD50" s="114"/>
      <c r="HE50" s="114"/>
      <c r="HF50" s="114"/>
      <c r="HG50" s="114"/>
      <c r="HH50" s="114"/>
      <c r="HI50" s="114"/>
      <c r="HJ50" s="114"/>
      <c r="HK50" s="114"/>
      <c r="HL50" s="114"/>
      <c r="HM50" s="114"/>
      <c r="HN50" s="114"/>
      <c r="HO50" s="114"/>
      <c r="HP50" s="114"/>
      <c r="HQ50" s="114"/>
      <c r="HR50" s="114"/>
      <c r="HS50" s="114"/>
      <c r="HT50" s="114"/>
      <c r="HU50" s="114"/>
      <c r="HV50" s="114"/>
      <c r="HW50" s="114"/>
      <c r="HX50" s="114"/>
      <c r="HY50" s="114"/>
      <c r="HZ50" s="114"/>
      <c r="IA50" s="114"/>
      <c r="IB50" s="114"/>
      <c r="IC50" s="114"/>
      <c r="ID50" s="114"/>
      <c r="IE50" s="114"/>
      <c r="IF50" s="114"/>
      <c r="IG50" s="114"/>
      <c r="IH50" s="114"/>
      <c r="II50" s="114"/>
      <c r="IJ50" s="114"/>
      <c r="IK50" s="114"/>
      <c r="IL50" s="114"/>
      <c r="IM50" s="114"/>
      <c r="IN50" s="114"/>
      <c r="IO50" s="114"/>
      <c r="IP50" s="114"/>
      <c r="IQ50" s="114"/>
      <c r="IR50" s="114"/>
      <c r="IS50" s="114"/>
      <c r="IT50" s="114"/>
      <c r="IU50" s="114"/>
      <c r="IV50" s="114"/>
      <c r="IW50" s="114"/>
      <c r="IX50" s="114"/>
      <c r="IY50" s="114"/>
      <c r="IZ50" s="114"/>
      <c r="JA50" s="114"/>
      <c r="JB50" s="114"/>
      <c r="JC50" s="114"/>
      <c r="JD50" s="114"/>
      <c r="JE50" s="114"/>
      <c r="JF50" s="114"/>
      <c r="JG50" s="114"/>
      <c r="JH50" s="114"/>
      <c r="JI50" s="114"/>
      <c r="JJ50" s="114"/>
      <c r="JK50" s="114"/>
      <c r="JL50" s="114"/>
      <c r="JM50" s="114"/>
      <c r="JN50" s="114"/>
      <c r="JO50" s="114"/>
      <c r="JP50" s="114"/>
      <c r="JQ50" s="114"/>
      <c r="JR50" s="114"/>
      <c r="JS50" s="114"/>
      <c r="JT50" s="114"/>
      <c r="JU50" s="114"/>
      <c r="JV50" s="114"/>
      <c r="JW50" s="114"/>
      <c r="JX50" s="114"/>
      <c r="JY50" s="114"/>
      <c r="JZ50" s="114"/>
      <c r="KA50" s="114"/>
      <c r="KB50" s="114"/>
      <c r="KC50" s="114"/>
      <c r="KD50" s="114"/>
      <c r="KE50" s="114"/>
      <c r="KF50" s="114"/>
      <c r="KG50" s="114"/>
      <c r="KH50" s="114"/>
      <c r="KI50" s="114"/>
      <c r="KJ50" s="114"/>
      <c r="KK50" s="114"/>
      <c r="KL50" s="114"/>
      <c r="KM50" s="114"/>
      <c r="KN50" s="114"/>
      <c r="KO50" s="114"/>
      <c r="KP50" s="114"/>
      <c r="KQ50" s="114"/>
      <c r="KR50" s="114"/>
      <c r="KS50" s="114"/>
      <c r="KT50" s="114"/>
      <c r="KU50" s="114"/>
      <c r="KV50" s="114"/>
      <c r="KW50" s="114"/>
      <c r="KX50" s="114"/>
      <c r="KY50" s="114"/>
      <c r="KZ50" s="114"/>
      <c r="LA50" s="114"/>
      <c r="LB50" s="114"/>
      <c r="LC50" s="114"/>
      <c r="LD50" s="114"/>
      <c r="LE50" s="114"/>
      <c r="LF50" s="114"/>
      <c r="LG50" s="114"/>
      <c r="LH50" s="114"/>
      <c r="LI50" s="114"/>
      <c r="LJ50" s="114"/>
      <c r="LK50" s="114"/>
      <c r="LL50" s="114"/>
      <c r="LM50" s="114"/>
      <c r="LN50" s="114"/>
      <c r="LO50" s="114"/>
      <c r="LP50" s="114"/>
      <c r="LQ50" s="114"/>
      <c r="LR50" s="114"/>
      <c r="LS50" s="114"/>
      <c r="LT50" s="114"/>
      <c r="LU50" s="114"/>
      <c r="LV50" s="114"/>
      <c r="LW50" s="114"/>
      <c r="LX50" s="114"/>
      <c r="LY50" s="114"/>
      <c r="LZ50" s="114"/>
      <c r="MA50" s="114"/>
      <c r="MB50" s="114"/>
      <c r="MC50" s="114"/>
      <c r="MD50" s="114"/>
      <c r="ME50" s="114"/>
      <c r="MF50" s="114"/>
      <c r="MG50" s="114"/>
      <c r="MH50" s="114"/>
      <c r="MI50" s="114"/>
      <c r="MJ50" s="114"/>
      <c r="MK50" s="114"/>
      <c r="ML50" s="114"/>
      <c r="MM50" s="114"/>
      <c r="MN50" s="114"/>
      <c r="MO50" s="114"/>
      <c r="MP50" s="114"/>
      <c r="MQ50" s="114"/>
      <c r="MR50" s="114"/>
      <c r="MS50" s="114"/>
      <c r="MT50" s="114"/>
      <c r="MU50" s="114"/>
      <c r="MV50" s="114"/>
      <c r="MW50" s="114"/>
      <c r="MX50" s="114"/>
      <c r="MY50" s="114"/>
      <c r="MZ50" s="114"/>
      <c r="NA50" s="114"/>
      <c r="NB50" s="114"/>
      <c r="NC50" s="114"/>
      <c r="ND50" s="114"/>
      <c r="NE50" s="114"/>
      <c r="NF50" s="114"/>
      <c r="NG50" s="114"/>
      <c r="NH50" s="114"/>
      <c r="NI50" s="114"/>
      <c r="NJ50" s="114"/>
      <c r="NK50" s="114"/>
      <c r="NL50" s="114"/>
      <c r="NM50" s="114"/>
      <c r="NN50" s="114"/>
      <c r="NO50" s="114"/>
      <c r="NP50" s="114"/>
      <c r="NQ50" s="114"/>
      <c r="NR50" s="114"/>
      <c r="NS50" s="114"/>
      <c r="NT50" s="114"/>
      <c r="NU50" s="114"/>
      <c r="NV50" s="114"/>
      <c r="NW50" s="114"/>
      <c r="NX50" s="114"/>
      <c r="NY50" s="114"/>
      <c r="NZ50" s="114"/>
      <c r="OA50" s="114"/>
      <c r="OB50" s="114"/>
      <c r="OC50" s="114"/>
      <c r="OD50" s="114"/>
      <c r="OE50" s="114"/>
      <c r="OF50" s="114"/>
      <c r="OG50" s="114"/>
      <c r="OH50" s="114"/>
      <c r="OI50" s="114"/>
      <c r="OJ50" s="114"/>
      <c r="OK50" s="114"/>
      <c r="OL50" s="114"/>
      <c r="OM50" s="114"/>
      <c r="ON50" s="114"/>
      <c r="OO50" s="114"/>
      <c r="OP50" s="114"/>
      <c r="OQ50" s="114"/>
      <c r="OR50" s="114"/>
      <c r="OS50" s="114"/>
      <c r="OT50" s="114"/>
      <c r="OU50" s="114"/>
      <c r="OV50" s="114"/>
      <c r="OW50" s="114"/>
      <c r="OX50" s="114"/>
      <c r="OY50" s="114"/>
      <c r="OZ50" s="114"/>
      <c r="PA50" s="114"/>
      <c r="PB50" s="114"/>
      <c r="PC50" s="114"/>
      <c r="PD50" s="114"/>
      <c r="PE50" s="114"/>
      <c r="PF50" s="114"/>
      <c r="PG50" s="114"/>
      <c r="PH50" s="114"/>
      <c r="PI50" s="114"/>
      <c r="PJ50" s="114"/>
      <c r="PK50" s="114"/>
      <c r="PL50" s="114"/>
      <c r="PM50" s="114"/>
      <c r="PN50" s="114"/>
      <c r="PO50" s="114"/>
      <c r="PP50" s="114"/>
      <c r="PQ50" s="114"/>
      <c r="PR50" s="114"/>
      <c r="PS50" s="114"/>
      <c r="PT50" s="114"/>
      <c r="PU50" s="114"/>
      <c r="PV50" s="114"/>
      <c r="PW50" s="114"/>
      <c r="PX50" s="114"/>
      <c r="PY50" s="114"/>
      <c r="PZ50" s="114"/>
      <c r="QA50" s="114"/>
      <c r="QB50" s="114"/>
      <c r="QC50" s="114"/>
      <c r="QD50" s="114"/>
      <c r="QE50" s="114"/>
      <c r="QF50" s="114"/>
      <c r="QG50" s="114"/>
      <c r="QH50" s="114"/>
      <c r="QI50" s="114"/>
      <c r="QJ50" s="114"/>
      <c r="QK50" s="114"/>
      <c r="QL50" s="114"/>
      <c r="QM50" s="114"/>
      <c r="QN50" s="114"/>
      <c r="QO50" s="114"/>
      <c r="QP50" s="114"/>
      <c r="QQ50" s="114"/>
      <c r="QR50" s="114"/>
      <c r="QS50" s="114"/>
      <c r="QT50" s="114"/>
      <c r="QU50" s="114"/>
      <c r="QV50" s="114"/>
      <c r="QW50" s="114"/>
      <c r="QX50" s="114"/>
      <c r="QY50" s="114"/>
      <c r="QZ50" s="114"/>
      <c r="RA50" s="114"/>
      <c r="RB50" s="114"/>
      <c r="RC50" s="114"/>
      <c r="RD50" s="114"/>
      <c r="RE50" s="114"/>
      <c r="RF50" s="114"/>
      <c r="RG50" s="114"/>
      <c r="RH50" s="114"/>
      <c r="RI50" s="114"/>
      <c r="RJ50" s="114"/>
      <c r="RK50" s="114"/>
      <c r="RL50" s="114"/>
      <c r="RM50" s="114"/>
      <c r="RN50" s="114"/>
      <c r="RO50" s="114"/>
      <c r="RP50" s="114"/>
      <c r="RQ50" s="114"/>
      <c r="RR50" s="114"/>
      <c r="RS50" s="114"/>
      <c r="RT50" s="114"/>
      <c r="RU50" s="114"/>
      <c r="RV50" s="114"/>
      <c r="RW50" s="114"/>
      <c r="RX50" s="114"/>
      <c r="RY50" s="114"/>
      <c r="RZ50" s="114"/>
      <c r="SA50" s="114"/>
      <c r="SB50" s="114"/>
      <c r="SC50" s="114"/>
      <c r="SD50" s="114"/>
      <c r="SE50" s="114"/>
      <c r="SF50" s="114"/>
      <c r="SG50" s="114"/>
      <c r="SH50" s="114"/>
      <c r="SI50" s="114"/>
      <c r="SJ50" s="114"/>
      <c r="SK50" s="114"/>
      <c r="SL50" s="114"/>
      <c r="SM50" s="114"/>
      <c r="SN50" s="114"/>
      <c r="SO50" s="114"/>
      <c r="SP50" s="114"/>
      <c r="SQ50" s="114"/>
      <c r="SR50" s="114"/>
      <c r="SS50" s="114"/>
      <c r="ST50" s="114"/>
      <c r="SU50" s="114"/>
      <c r="SV50" s="114"/>
      <c r="SW50" s="114"/>
      <c r="SX50" s="114"/>
      <c r="SY50" s="114"/>
      <c r="SZ50" s="114"/>
      <c r="TA50" s="114"/>
      <c r="TB50" s="114"/>
      <c r="TC50" s="114"/>
      <c r="TD50" s="114"/>
      <c r="TE50" s="114"/>
      <c r="TF50" s="114"/>
      <c r="TG50" s="114"/>
      <c r="TH50" s="114"/>
      <c r="TI50" s="114"/>
      <c r="TJ50" s="114"/>
      <c r="TK50" s="114"/>
      <c r="TL50" s="114"/>
      <c r="TM50" s="114"/>
      <c r="TN50" s="114"/>
      <c r="TO50" s="114"/>
      <c r="TP50" s="114"/>
      <c r="TQ50" s="114"/>
      <c r="TR50" s="114"/>
      <c r="TS50" s="114"/>
      <c r="TT50" s="114"/>
      <c r="TU50" s="114"/>
      <c r="TV50" s="114"/>
      <c r="TW50" s="114"/>
      <c r="TX50" s="114"/>
      <c r="TY50" s="114"/>
      <c r="TZ50" s="114"/>
      <c r="UA50" s="114"/>
      <c r="UB50" s="114"/>
      <c r="UC50" s="114"/>
      <c r="UD50" s="114"/>
      <c r="UE50" s="114"/>
      <c r="UF50" s="114"/>
      <c r="UG50" s="114"/>
      <c r="UH50" s="114"/>
      <c r="UI50" s="114"/>
      <c r="UJ50" s="114"/>
      <c r="UK50" s="114"/>
      <c r="UL50" s="114"/>
      <c r="UM50" s="114"/>
      <c r="UN50" s="114"/>
      <c r="UO50" s="114"/>
      <c r="UP50" s="114"/>
      <c r="UQ50" s="114"/>
      <c r="UR50" s="114"/>
      <c r="US50" s="114"/>
      <c r="UT50" s="114"/>
      <c r="UU50" s="114"/>
      <c r="UV50" s="114"/>
      <c r="UW50" s="114"/>
      <c r="UX50" s="114"/>
      <c r="UY50" s="114"/>
      <c r="UZ50" s="114"/>
      <c r="VA50" s="114"/>
      <c r="VB50" s="114"/>
      <c r="VC50" s="114"/>
      <c r="VD50" s="114"/>
      <c r="VE50" s="114"/>
      <c r="VF50" s="114"/>
      <c r="VG50" s="114"/>
      <c r="VH50" s="114"/>
      <c r="VI50" s="114"/>
      <c r="VJ50" s="114"/>
      <c r="VK50" s="114"/>
      <c r="VL50" s="114"/>
      <c r="VM50" s="114"/>
      <c r="VN50" s="114"/>
      <c r="VO50" s="114"/>
      <c r="VP50" s="114"/>
      <c r="VQ50" s="114"/>
      <c r="VR50" s="114"/>
      <c r="VS50" s="114"/>
      <c r="VT50" s="114"/>
      <c r="VU50" s="114"/>
      <c r="VV50" s="114"/>
      <c r="VW50" s="114"/>
      <c r="VX50" s="114"/>
      <c r="VY50" s="114"/>
      <c r="VZ50" s="114"/>
      <c r="WA50" s="114"/>
      <c r="WB50" s="114"/>
      <c r="WC50" s="114"/>
      <c r="WD50" s="114"/>
      <c r="WE50" s="114"/>
      <c r="WF50" s="114"/>
      <c r="WG50" s="114"/>
      <c r="WH50" s="114"/>
      <c r="WI50" s="114"/>
      <c r="WJ50" s="114"/>
      <c r="WK50" s="114"/>
      <c r="WL50" s="114"/>
      <c r="WM50" s="114"/>
      <c r="WN50" s="114"/>
      <c r="WO50" s="114"/>
      <c r="WP50" s="114"/>
      <c r="WQ50" s="114"/>
      <c r="WR50" s="114"/>
      <c r="WS50" s="114"/>
      <c r="WT50" s="114"/>
      <c r="WU50" s="114"/>
      <c r="WV50" s="114"/>
      <c r="WW50" s="114"/>
      <c r="WX50" s="114"/>
      <c r="WY50" s="114"/>
      <c r="WZ50" s="114"/>
      <c r="XA50" s="114"/>
      <c r="XB50" s="114"/>
      <c r="XC50" s="114"/>
      <c r="XD50" s="114"/>
      <c r="XE50" s="114"/>
      <c r="XF50" s="114"/>
      <c r="XG50" s="114"/>
      <c r="XH50" s="114"/>
      <c r="XI50" s="114"/>
      <c r="XJ50" s="114"/>
      <c r="XK50" s="114"/>
      <c r="XL50" s="114"/>
      <c r="XM50" s="114"/>
      <c r="XN50" s="114"/>
      <c r="XO50" s="114"/>
      <c r="XP50" s="114"/>
      <c r="XQ50" s="114"/>
      <c r="XR50" s="114"/>
      <c r="XS50" s="114"/>
      <c r="XT50" s="114"/>
      <c r="XU50" s="114"/>
      <c r="XV50" s="114"/>
      <c r="XW50" s="114"/>
      <c r="XX50" s="114"/>
      <c r="XY50" s="114"/>
      <c r="XZ50" s="114"/>
      <c r="YA50" s="114"/>
      <c r="YB50" s="114"/>
      <c r="YC50" s="114"/>
      <c r="YD50" s="114"/>
      <c r="YE50" s="114"/>
      <c r="YF50" s="114"/>
      <c r="YG50" s="114"/>
      <c r="YH50" s="114"/>
      <c r="YI50" s="114"/>
      <c r="YJ50" s="114"/>
      <c r="YK50" s="114"/>
      <c r="YL50" s="114"/>
      <c r="YM50" s="114"/>
      <c r="YN50" s="114"/>
      <c r="YO50" s="114"/>
      <c r="YP50" s="114"/>
      <c r="YQ50" s="114"/>
      <c r="YR50" s="114"/>
      <c r="YS50" s="114"/>
      <c r="YT50" s="114"/>
      <c r="YU50" s="114"/>
      <c r="YV50" s="114"/>
      <c r="YW50" s="114"/>
      <c r="YX50" s="114"/>
      <c r="YY50" s="114"/>
      <c r="YZ50" s="114"/>
      <c r="ZA50" s="114"/>
      <c r="ZB50" s="114"/>
      <c r="ZC50" s="114"/>
      <c r="ZD50" s="114"/>
      <c r="ZE50" s="114"/>
      <c r="ZF50" s="114"/>
      <c r="ZG50" s="114"/>
      <c r="ZH50" s="114"/>
      <c r="ZI50" s="114"/>
      <c r="ZJ50" s="114"/>
      <c r="ZK50" s="114"/>
      <c r="ZL50" s="114"/>
      <c r="ZM50" s="114"/>
      <c r="ZN50" s="114"/>
      <c r="ZO50" s="114"/>
      <c r="ZP50" s="114"/>
      <c r="ZQ50" s="114"/>
      <c r="ZR50" s="114"/>
      <c r="ZS50" s="114"/>
      <c r="ZT50" s="114"/>
      <c r="ZU50" s="114"/>
      <c r="ZV50" s="114"/>
      <c r="ZW50" s="114"/>
      <c r="ZX50" s="114"/>
      <c r="ZY50" s="114"/>
      <c r="ZZ50" s="114"/>
    </row>
    <row r="51" spans="1:702" hidden="1" outlineLevel="1">
      <c r="A51" s="8">
        <v>41760</v>
      </c>
      <c r="B51" s="114">
        <v>1446.5919853299999</v>
      </c>
      <c r="C51" s="114">
        <v>292.66538223999999</v>
      </c>
      <c r="D51" s="114">
        <v>2.0040069800000002</v>
      </c>
      <c r="E51" s="114">
        <v>383.54292996999999</v>
      </c>
      <c r="F51" s="114">
        <v>0</v>
      </c>
      <c r="G51" s="114">
        <v>6.1899497800000001</v>
      </c>
      <c r="H51" s="114">
        <v>68.446459050000001</v>
      </c>
      <c r="I51" s="114">
        <v>657.73248350999995</v>
      </c>
      <c r="J51" s="114">
        <v>6.1263152500000002</v>
      </c>
      <c r="K51" s="114">
        <v>1.1359529900000001</v>
      </c>
      <c r="L51" s="114">
        <v>7.9257745100000001</v>
      </c>
      <c r="M51" s="166" t="s">
        <v>186</v>
      </c>
      <c r="N51" s="114">
        <v>1.75726786</v>
      </c>
      <c r="O51" s="114">
        <v>4.3117288</v>
      </c>
      <c r="P51" s="114">
        <v>4.4530991200000001</v>
      </c>
      <c r="Q51" s="114">
        <v>0.31542399999999998</v>
      </c>
      <c r="R51" s="114">
        <v>0.91755089000000001</v>
      </c>
      <c r="S51" s="114">
        <v>0.54833310999999996</v>
      </c>
      <c r="T51" s="114">
        <v>8.5193272699999998</v>
      </c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  <c r="EF51" s="114"/>
      <c r="EG51" s="114"/>
      <c r="EH51" s="114"/>
      <c r="EI51" s="114"/>
      <c r="EJ51" s="114"/>
      <c r="EK51" s="114"/>
      <c r="EL51" s="114"/>
      <c r="EM51" s="114"/>
      <c r="EN51" s="114"/>
      <c r="EO51" s="114"/>
      <c r="EP51" s="114"/>
      <c r="EQ51" s="114"/>
      <c r="ER51" s="114"/>
      <c r="ES51" s="114"/>
      <c r="ET51" s="114"/>
      <c r="EU51" s="114"/>
      <c r="EV51" s="114"/>
      <c r="EW51" s="114"/>
      <c r="EX51" s="114"/>
      <c r="EY51" s="114"/>
      <c r="EZ51" s="114"/>
      <c r="FA51" s="114"/>
      <c r="FB51" s="114"/>
      <c r="FC51" s="114"/>
      <c r="FD51" s="114"/>
      <c r="FE51" s="114"/>
      <c r="FF51" s="114"/>
      <c r="FG51" s="114"/>
      <c r="FH51" s="114"/>
      <c r="FI51" s="114"/>
      <c r="FJ51" s="114"/>
      <c r="FK51" s="114"/>
      <c r="FL51" s="114"/>
      <c r="FM51" s="114"/>
      <c r="FN51" s="114"/>
      <c r="FO51" s="114"/>
      <c r="FP51" s="114"/>
      <c r="FQ51" s="114"/>
      <c r="FR51" s="114"/>
      <c r="FS51" s="114"/>
      <c r="FT51" s="114"/>
      <c r="FU51" s="114"/>
      <c r="FV51" s="114"/>
      <c r="FW51" s="114"/>
      <c r="FX51" s="114"/>
      <c r="FY51" s="114"/>
      <c r="FZ51" s="114"/>
      <c r="GA51" s="114"/>
      <c r="GB51" s="114"/>
      <c r="GC51" s="114"/>
      <c r="GD51" s="114"/>
      <c r="GE51" s="114"/>
      <c r="GF51" s="114"/>
      <c r="GG51" s="114"/>
      <c r="GH51" s="114"/>
      <c r="GI51" s="114"/>
      <c r="GJ51" s="114"/>
      <c r="GK51" s="114"/>
      <c r="GL51" s="114"/>
      <c r="GM51" s="114"/>
      <c r="GN51" s="114"/>
      <c r="GO51" s="114"/>
      <c r="GP51" s="114"/>
      <c r="GQ51" s="114"/>
      <c r="GR51" s="114"/>
      <c r="GS51" s="114"/>
      <c r="GT51" s="114"/>
      <c r="GU51" s="114"/>
      <c r="GV51" s="114"/>
      <c r="GW51" s="114"/>
      <c r="GX51" s="114"/>
      <c r="GY51" s="114"/>
      <c r="GZ51" s="114"/>
      <c r="HA51" s="114"/>
      <c r="HB51" s="114"/>
      <c r="HC51" s="114"/>
      <c r="HD51" s="114"/>
      <c r="HE51" s="114"/>
      <c r="HF51" s="114"/>
      <c r="HG51" s="114"/>
      <c r="HH51" s="114"/>
      <c r="HI51" s="114"/>
      <c r="HJ51" s="114"/>
      <c r="HK51" s="114"/>
      <c r="HL51" s="114"/>
      <c r="HM51" s="114"/>
      <c r="HN51" s="114"/>
      <c r="HO51" s="114"/>
      <c r="HP51" s="114"/>
      <c r="HQ51" s="114"/>
      <c r="HR51" s="114"/>
      <c r="HS51" s="114"/>
      <c r="HT51" s="114"/>
      <c r="HU51" s="114"/>
      <c r="HV51" s="114"/>
      <c r="HW51" s="114"/>
      <c r="HX51" s="114"/>
      <c r="HY51" s="114"/>
      <c r="HZ51" s="114"/>
      <c r="IA51" s="114"/>
      <c r="IB51" s="114"/>
      <c r="IC51" s="114"/>
      <c r="ID51" s="114"/>
      <c r="IE51" s="114"/>
      <c r="IF51" s="114"/>
      <c r="IG51" s="114"/>
      <c r="IH51" s="114"/>
      <c r="II51" s="114"/>
      <c r="IJ51" s="114"/>
      <c r="IK51" s="114"/>
      <c r="IL51" s="114"/>
      <c r="IM51" s="114"/>
      <c r="IN51" s="114"/>
      <c r="IO51" s="114"/>
      <c r="IP51" s="114"/>
      <c r="IQ51" s="114"/>
      <c r="IR51" s="114"/>
      <c r="IS51" s="114"/>
      <c r="IT51" s="114"/>
      <c r="IU51" s="114"/>
      <c r="IV51" s="114"/>
      <c r="IW51" s="114"/>
      <c r="IX51" s="114"/>
      <c r="IY51" s="114"/>
      <c r="IZ51" s="114"/>
      <c r="JA51" s="114"/>
      <c r="JB51" s="114"/>
      <c r="JC51" s="114"/>
      <c r="JD51" s="114"/>
      <c r="JE51" s="114"/>
      <c r="JF51" s="114"/>
      <c r="JG51" s="114"/>
      <c r="JH51" s="114"/>
      <c r="JI51" s="114"/>
      <c r="JJ51" s="114"/>
      <c r="JK51" s="114"/>
      <c r="JL51" s="114"/>
      <c r="JM51" s="114"/>
      <c r="JN51" s="114"/>
      <c r="JO51" s="114"/>
      <c r="JP51" s="114"/>
      <c r="JQ51" s="114"/>
      <c r="JR51" s="114"/>
      <c r="JS51" s="114"/>
      <c r="JT51" s="114"/>
      <c r="JU51" s="114"/>
      <c r="JV51" s="114"/>
      <c r="JW51" s="114"/>
      <c r="JX51" s="114"/>
      <c r="JY51" s="114"/>
      <c r="JZ51" s="114"/>
      <c r="KA51" s="114"/>
      <c r="KB51" s="114"/>
      <c r="KC51" s="114"/>
      <c r="KD51" s="114"/>
      <c r="KE51" s="114"/>
      <c r="KF51" s="114"/>
      <c r="KG51" s="114"/>
      <c r="KH51" s="114"/>
      <c r="KI51" s="114"/>
      <c r="KJ51" s="114"/>
      <c r="KK51" s="114"/>
      <c r="KL51" s="114"/>
      <c r="KM51" s="114"/>
      <c r="KN51" s="114"/>
      <c r="KO51" s="114"/>
      <c r="KP51" s="114"/>
      <c r="KQ51" s="114"/>
      <c r="KR51" s="114"/>
      <c r="KS51" s="114"/>
      <c r="KT51" s="114"/>
      <c r="KU51" s="114"/>
      <c r="KV51" s="114"/>
      <c r="KW51" s="114"/>
      <c r="KX51" s="114"/>
      <c r="KY51" s="114"/>
      <c r="KZ51" s="114"/>
      <c r="LA51" s="114"/>
      <c r="LB51" s="114"/>
      <c r="LC51" s="114"/>
      <c r="LD51" s="114"/>
      <c r="LE51" s="114"/>
      <c r="LF51" s="114"/>
      <c r="LG51" s="114"/>
      <c r="LH51" s="114"/>
      <c r="LI51" s="114"/>
      <c r="LJ51" s="114"/>
      <c r="LK51" s="114"/>
      <c r="LL51" s="114"/>
      <c r="LM51" s="114"/>
      <c r="LN51" s="114"/>
      <c r="LO51" s="114"/>
      <c r="LP51" s="114"/>
      <c r="LQ51" s="114"/>
      <c r="LR51" s="114"/>
      <c r="LS51" s="114"/>
      <c r="LT51" s="114"/>
      <c r="LU51" s="114"/>
      <c r="LV51" s="114"/>
      <c r="LW51" s="114"/>
      <c r="LX51" s="114"/>
      <c r="LY51" s="114"/>
      <c r="LZ51" s="114"/>
      <c r="MA51" s="114"/>
      <c r="MB51" s="114"/>
      <c r="MC51" s="114"/>
      <c r="MD51" s="114"/>
      <c r="ME51" s="114"/>
      <c r="MF51" s="114"/>
      <c r="MG51" s="114"/>
      <c r="MH51" s="114"/>
      <c r="MI51" s="114"/>
      <c r="MJ51" s="114"/>
      <c r="MK51" s="114"/>
      <c r="ML51" s="114"/>
      <c r="MM51" s="114"/>
      <c r="MN51" s="114"/>
      <c r="MO51" s="114"/>
      <c r="MP51" s="114"/>
      <c r="MQ51" s="114"/>
      <c r="MR51" s="114"/>
      <c r="MS51" s="114"/>
      <c r="MT51" s="114"/>
      <c r="MU51" s="114"/>
      <c r="MV51" s="114"/>
      <c r="MW51" s="114"/>
      <c r="MX51" s="114"/>
      <c r="MY51" s="114"/>
      <c r="MZ51" s="114"/>
      <c r="NA51" s="114"/>
      <c r="NB51" s="114"/>
      <c r="NC51" s="114"/>
      <c r="ND51" s="114"/>
      <c r="NE51" s="114"/>
      <c r="NF51" s="114"/>
      <c r="NG51" s="114"/>
      <c r="NH51" s="114"/>
      <c r="NI51" s="114"/>
      <c r="NJ51" s="114"/>
      <c r="NK51" s="114"/>
      <c r="NL51" s="114"/>
      <c r="NM51" s="114"/>
      <c r="NN51" s="114"/>
      <c r="NO51" s="114"/>
      <c r="NP51" s="114"/>
      <c r="NQ51" s="114"/>
      <c r="NR51" s="114"/>
      <c r="NS51" s="114"/>
      <c r="NT51" s="114"/>
      <c r="NU51" s="114"/>
      <c r="NV51" s="114"/>
      <c r="NW51" s="114"/>
      <c r="NX51" s="114"/>
      <c r="NY51" s="114"/>
      <c r="NZ51" s="114"/>
      <c r="OA51" s="114"/>
      <c r="OB51" s="114"/>
      <c r="OC51" s="114"/>
      <c r="OD51" s="114"/>
      <c r="OE51" s="114"/>
      <c r="OF51" s="114"/>
      <c r="OG51" s="114"/>
      <c r="OH51" s="114"/>
      <c r="OI51" s="114"/>
      <c r="OJ51" s="114"/>
      <c r="OK51" s="114"/>
      <c r="OL51" s="114"/>
      <c r="OM51" s="114"/>
      <c r="ON51" s="114"/>
      <c r="OO51" s="114"/>
      <c r="OP51" s="114"/>
      <c r="OQ51" s="114"/>
      <c r="OR51" s="114"/>
      <c r="OS51" s="114"/>
      <c r="OT51" s="114"/>
      <c r="OU51" s="114"/>
      <c r="OV51" s="114"/>
      <c r="OW51" s="114"/>
      <c r="OX51" s="114"/>
      <c r="OY51" s="114"/>
      <c r="OZ51" s="114"/>
      <c r="PA51" s="114"/>
      <c r="PB51" s="114"/>
      <c r="PC51" s="114"/>
      <c r="PD51" s="114"/>
      <c r="PE51" s="114"/>
      <c r="PF51" s="114"/>
      <c r="PG51" s="114"/>
      <c r="PH51" s="114"/>
      <c r="PI51" s="114"/>
      <c r="PJ51" s="114"/>
      <c r="PK51" s="114"/>
      <c r="PL51" s="114"/>
      <c r="PM51" s="114"/>
      <c r="PN51" s="114"/>
      <c r="PO51" s="114"/>
      <c r="PP51" s="114"/>
      <c r="PQ51" s="114"/>
      <c r="PR51" s="114"/>
      <c r="PS51" s="114"/>
      <c r="PT51" s="114"/>
      <c r="PU51" s="114"/>
      <c r="PV51" s="114"/>
      <c r="PW51" s="114"/>
      <c r="PX51" s="114"/>
      <c r="PY51" s="114"/>
      <c r="PZ51" s="114"/>
      <c r="QA51" s="114"/>
      <c r="QB51" s="114"/>
      <c r="QC51" s="114"/>
      <c r="QD51" s="114"/>
      <c r="QE51" s="114"/>
      <c r="QF51" s="114"/>
      <c r="QG51" s="114"/>
      <c r="QH51" s="114"/>
      <c r="QI51" s="114"/>
      <c r="QJ51" s="114"/>
      <c r="QK51" s="114"/>
      <c r="QL51" s="114"/>
      <c r="QM51" s="114"/>
      <c r="QN51" s="114"/>
      <c r="QO51" s="114"/>
      <c r="QP51" s="114"/>
      <c r="QQ51" s="114"/>
      <c r="QR51" s="114"/>
      <c r="QS51" s="114"/>
      <c r="QT51" s="114"/>
      <c r="QU51" s="114"/>
      <c r="QV51" s="114"/>
      <c r="QW51" s="114"/>
      <c r="QX51" s="114"/>
      <c r="QY51" s="114"/>
      <c r="QZ51" s="114"/>
      <c r="RA51" s="114"/>
      <c r="RB51" s="114"/>
      <c r="RC51" s="114"/>
      <c r="RD51" s="114"/>
      <c r="RE51" s="114"/>
      <c r="RF51" s="114"/>
      <c r="RG51" s="114"/>
      <c r="RH51" s="114"/>
      <c r="RI51" s="114"/>
      <c r="RJ51" s="114"/>
      <c r="RK51" s="114"/>
      <c r="RL51" s="114"/>
      <c r="RM51" s="114"/>
      <c r="RN51" s="114"/>
      <c r="RO51" s="114"/>
      <c r="RP51" s="114"/>
      <c r="RQ51" s="114"/>
      <c r="RR51" s="114"/>
      <c r="RS51" s="114"/>
      <c r="RT51" s="114"/>
      <c r="RU51" s="114"/>
      <c r="RV51" s="114"/>
      <c r="RW51" s="114"/>
      <c r="RX51" s="114"/>
      <c r="RY51" s="114"/>
      <c r="RZ51" s="114"/>
      <c r="SA51" s="114"/>
      <c r="SB51" s="114"/>
      <c r="SC51" s="114"/>
      <c r="SD51" s="114"/>
      <c r="SE51" s="114"/>
      <c r="SF51" s="114"/>
      <c r="SG51" s="114"/>
      <c r="SH51" s="114"/>
      <c r="SI51" s="114"/>
      <c r="SJ51" s="114"/>
      <c r="SK51" s="114"/>
      <c r="SL51" s="114"/>
      <c r="SM51" s="114"/>
      <c r="SN51" s="114"/>
      <c r="SO51" s="114"/>
      <c r="SP51" s="114"/>
      <c r="SQ51" s="114"/>
      <c r="SR51" s="114"/>
      <c r="SS51" s="114"/>
      <c r="ST51" s="114"/>
      <c r="SU51" s="114"/>
      <c r="SV51" s="114"/>
      <c r="SW51" s="114"/>
      <c r="SX51" s="114"/>
      <c r="SY51" s="114"/>
      <c r="SZ51" s="114"/>
      <c r="TA51" s="114"/>
      <c r="TB51" s="114"/>
      <c r="TC51" s="114"/>
      <c r="TD51" s="114"/>
      <c r="TE51" s="114"/>
      <c r="TF51" s="114"/>
      <c r="TG51" s="114"/>
      <c r="TH51" s="114"/>
      <c r="TI51" s="114"/>
      <c r="TJ51" s="114"/>
      <c r="TK51" s="114"/>
      <c r="TL51" s="114"/>
      <c r="TM51" s="114"/>
      <c r="TN51" s="114"/>
      <c r="TO51" s="114"/>
      <c r="TP51" s="114"/>
      <c r="TQ51" s="114"/>
      <c r="TR51" s="114"/>
      <c r="TS51" s="114"/>
      <c r="TT51" s="114"/>
      <c r="TU51" s="114"/>
      <c r="TV51" s="114"/>
      <c r="TW51" s="114"/>
      <c r="TX51" s="114"/>
      <c r="TY51" s="114"/>
      <c r="TZ51" s="114"/>
      <c r="UA51" s="114"/>
      <c r="UB51" s="114"/>
      <c r="UC51" s="114"/>
      <c r="UD51" s="114"/>
      <c r="UE51" s="114"/>
      <c r="UF51" s="114"/>
      <c r="UG51" s="114"/>
      <c r="UH51" s="114"/>
      <c r="UI51" s="114"/>
      <c r="UJ51" s="114"/>
      <c r="UK51" s="114"/>
      <c r="UL51" s="114"/>
      <c r="UM51" s="114"/>
      <c r="UN51" s="114"/>
      <c r="UO51" s="114"/>
      <c r="UP51" s="114"/>
      <c r="UQ51" s="114"/>
      <c r="UR51" s="114"/>
      <c r="US51" s="114"/>
      <c r="UT51" s="114"/>
      <c r="UU51" s="114"/>
      <c r="UV51" s="114"/>
      <c r="UW51" s="114"/>
      <c r="UX51" s="114"/>
      <c r="UY51" s="114"/>
      <c r="UZ51" s="114"/>
      <c r="VA51" s="114"/>
      <c r="VB51" s="114"/>
      <c r="VC51" s="114"/>
      <c r="VD51" s="114"/>
      <c r="VE51" s="114"/>
      <c r="VF51" s="114"/>
      <c r="VG51" s="114"/>
      <c r="VH51" s="114"/>
      <c r="VI51" s="114"/>
      <c r="VJ51" s="114"/>
      <c r="VK51" s="114"/>
      <c r="VL51" s="114"/>
      <c r="VM51" s="114"/>
      <c r="VN51" s="114"/>
      <c r="VO51" s="114"/>
      <c r="VP51" s="114"/>
      <c r="VQ51" s="114"/>
      <c r="VR51" s="114"/>
      <c r="VS51" s="114"/>
      <c r="VT51" s="114"/>
      <c r="VU51" s="114"/>
      <c r="VV51" s="114"/>
      <c r="VW51" s="114"/>
      <c r="VX51" s="114"/>
      <c r="VY51" s="114"/>
      <c r="VZ51" s="114"/>
      <c r="WA51" s="114"/>
      <c r="WB51" s="114"/>
      <c r="WC51" s="114"/>
      <c r="WD51" s="114"/>
      <c r="WE51" s="114"/>
      <c r="WF51" s="114"/>
      <c r="WG51" s="114"/>
      <c r="WH51" s="114"/>
      <c r="WI51" s="114"/>
      <c r="WJ51" s="114"/>
      <c r="WK51" s="114"/>
      <c r="WL51" s="114"/>
      <c r="WM51" s="114"/>
      <c r="WN51" s="114"/>
      <c r="WO51" s="114"/>
      <c r="WP51" s="114"/>
      <c r="WQ51" s="114"/>
      <c r="WR51" s="114"/>
      <c r="WS51" s="114"/>
      <c r="WT51" s="114"/>
      <c r="WU51" s="114"/>
      <c r="WV51" s="114"/>
      <c r="WW51" s="114"/>
      <c r="WX51" s="114"/>
      <c r="WY51" s="114"/>
      <c r="WZ51" s="114"/>
      <c r="XA51" s="114"/>
      <c r="XB51" s="114"/>
      <c r="XC51" s="114"/>
      <c r="XD51" s="114"/>
      <c r="XE51" s="114"/>
      <c r="XF51" s="114"/>
      <c r="XG51" s="114"/>
      <c r="XH51" s="114"/>
      <c r="XI51" s="114"/>
      <c r="XJ51" s="114"/>
      <c r="XK51" s="114"/>
      <c r="XL51" s="114"/>
      <c r="XM51" s="114"/>
      <c r="XN51" s="114"/>
      <c r="XO51" s="114"/>
      <c r="XP51" s="114"/>
      <c r="XQ51" s="114"/>
      <c r="XR51" s="114"/>
      <c r="XS51" s="114"/>
      <c r="XT51" s="114"/>
      <c r="XU51" s="114"/>
      <c r="XV51" s="114"/>
      <c r="XW51" s="114"/>
      <c r="XX51" s="114"/>
      <c r="XY51" s="114"/>
      <c r="XZ51" s="114"/>
      <c r="YA51" s="114"/>
      <c r="YB51" s="114"/>
      <c r="YC51" s="114"/>
      <c r="YD51" s="114"/>
      <c r="YE51" s="114"/>
      <c r="YF51" s="114"/>
      <c r="YG51" s="114"/>
      <c r="YH51" s="114"/>
      <c r="YI51" s="114"/>
      <c r="YJ51" s="114"/>
      <c r="YK51" s="114"/>
      <c r="YL51" s="114"/>
      <c r="YM51" s="114"/>
      <c r="YN51" s="114"/>
      <c r="YO51" s="114"/>
      <c r="YP51" s="114"/>
      <c r="YQ51" s="114"/>
      <c r="YR51" s="114"/>
      <c r="YS51" s="114"/>
      <c r="YT51" s="114"/>
      <c r="YU51" s="114"/>
      <c r="YV51" s="114"/>
      <c r="YW51" s="114"/>
      <c r="YX51" s="114"/>
      <c r="YY51" s="114"/>
      <c r="YZ51" s="114"/>
      <c r="ZA51" s="114"/>
      <c r="ZB51" s="114"/>
      <c r="ZC51" s="114"/>
      <c r="ZD51" s="114"/>
      <c r="ZE51" s="114"/>
      <c r="ZF51" s="114"/>
      <c r="ZG51" s="114"/>
      <c r="ZH51" s="114"/>
      <c r="ZI51" s="114"/>
      <c r="ZJ51" s="114"/>
      <c r="ZK51" s="114"/>
      <c r="ZL51" s="114"/>
      <c r="ZM51" s="114"/>
      <c r="ZN51" s="114"/>
      <c r="ZO51" s="114"/>
      <c r="ZP51" s="114"/>
      <c r="ZQ51" s="114"/>
      <c r="ZR51" s="114"/>
      <c r="ZS51" s="114"/>
      <c r="ZT51" s="114"/>
      <c r="ZU51" s="114"/>
      <c r="ZV51" s="114"/>
      <c r="ZW51" s="114"/>
      <c r="ZX51" s="114"/>
      <c r="ZY51" s="114"/>
      <c r="ZZ51" s="114"/>
    </row>
    <row r="52" spans="1:702" hidden="1" outlineLevel="1">
      <c r="A52" s="8">
        <v>41791</v>
      </c>
      <c r="B52" s="114">
        <v>1435.03113562</v>
      </c>
      <c r="C52" s="114">
        <v>315.66731732</v>
      </c>
      <c r="D52" s="114">
        <v>2.0040069800000002</v>
      </c>
      <c r="E52" s="114">
        <v>369.80207515000001</v>
      </c>
      <c r="F52" s="114">
        <v>0</v>
      </c>
      <c r="G52" s="114">
        <v>6.2898676299999998</v>
      </c>
      <c r="H52" s="114">
        <v>68.040349860000006</v>
      </c>
      <c r="I52" s="114">
        <v>637.06419319999998</v>
      </c>
      <c r="J52" s="114">
        <v>6.7227615099999998</v>
      </c>
      <c r="K52" s="114">
        <v>1.1395316099999999</v>
      </c>
      <c r="L52" s="114">
        <v>7.5865108000000001</v>
      </c>
      <c r="M52" s="166" t="s">
        <v>186</v>
      </c>
      <c r="N52" s="114">
        <v>1.6533227699999999</v>
      </c>
      <c r="O52" s="114">
        <v>4.3505805000000004</v>
      </c>
      <c r="P52" s="114">
        <v>4.5696213099999996</v>
      </c>
      <c r="Q52" s="114">
        <v>0.30992065000000002</v>
      </c>
      <c r="R52" s="114">
        <v>0.91303659000000004</v>
      </c>
      <c r="S52" s="114">
        <v>0.36585864000000001</v>
      </c>
      <c r="T52" s="114">
        <v>8.5521811000000003</v>
      </c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11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114"/>
      <c r="DH52" s="114"/>
      <c r="DI52" s="114"/>
      <c r="DJ52" s="114"/>
      <c r="DK52" s="114"/>
      <c r="DL52" s="114"/>
      <c r="DM52" s="114"/>
      <c r="DN52" s="114"/>
      <c r="DO52" s="114"/>
      <c r="DP52" s="114"/>
      <c r="DQ52" s="114"/>
      <c r="DR52" s="114"/>
      <c r="DS52" s="114"/>
      <c r="DT52" s="114"/>
      <c r="DU52" s="114"/>
      <c r="DV52" s="114"/>
      <c r="DW52" s="114"/>
      <c r="DX52" s="114"/>
      <c r="DY52" s="114"/>
      <c r="DZ52" s="114"/>
      <c r="EA52" s="114"/>
      <c r="EB52" s="114"/>
      <c r="EC52" s="114"/>
      <c r="ED52" s="114"/>
      <c r="EE52" s="114"/>
      <c r="EF52" s="114"/>
      <c r="EG52" s="114"/>
      <c r="EH52" s="114"/>
      <c r="EI52" s="114"/>
      <c r="EJ52" s="114"/>
      <c r="EK52" s="114"/>
      <c r="EL52" s="114"/>
      <c r="EM52" s="114"/>
      <c r="EN52" s="114"/>
      <c r="EO52" s="114"/>
      <c r="EP52" s="114"/>
      <c r="EQ52" s="114"/>
      <c r="ER52" s="114"/>
      <c r="ES52" s="114"/>
      <c r="ET52" s="114"/>
      <c r="EU52" s="114"/>
      <c r="EV52" s="114"/>
      <c r="EW52" s="114"/>
      <c r="EX52" s="114"/>
      <c r="EY52" s="114"/>
      <c r="EZ52" s="114"/>
      <c r="FA52" s="114"/>
      <c r="FB52" s="114"/>
      <c r="FC52" s="114"/>
      <c r="FD52" s="114"/>
      <c r="FE52" s="114"/>
      <c r="FF52" s="114"/>
      <c r="FG52" s="114"/>
      <c r="FH52" s="114"/>
      <c r="FI52" s="114"/>
      <c r="FJ52" s="114"/>
      <c r="FK52" s="114"/>
      <c r="FL52" s="114"/>
      <c r="FM52" s="114"/>
      <c r="FN52" s="114"/>
      <c r="FO52" s="114"/>
      <c r="FP52" s="114"/>
      <c r="FQ52" s="114"/>
      <c r="FR52" s="114"/>
      <c r="FS52" s="114"/>
      <c r="FT52" s="114"/>
      <c r="FU52" s="114"/>
      <c r="FV52" s="114"/>
      <c r="FW52" s="114"/>
      <c r="FX52" s="114"/>
      <c r="FY52" s="114"/>
      <c r="FZ52" s="114"/>
      <c r="GA52" s="114"/>
      <c r="GB52" s="114"/>
      <c r="GC52" s="114"/>
      <c r="GD52" s="114"/>
      <c r="GE52" s="114"/>
      <c r="GF52" s="114"/>
      <c r="GG52" s="114"/>
      <c r="GH52" s="114"/>
      <c r="GI52" s="114"/>
      <c r="GJ52" s="114"/>
      <c r="GK52" s="114"/>
      <c r="GL52" s="114"/>
      <c r="GM52" s="114"/>
      <c r="GN52" s="114"/>
      <c r="GO52" s="114"/>
      <c r="GP52" s="114"/>
      <c r="GQ52" s="114"/>
      <c r="GR52" s="114"/>
      <c r="GS52" s="114"/>
      <c r="GT52" s="114"/>
      <c r="GU52" s="114"/>
      <c r="GV52" s="114"/>
      <c r="GW52" s="114"/>
      <c r="GX52" s="114"/>
      <c r="GY52" s="114"/>
      <c r="GZ52" s="114"/>
      <c r="HA52" s="114"/>
      <c r="HB52" s="114"/>
      <c r="HC52" s="114"/>
      <c r="HD52" s="114"/>
      <c r="HE52" s="114"/>
      <c r="HF52" s="114"/>
      <c r="HG52" s="114"/>
      <c r="HH52" s="114"/>
      <c r="HI52" s="114"/>
      <c r="HJ52" s="114"/>
      <c r="HK52" s="114"/>
      <c r="HL52" s="114"/>
      <c r="HM52" s="114"/>
      <c r="HN52" s="114"/>
      <c r="HO52" s="114"/>
      <c r="HP52" s="114"/>
      <c r="HQ52" s="114"/>
      <c r="HR52" s="114"/>
      <c r="HS52" s="114"/>
      <c r="HT52" s="114"/>
      <c r="HU52" s="114"/>
      <c r="HV52" s="114"/>
      <c r="HW52" s="114"/>
      <c r="HX52" s="114"/>
      <c r="HY52" s="114"/>
      <c r="HZ52" s="114"/>
      <c r="IA52" s="114"/>
      <c r="IB52" s="114"/>
      <c r="IC52" s="114"/>
      <c r="ID52" s="114"/>
      <c r="IE52" s="114"/>
      <c r="IF52" s="114"/>
      <c r="IG52" s="114"/>
      <c r="IH52" s="114"/>
      <c r="II52" s="114"/>
      <c r="IJ52" s="114"/>
      <c r="IK52" s="114"/>
      <c r="IL52" s="114"/>
      <c r="IM52" s="114"/>
      <c r="IN52" s="114"/>
      <c r="IO52" s="114"/>
      <c r="IP52" s="114"/>
      <c r="IQ52" s="114"/>
      <c r="IR52" s="114"/>
      <c r="IS52" s="114"/>
      <c r="IT52" s="114"/>
      <c r="IU52" s="114"/>
      <c r="IV52" s="114"/>
      <c r="IW52" s="114"/>
      <c r="IX52" s="114"/>
      <c r="IY52" s="114"/>
      <c r="IZ52" s="114"/>
      <c r="JA52" s="114"/>
      <c r="JB52" s="114"/>
      <c r="JC52" s="114"/>
      <c r="JD52" s="114"/>
      <c r="JE52" s="114"/>
      <c r="JF52" s="114"/>
      <c r="JG52" s="114"/>
      <c r="JH52" s="114"/>
      <c r="JI52" s="114"/>
      <c r="JJ52" s="114"/>
      <c r="JK52" s="114"/>
      <c r="JL52" s="114"/>
      <c r="JM52" s="114"/>
      <c r="JN52" s="114"/>
      <c r="JO52" s="114"/>
      <c r="JP52" s="114"/>
      <c r="JQ52" s="114"/>
      <c r="JR52" s="114"/>
      <c r="JS52" s="114"/>
      <c r="JT52" s="114"/>
      <c r="JU52" s="114"/>
      <c r="JV52" s="114"/>
      <c r="JW52" s="114"/>
      <c r="JX52" s="114"/>
      <c r="JY52" s="114"/>
      <c r="JZ52" s="114"/>
      <c r="KA52" s="114"/>
      <c r="KB52" s="114"/>
      <c r="KC52" s="114"/>
      <c r="KD52" s="114"/>
      <c r="KE52" s="114"/>
      <c r="KF52" s="114"/>
      <c r="KG52" s="114"/>
      <c r="KH52" s="114"/>
      <c r="KI52" s="114"/>
      <c r="KJ52" s="114"/>
      <c r="KK52" s="114"/>
      <c r="KL52" s="114"/>
      <c r="KM52" s="114"/>
      <c r="KN52" s="114"/>
      <c r="KO52" s="114"/>
      <c r="KP52" s="114"/>
      <c r="KQ52" s="114"/>
      <c r="KR52" s="114"/>
      <c r="KS52" s="114"/>
      <c r="KT52" s="114"/>
      <c r="KU52" s="114"/>
      <c r="KV52" s="114"/>
      <c r="KW52" s="114"/>
      <c r="KX52" s="114"/>
      <c r="KY52" s="114"/>
      <c r="KZ52" s="114"/>
      <c r="LA52" s="114"/>
      <c r="LB52" s="114"/>
      <c r="LC52" s="114"/>
      <c r="LD52" s="114"/>
      <c r="LE52" s="114"/>
      <c r="LF52" s="114"/>
      <c r="LG52" s="114"/>
      <c r="LH52" s="114"/>
      <c r="LI52" s="114"/>
      <c r="LJ52" s="114"/>
      <c r="LK52" s="114"/>
      <c r="LL52" s="114"/>
      <c r="LM52" s="114"/>
      <c r="LN52" s="114"/>
      <c r="LO52" s="114"/>
      <c r="LP52" s="114"/>
      <c r="LQ52" s="114"/>
      <c r="LR52" s="114"/>
      <c r="LS52" s="114"/>
      <c r="LT52" s="114"/>
      <c r="LU52" s="114"/>
      <c r="LV52" s="114"/>
      <c r="LW52" s="114"/>
      <c r="LX52" s="114"/>
      <c r="LY52" s="114"/>
      <c r="LZ52" s="114"/>
      <c r="MA52" s="114"/>
      <c r="MB52" s="114"/>
      <c r="MC52" s="114"/>
      <c r="MD52" s="114"/>
      <c r="ME52" s="114"/>
      <c r="MF52" s="114"/>
      <c r="MG52" s="114"/>
      <c r="MH52" s="114"/>
      <c r="MI52" s="114"/>
      <c r="MJ52" s="114"/>
      <c r="MK52" s="114"/>
      <c r="ML52" s="114"/>
      <c r="MM52" s="114"/>
      <c r="MN52" s="114"/>
      <c r="MO52" s="114"/>
      <c r="MP52" s="114"/>
      <c r="MQ52" s="114"/>
      <c r="MR52" s="114"/>
      <c r="MS52" s="114"/>
      <c r="MT52" s="114"/>
      <c r="MU52" s="114"/>
      <c r="MV52" s="114"/>
      <c r="MW52" s="114"/>
      <c r="MX52" s="114"/>
      <c r="MY52" s="114"/>
      <c r="MZ52" s="114"/>
      <c r="NA52" s="114"/>
      <c r="NB52" s="114"/>
      <c r="NC52" s="114"/>
      <c r="ND52" s="114"/>
      <c r="NE52" s="114"/>
      <c r="NF52" s="114"/>
      <c r="NG52" s="114"/>
      <c r="NH52" s="114"/>
      <c r="NI52" s="114"/>
      <c r="NJ52" s="114"/>
      <c r="NK52" s="114"/>
      <c r="NL52" s="114"/>
      <c r="NM52" s="114"/>
      <c r="NN52" s="114"/>
      <c r="NO52" s="114"/>
      <c r="NP52" s="114"/>
      <c r="NQ52" s="114"/>
      <c r="NR52" s="114"/>
      <c r="NS52" s="114"/>
      <c r="NT52" s="114"/>
      <c r="NU52" s="114"/>
      <c r="NV52" s="114"/>
      <c r="NW52" s="114"/>
      <c r="NX52" s="114"/>
      <c r="NY52" s="114"/>
      <c r="NZ52" s="114"/>
      <c r="OA52" s="114"/>
      <c r="OB52" s="114"/>
      <c r="OC52" s="114"/>
      <c r="OD52" s="114"/>
      <c r="OE52" s="114"/>
      <c r="OF52" s="114"/>
      <c r="OG52" s="114"/>
      <c r="OH52" s="114"/>
      <c r="OI52" s="114"/>
      <c r="OJ52" s="114"/>
      <c r="OK52" s="114"/>
      <c r="OL52" s="114"/>
      <c r="OM52" s="114"/>
      <c r="ON52" s="114"/>
      <c r="OO52" s="114"/>
      <c r="OP52" s="114"/>
      <c r="OQ52" s="114"/>
      <c r="OR52" s="114"/>
      <c r="OS52" s="114"/>
      <c r="OT52" s="114"/>
      <c r="OU52" s="114"/>
      <c r="OV52" s="114"/>
      <c r="OW52" s="114"/>
      <c r="OX52" s="114"/>
      <c r="OY52" s="114"/>
      <c r="OZ52" s="114"/>
      <c r="PA52" s="114"/>
      <c r="PB52" s="114"/>
      <c r="PC52" s="114"/>
      <c r="PD52" s="114"/>
      <c r="PE52" s="114"/>
      <c r="PF52" s="114"/>
      <c r="PG52" s="114"/>
      <c r="PH52" s="114"/>
      <c r="PI52" s="114"/>
      <c r="PJ52" s="114"/>
      <c r="PK52" s="114"/>
      <c r="PL52" s="114"/>
      <c r="PM52" s="114"/>
      <c r="PN52" s="114"/>
      <c r="PO52" s="114"/>
      <c r="PP52" s="114"/>
      <c r="PQ52" s="114"/>
      <c r="PR52" s="114"/>
      <c r="PS52" s="114"/>
      <c r="PT52" s="114"/>
      <c r="PU52" s="114"/>
      <c r="PV52" s="114"/>
      <c r="PW52" s="114"/>
      <c r="PX52" s="114"/>
      <c r="PY52" s="114"/>
      <c r="PZ52" s="114"/>
      <c r="QA52" s="114"/>
      <c r="QB52" s="114"/>
      <c r="QC52" s="114"/>
      <c r="QD52" s="114"/>
      <c r="QE52" s="114"/>
      <c r="QF52" s="114"/>
      <c r="QG52" s="114"/>
      <c r="QH52" s="114"/>
      <c r="QI52" s="114"/>
      <c r="QJ52" s="114"/>
      <c r="QK52" s="114"/>
      <c r="QL52" s="114"/>
      <c r="QM52" s="114"/>
      <c r="QN52" s="114"/>
      <c r="QO52" s="114"/>
      <c r="QP52" s="114"/>
      <c r="QQ52" s="114"/>
      <c r="QR52" s="114"/>
      <c r="QS52" s="114"/>
      <c r="QT52" s="114"/>
      <c r="QU52" s="114"/>
      <c r="QV52" s="114"/>
      <c r="QW52" s="114"/>
      <c r="QX52" s="114"/>
      <c r="QY52" s="114"/>
      <c r="QZ52" s="114"/>
      <c r="RA52" s="114"/>
      <c r="RB52" s="114"/>
      <c r="RC52" s="114"/>
      <c r="RD52" s="114"/>
      <c r="RE52" s="114"/>
      <c r="RF52" s="114"/>
      <c r="RG52" s="114"/>
      <c r="RH52" s="114"/>
      <c r="RI52" s="114"/>
      <c r="RJ52" s="114"/>
      <c r="RK52" s="114"/>
      <c r="RL52" s="114"/>
      <c r="RM52" s="114"/>
      <c r="RN52" s="114"/>
      <c r="RO52" s="114"/>
      <c r="RP52" s="114"/>
      <c r="RQ52" s="114"/>
      <c r="RR52" s="114"/>
      <c r="RS52" s="114"/>
      <c r="RT52" s="114"/>
      <c r="RU52" s="114"/>
      <c r="RV52" s="114"/>
      <c r="RW52" s="114"/>
      <c r="RX52" s="114"/>
      <c r="RY52" s="114"/>
      <c r="RZ52" s="114"/>
      <c r="SA52" s="114"/>
      <c r="SB52" s="114"/>
      <c r="SC52" s="114"/>
      <c r="SD52" s="114"/>
      <c r="SE52" s="114"/>
      <c r="SF52" s="114"/>
      <c r="SG52" s="114"/>
      <c r="SH52" s="114"/>
      <c r="SI52" s="114"/>
      <c r="SJ52" s="114"/>
      <c r="SK52" s="114"/>
      <c r="SL52" s="114"/>
      <c r="SM52" s="114"/>
      <c r="SN52" s="114"/>
      <c r="SO52" s="114"/>
      <c r="SP52" s="114"/>
      <c r="SQ52" s="114"/>
      <c r="SR52" s="114"/>
      <c r="SS52" s="114"/>
      <c r="ST52" s="114"/>
      <c r="SU52" s="114"/>
      <c r="SV52" s="114"/>
      <c r="SW52" s="114"/>
      <c r="SX52" s="114"/>
      <c r="SY52" s="114"/>
      <c r="SZ52" s="114"/>
      <c r="TA52" s="114"/>
      <c r="TB52" s="114"/>
      <c r="TC52" s="114"/>
      <c r="TD52" s="114"/>
      <c r="TE52" s="114"/>
      <c r="TF52" s="114"/>
      <c r="TG52" s="114"/>
      <c r="TH52" s="114"/>
      <c r="TI52" s="114"/>
      <c r="TJ52" s="114"/>
      <c r="TK52" s="114"/>
      <c r="TL52" s="114"/>
      <c r="TM52" s="114"/>
      <c r="TN52" s="114"/>
      <c r="TO52" s="114"/>
      <c r="TP52" s="114"/>
      <c r="TQ52" s="114"/>
      <c r="TR52" s="114"/>
      <c r="TS52" s="114"/>
      <c r="TT52" s="114"/>
      <c r="TU52" s="114"/>
      <c r="TV52" s="114"/>
      <c r="TW52" s="114"/>
      <c r="TX52" s="114"/>
      <c r="TY52" s="114"/>
      <c r="TZ52" s="114"/>
      <c r="UA52" s="114"/>
      <c r="UB52" s="114"/>
      <c r="UC52" s="114"/>
      <c r="UD52" s="114"/>
      <c r="UE52" s="114"/>
      <c r="UF52" s="114"/>
      <c r="UG52" s="114"/>
      <c r="UH52" s="114"/>
      <c r="UI52" s="114"/>
      <c r="UJ52" s="114"/>
      <c r="UK52" s="114"/>
      <c r="UL52" s="114"/>
      <c r="UM52" s="114"/>
      <c r="UN52" s="114"/>
      <c r="UO52" s="114"/>
      <c r="UP52" s="114"/>
      <c r="UQ52" s="114"/>
      <c r="UR52" s="114"/>
      <c r="US52" s="114"/>
      <c r="UT52" s="114"/>
      <c r="UU52" s="114"/>
      <c r="UV52" s="114"/>
      <c r="UW52" s="114"/>
      <c r="UX52" s="114"/>
      <c r="UY52" s="114"/>
      <c r="UZ52" s="114"/>
      <c r="VA52" s="114"/>
      <c r="VB52" s="114"/>
      <c r="VC52" s="114"/>
      <c r="VD52" s="114"/>
      <c r="VE52" s="114"/>
      <c r="VF52" s="114"/>
      <c r="VG52" s="114"/>
      <c r="VH52" s="114"/>
      <c r="VI52" s="114"/>
      <c r="VJ52" s="114"/>
      <c r="VK52" s="114"/>
      <c r="VL52" s="114"/>
      <c r="VM52" s="114"/>
      <c r="VN52" s="114"/>
      <c r="VO52" s="114"/>
      <c r="VP52" s="114"/>
      <c r="VQ52" s="114"/>
      <c r="VR52" s="114"/>
      <c r="VS52" s="114"/>
      <c r="VT52" s="114"/>
      <c r="VU52" s="114"/>
      <c r="VV52" s="114"/>
      <c r="VW52" s="114"/>
      <c r="VX52" s="114"/>
      <c r="VY52" s="114"/>
      <c r="VZ52" s="114"/>
      <c r="WA52" s="114"/>
      <c r="WB52" s="114"/>
      <c r="WC52" s="114"/>
      <c r="WD52" s="114"/>
      <c r="WE52" s="114"/>
      <c r="WF52" s="114"/>
      <c r="WG52" s="114"/>
      <c r="WH52" s="114"/>
      <c r="WI52" s="114"/>
      <c r="WJ52" s="114"/>
      <c r="WK52" s="114"/>
      <c r="WL52" s="114"/>
      <c r="WM52" s="114"/>
      <c r="WN52" s="114"/>
      <c r="WO52" s="114"/>
      <c r="WP52" s="114"/>
      <c r="WQ52" s="114"/>
      <c r="WR52" s="114"/>
      <c r="WS52" s="114"/>
      <c r="WT52" s="114"/>
      <c r="WU52" s="114"/>
      <c r="WV52" s="114"/>
      <c r="WW52" s="114"/>
      <c r="WX52" s="114"/>
      <c r="WY52" s="114"/>
      <c r="WZ52" s="114"/>
      <c r="XA52" s="114"/>
      <c r="XB52" s="114"/>
      <c r="XC52" s="114"/>
      <c r="XD52" s="114"/>
      <c r="XE52" s="114"/>
      <c r="XF52" s="114"/>
      <c r="XG52" s="114"/>
      <c r="XH52" s="114"/>
      <c r="XI52" s="114"/>
      <c r="XJ52" s="114"/>
      <c r="XK52" s="114"/>
      <c r="XL52" s="114"/>
      <c r="XM52" s="114"/>
      <c r="XN52" s="114"/>
      <c r="XO52" s="114"/>
      <c r="XP52" s="114"/>
      <c r="XQ52" s="114"/>
      <c r="XR52" s="114"/>
      <c r="XS52" s="114"/>
      <c r="XT52" s="114"/>
      <c r="XU52" s="114"/>
      <c r="XV52" s="114"/>
      <c r="XW52" s="114"/>
      <c r="XX52" s="114"/>
      <c r="XY52" s="114"/>
      <c r="XZ52" s="114"/>
      <c r="YA52" s="114"/>
      <c r="YB52" s="114"/>
      <c r="YC52" s="114"/>
      <c r="YD52" s="114"/>
      <c r="YE52" s="114"/>
      <c r="YF52" s="114"/>
      <c r="YG52" s="114"/>
      <c r="YH52" s="114"/>
      <c r="YI52" s="114"/>
      <c r="YJ52" s="114"/>
      <c r="YK52" s="114"/>
      <c r="YL52" s="114"/>
      <c r="YM52" s="114"/>
      <c r="YN52" s="114"/>
      <c r="YO52" s="114"/>
      <c r="YP52" s="114"/>
      <c r="YQ52" s="114"/>
      <c r="YR52" s="114"/>
      <c r="YS52" s="114"/>
      <c r="YT52" s="114"/>
      <c r="YU52" s="114"/>
      <c r="YV52" s="114"/>
      <c r="YW52" s="114"/>
      <c r="YX52" s="114"/>
      <c r="YY52" s="114"/>
      <c r="YZ52" s="114"/>
      <c r="ZA52" s="114"/>
      <c r="ZB52" s="114"/>
      <c r="ZC52" s="114"/>
      <c r="ZD52" s="114"/>
      <c r="ZE52" s="114"/>
      <c r="ZF52" s="114"/>
      <c r="ZG52" s="114"/>
      <c r="ZH52" s="114"/>
      <c r="ZI52" s="114"/>
      <c r="ZJ52" s="114"/>
      <c r="ZK52" s="114"/>
      <c r="ZL52" s="114"/>
      <c r="ZM52" s="114"/>
      <c r="ZN52" s="114"/>
      <c r="ZO52" s="114"/>
      <c r="ZP52" s="114"/>
      <c r="ZQ52" s="114"/>
      <c r="ZR52" s="114"/>
      <c r="ZS52" s="114"/>
      <c r="ZT52" s="114"/>
      <c r="ZU52" s="114"/>
      <c r="ZV52" s="114"/>
      <c r="ZW52" s="114"/>
      <c r="ZX52" s="114"/>
      <c r="ZY52" s="114"/>
      <c r="ZZ52" s="114"/>
    </row>
    <row r="53" spans="1:702" hidden="1" outlineLevel="1">
      <c r="A53" s="8">
        <v>41821</v>
      </c>
      <c r="B53" s="114">
        <v>1481.1860112700001</v>
      </c>
      <c r="C53" s="114">
        <v>372.89623970999997</v>
      </c>
      <c r="D53" s="114">
        <v>2.0852869799999998</v>
      </c>
      <c r="E53" s="114">
        <v>364.48839795999999</v>
      </c>
      <c r="F53" s="114">
        <v>0</v>
      </c>
      <c r="G53" s="114">
        <v>6.1662321799999997</v>
      </c>
      <c r="H53" s="114">
        <v>70.094066839999996</v>
      </c>
      <c r="I53" s="114">
        <v>637.24599135000005</v>
      </c>
      <c r="J53" s="114">
        <v>6.6755841900000004</v>
      </c>
      <c r="K53" s="114">
        <v>1.12561277</v>
      </c>
      <c r="L53" s="114">
        <v>3.1115529799999999</v>
      </c>
      <c r="M53" s="166" t="s">
        <v>186</v>
      </c>
      <c r="N53" s="114">
        <v>1.3956222700000001</v>
      </c>
      <c r="O53" s="114">
        <v>4.5986599699999999</v>
      </c>
      <c r="P53" s="114">
        <v>1.5524250799999999</v>
      </c>
      <c r="Q53" s="114">
        <v>0.30495432</v>
      </c>
      <c r="R53" s="114">
        <v>0.85362969</v>
      </c>
      <c r="S53" s="114">
        <v>8.58598E-3</v>
      </c>
      <c r="T53" s="114">
        <v>8.5831689999999998</v>
      </c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114"/>
      <c r="DH53" s="114"/>
      <c r="DI53" s="114"/>
      <c r="DJ53" s="114"/>
      <c r="DK53" s="114"/>
      <c r="DL53" s="114"/>
      <c r="DM53" s="114"/>
      <c r="DN53" s="114"/>
      <c r="DO53" s="114"/>
      <c r="DP53" s="114"/>
      <c r="DQ53" s="114"/>
      <c r="DR53" s="114"/>
      <c r="DS53" s="114"/>
      <c r="DT53" s="114"/>
      <c r="DU53" s="114"/>
      <c r="DV53" s="114"/>
      <c r="DW53" s="114"/>
      <c r="DX53" s="114"/>
      <c r="DY53" s="114"/>
      <c r="DZ53" s="114"/>
      <c r="EA53" s="114"/>
      <c r="EB53" s="114"/>
      <c r="EC53" s="114"/>
      <c r="ED53" s="114"/>
      <c r="EE53" s="114"/>
      <c r="EF53" s="114"/>
      <c r="EG53" s="114"/>
      <c r="EH53" s="114"/>
      <c r="EI53" s="114"/>
      <c r="EJ53" s="114"/>
      <c r="EK53" s="114"/>
      <c r="EL53" s="114"/>
      <c r="EM53" s="114"/>
      <c r="EN53" s="114"/>
      <c r="EO53" s="114"/>
      <c r="EP53" s="114"/>
      <c r="EQ53" s="114"/>
      <c r="ER53" s="114"/>
      <c r="ES53" s="114"/>
      <c r="ET53" s="114"/>
      <c r="EU53" s="114"/>
      <c r="EV53" s="114"/>
      <c r="EW53" s="114"/>
      <c r="EX53" s="114"/>
      <c r="EY53" s="114"/>
      <c r="EZ53" s="114"/>
      <c r="FA53" s="114"/>
      <c r="FB53" s="114"/>
      <c r="FC53" s="114"/>
      <c r="FD53" s="114"/>
      <c r="FE53" s="114"/>
      <c r="FF53" s="114"/>
      <c r="FG53" s="114"/>
      <c r="FH53" s="114"/>
      <c r="FI53" s="114"/>
      <c r="FJ53" s="114"/>
      <c r="FK53" s="114"/>
      <c r="FL53" s="114"/>
      <c r="FM53" s="114"/>
      <c r="FN53" s="114"/>
      <c r="FO53" s="114"/>
      <c r="FP53" s="114"/>
      <c r="FQ53" s="114"/>
      <c r="FR53" s="114"/>
      <c r="FS53" s="114"/>
      <c r="FT53" s="114"/>
      <c r="FU53" s="114"/>
      <c r="FV53" s="114"/>
      <c r="FW53" s="114"/>
      <c r="FX53" s="114"/>
      <c r="FY53" s="114"/>
      <c r="FZ53" s="114"/>
      <c r="GA53" s="114"/>
      <c r="GB53" s="114"/>
      <c r="GC53" s="114"/>
      <c r="GD53" s="114"/>
      <c r="GE53" s="114"/>
      <c r="GF53" s="114"/>
      <c r="GG53" s="114"/>
      <c r="GH53" s="114"/>
      <c r="GI53" s="114"/>
      <c r="GJ53" s="114"/>
      <c r="GK53" s="114"/>
      <c r="GL53" s="114"/>
      <c r="GM53" s="114"/>
      <c r="GN53" s="114"/>
      <c r="GO53" s="114"/>
      <c r="GP53" s="114"/>
      <c r="GQ53" s="114"/>
      <c r="GR53" s="114"/>
      <c r="GS53" s="114"/>
      <c r="GT53" s="114"/>
      <c r="GU53" s="114"/>
      <c r="GV53" s="114"/>
      <c r="GW53" s="114"/>
      <c r="GX53" s="114"/>
      <c r="GY53" s="114"/>
      <c r="GZ53" s="114"/>
      <c r="HA53" s="114"/>
      <c r="HB53" s="114"/>
      <c r="HC53" s="114"/>
      <c r="HD53" s="114"/>
      <c r="HE53" s="114"/>
      <c r="HF53" s="114"/>
      <c r="HG53" s="114"/>
      <c r="HH53" s="114"/>
      <c r="HI53" s="114"/>
      <c r="HJ53" s="114"/>
      <c r="HK53" s="114"/>
      <c r="HL53" s="114"/>
      <c r="HM53" s="114"/>
      <c r="HN53" s="114"/>
      <c r="HO53" s="114"/>
      <c r="HP53" s="114"/>
      <c r="HQ53" s="114"/>
      <c r="HR53" s="114"/>
      <c r="HS53" s="114"/>
      <c r="HT53" s="114"/>
      <c r="HU53" s="114"/>
      <c r="HV53" s="114"/>
      <c r="HW53" s="114"/>
      <c r="HX53" s="114"/>
      <c r="HY53" s="114"/>
      <c r="HZ53" s="114"/>
      <c r="IA53" s="114"/>
      <c r="IB53" s="114"/>
      <c r="IC53" s="114"/>
      <c r="ID53" s="114"/>
      <c r="IE53" s="114"/>
      <c r="IF53" s="114"/>
      <c r="IG53" s="114"/>
      <c r="IH53" s="114"/>
      <c r="II53" s="114"/>
      <c r="IJ53" s="114"/>
      <c r="IK53" s="114"/>
      <c r="IL53" s="114"/>
      <c r="IM53" s="114"/>
      <c r="IN53" s="114"/>
      <c r="IO53" s="114"/>
      <c r="IP53" s="114"/>
      <c r="IQ53" s="114"/>
      <c r="IR53" s="114"/>
      <c r="IS53" s="114"/>
      <c r="IT53" s="114"/>
      <c r="IU53" s="114"/>
      <c r="IV53" s="114"/>
      <c r="IW53" s="114"/>
      <c r="IX53" s="114"/>
      <c r="IY53" s="114"/>
      <c r="IZ53" s="114"/>
      <c r="JA53" s="114"/>
      <c r="JB53" s="114"/>
      <c r="JC53" s="114"/>
      <c r="JD53" s="114"/>
      <c r="JE53" s="114"/>
      <c r="JF53" s="114"/>
      <c r="JG53" s="114"/>
      <c r="JH53" s="114"/>
      <c r="JI53" s="114"/>
      <c r="JJ53" s="114"/>
      <c r="JK53" s="114"/>
      <c r="JL53" s="114"/>
      <c r="JM53" s="114"/>
      <c r="JN53" s="114"/>
      <c r="JO53" s="114"/>
      <c r="JP53" s="114"/>
      <c r="JQ53" s="114"/>
      <c r="JR53" s="114"/>
      <c r="JS53" s="114"/>
      <c r="JT53" s="114"/>
      <c r="JU53" s="114"/>
      <c r="JV53" s="114"/>
      <c r="JW53" s="114"/>
      <c r="JX53" s="114"/>
      <c r="JY53" s="114"/>
      <c r="JZ53" s="114"/>
      <c r="KA53" s="114"/>
      <c r="KB53" s="114"/>
      <c r="KC53" s="114"/>
      <c r="KD53" s="114"/>
      <c r="KE53" s="114"/>
      <c r="KF53" s="114"/>
      <c r="KG53" s="114"/>
      <c r="KH53" s="114"/>
      <c r="KI53" s="114"/>
      <c r="KJ53" s="114"/>
      <c r="KK53" s="114"/>
      <c r="KL53" s="114"/>
      <c r="KM53" s="114"/>
      <c r="KN53" s="114"/>
      <c r="KO53" s="114"/>
      <c r="KP53" s="114"/>
      <c r="KQ53" s="114"/>
      <c r="KR53" s="114"/>
      <c r="KS53" s="114"/>
      <c r="KT53" s="114"/>
      <c r="KU53" s="114"/>
      <c r="KV53" s="114"/>
      <c r="KW53" s="114"/>
      <c r="KX53" s="114"/>
      <c r="KY53" s="114"/>
      <c r="KZ53" s="114"/>
      <c r="LA53" s="114"/>
      <c r="LB53" s="114"/>
      <c r="LC53" s="114"/>
      <c r="LD53" s="114"/>
      <c r="LE53" s="114"/>
      <c r="LF53" s="114"/>
      <c r="LG53" s="114"/>
      <c r="LH53" s="114"/>
      <c r="LI53" s="114"/>
      <c r="LJ53" s="114"/>
      <c r="LK53" s="114"/>
      <c r="LL53" s="114"/>
      <c r="LM53" s="114"/>
      <c r="LN53" s="114"/>
      <c r="LO53" s="114"/>
      <c r="LP53" s="114"/>
      <c r="LQ53" s="114"/>
      <c r="LR53" s="114"/>
      <c r="LS53" s="114"/>
      <c r="LT53" s="114"/>
      <c r="LU53" s="114"/>
      <c r="LV53" s="114"/>
      <c r="LW53" s="114"/>
      <c r="LX53" s="114"/>
      <c r="LY53" s="114"/>
      <c r="LZ53" s="114"/>
      <c r="MA53" s="114"/>
      <c r="MB53" s="114"/>
      <c r="MC53" s="114"/>
      <c r="MD53" s="114"/>
      <c r="ME53" s="114"/>
      <c r="MF53" s="114"/>
      <c r="MG53" s="114"/>
      <c r="MH53" s="114"/>
      <c r="MI53" s="114"/>
      <c r="MJ53" s="114"/>
      <c r="MK53" s="114"/>
      <c r="ML53" s="114"/>
      <c r="MM53" s="114"/>
      <c r="MN53" s="114"/>
      <c r="MO53" s="114"/>
      <c r="MP53" s="114"/>
      <c r="MQ53" s="114"/>
      <c r="MR53" s="114"/>
      <c r="MS53" s="114"/>
      <c r="MT53" s="114"/>
      <c r="MU53" s="114"/>
      <c r="MV53" s="114"/>
      <c r="MW53" s="114"/>
      <c r="MX53" s="114"/>
      <c r="MY53" s="114"/>
      <c r="MZ53" s="114"/>
      <c r="NA53" s="114"/>
      <c r="NB53" s="114"/>
      <c r="NC53" s="114"/>
      <c r="ND53" s="114"/>
      <c r="NE53" s="114"/>
      <c r="NF53" s="114"/>
      <c r="NG53" s="114"/>
      <c r="NH53" s="114"/>
      <c r="NI53" s="114"/>
      <c r="NJ53" s="114"/>
      <c r="NK53" s="114"/>
      <c r="NL53" s="114"/>
      <c r="NM53" s="114"/>
      <c r="NN53" s="114"/>
      <c r="NO53" s="114"/>
      <c r="NP53" s="114"/>
      <c r="NQ53" s="114"/>
      <c r="NR53" s="114"/>
      <c r="NS53" s="114"/>
      <c r="NT53" s="114"/>
      <c r="NU53" s="114"/>
      <c r="NV53" s="114"/>
      <c r="NW53" s="114"/>
      <c r="NX53" s="114"/>
      <c r="NY53" s="114"/>
      <c r="NZ53" s="114"/>
      <c r="OA53" s="114"/>
      <c r="OB53" s="114"/>
      <c r="OC53" s="114"/>
      <c r="OD53" s="114"/>
      <c r="OE53" s="114"/>
      <c r="OF53" s="114"/>
      <c r="OG53" s="114"/>
      <c r="OH53" s="114"/>
      <c r="OI53" s="114"/>
      <c r="OJ53" s="114"/>
      <c r="OK53" s="114"/>
      <c r="OL53" s="114"/>
      <c r="OM53" s="114"/>
      <c r="ON53" s="114"/>
      <c r="OO53" s="114"/>
      <c r="OP53" s="114"/>
      <c r="OQ53" s="114"/>
      <c r="OR53" s="114"/>
      <c r="OS53" s="114"/>
      <c r="OT53" s="114"/>
      <c r="OU53" s="114"/>
      <c r="OV53" s="114"/>
      <c r="OW53" s="114"/>
      <c r="OX53" s="114"/>
      <c r="OY53" s="114"/>
      <c r="OZ53" s="114"/>
      <c r="PA53" s="114"/>
      <c r="PB53" s="114"/>
      <c r="PC53" s="114"/>
      <c r="PD53" s="114"/>
      <c r="PE53" s="114"/>
      <c r="PF53" s="114"/>
      <c r="PG53" s="114"/>
      <c r="PH53" s="114"/>
      <c r="PI53" s="114"/>
      <c r="PJ53" s="114"/>
      <c r="PK53" s="114"/>
      <c r="PL53" s="114"/>
      <c r="PM53" s="114"/>
      <c r="PN53" s="114"/>
      <c r="PO53" s="114"/>
      <c r="PP53" s="114"/>
      <c r="PQ53" s="114"/>
      <c r="PR53" s="114"/>
      <c r="PS53" s="114"/>
      <c r="PT53" s="114"/>
      <c r="PU53" s="114"/>
      <c r="PV53" s="114"/>
      <c r="PW53" s="114"/>
      <c r="PX53" s="114"/>
      <c r="PY53" s="114"/>
      <c r="PZ53" s="114"/>
      <c r="QA53" s="114"/>
      <c r="QB53" s="114"/>
      <c r="QC53" s="114"/>
      <c r="QD53" s="114"/>
      <c r="QE53" s="114"/>
      <c r="QF53" s="114"/>
      <c r="QG53" s="114"/>
      <c r="QH53" s="114"/>
      <c r="QI53" s="114"/>
      <c r="QJ53" s="114"/>
      <c r="QK53" s="114"/>
      <c r="QL53" s="114"/>
      <c r="QM53" s="114"/>
      <c r="QN53" s="114"/>
      <c r="QO53" s="114"/>
      <c r="QP53" s="114"/>
      <c r="QQ53" s="114"/>
      <c r="QR53" s="114"/>
      <c r="QS53" s="114"/>
      <c r="QT53" s="114"/>
      <c r="QU53" s="114"/>
      <c r="QV53" s="114"/>
      <c r="QW53" s="114"/>
      <c r="QX53" s="114"/>
      <c r="QY53" s="114"/>
      <c r="QZ53" s="114"/>
      <c r="RA53" s="114"/>
      <c r="RB53" s="114"/>
      <c r="RC53" s="114"/>
      <c r="RD53" s="114"/>
      <c r="RE53" s="114"/>
      <c r="RF53" s="114"/>
      <c r="RG53" s="114"/>
      <c r="RH53" s="114"/>
      <c r="RI53" s="114"/>
      <c r="RJ53" s="114"/>
      <c r="RK53" s="114"/>
      <c r="RL53" s="114"/>
      <c r="RM53" s="114"/>
      <c r="RN53" s="114"/>
      <c r="RO53" s="114"/>
      <c r="RP53" s="114"/>
      <c r="RQ53" s="114"/>
      <c r="RR53" s="114"/>
      <c r="RS53" s="114"/>
      <c r="RT53" s="114"/>
      <c r="RU53" s="114"/>
      <c r="RV53" s="114"/>
      <c r="RW53" s="114"/>
      <c r="RX53" s="114"/>
      <c r="RY53" s="114"/>
      <c r="RZ53" s="114"/>
      <c r="SA53" s="114"/>
      <c r="SB53" s="114"/>
      <c r="SC53" s="114"/>
      <c r="SD53" s="114"/>
      <c r="SE53" s="114"/>
      <c r="SF53" s="114"/>
      <c r="SG53" s="114"/>
      <c r="SH53" s="114"/>
      <c r="SI53" s="114"/>
      <c r="SJ53" s="114"/>
      <c r="SK53" s="114"/>
      <c r="SL53" s="114"/>
      <c r="SM53" s="114"/>
      <c r="SN53" s="114"/>
      <c r="SO53" s="114"/>
      <c r="SP53" s="114"/>
      <c r="SQ53" s="114"/>
      <c r="SR53" s="114"/>
      <c r="SS53" s="114"/>
      <c r="ST53" s="114"/>
      <c r="SU53" s="114"/>
      <c r="SV53" s="114"/>
      <c r="SW53" s="114"/>
      <c r="SX53" s="114"/>
      <c r="SY53" s="114"/>
      <c r="SZ53" s="114"/>
      <c r="TA53" s="114"/>
      <c r="TB53" s="114"/>
      <c r="TC53" s="114"/>
      <c r="TD53" s="114"/>
      <c r="TE53" s="114"/>
      <c r="TF53" s="114"/>
      <c r="TG53" s="114"/>
      <c r="TH53" s="114"/>
      <c r="TI53" s="114"/>
      <c r="TJ53" s="114"/>
      <c r="TK53" s="114"/>
      <c r="TL53" s="114"/>
      <c r="TM53" s="114"/>
      <c r="TN53" s="114"/>
      <c r="TO53" s="114"/>
      <c r="TP53" s="114"/>
      <c r="TQ53" s="114"/>
      <c r="TR53" s="114"/>
      <c r="TS53" s="114"/>
      <c r="TT53" s="114"/>
      <c r="TU53" s="114"/>
      <c r="TV53" s="114"/>
      <c r="TW53" s="114"/>
      <c r="TX53" s="114"/>
      <c r="TY53" s="114"/>
      <c r="TZ53" s="114"/>
      <c r="UA53" s="114"/>
      <c r="UB53" s="114"/>
      <c r="UC53" s="114"/>
      <c r="UD53" s="114"/>
      <c r="UE53" s="114"/>
      <c r="UF53" s="114"/>
      <c r="UG53" s="114"/>
      <c r="UH53" s="114"/>
      <c r="UI53" s="114"/>
      <c r="UJ53" s="114"/>
      <c r="UK53" s="114"/>
      <c r="UL53" s="114"/>
      <c r="UM53" s="114"/>
      <c r="UN53" s="114"/>
      <c r="UO53" s="114"/>
      <c r="UP53" s="114"/>
      <c r="UQ53" s="114"/>
      <c r="UR53" s="114"/>
      <c r="US53" s="114"/>
      <c r="UT53" s="114"/>
      <c r="UU53" s="114"/>
      <c r="UV53" s="114"/>
      <c r="UW53" s="114"/>
      <c r="UX53" s="114"/>
      <c r="UY53" s="114"/>
      <c r="UZ53" s="114"/>
      <c r="VA53" s="114"/>
      <c r="VB53" s="114"/>
      <c r="VC53" s="114"/>
      <c r="VD53" s="114"/>
      <c r="VE53" s="114"/>
      <c r="VF53" s="114"/>
      <c r="VG53" s="114"/>
      <c r="VH53" s="114"/>
      <c r="VI53" s="114"/>
      <c r="VJ53" s="114"/>
      <c r="VK53" s="114"/>
      <c r="VL53" s="114"/>
      <c r="VM53" s="114"/>
      <c r="VN53" s="114"/>
      <c r="VO53" s="114"/>
      <c r="VP53" s="114"/>
      <c r="VQ53" s="114"/>
      <c r="VR53" s="114"/>
      <c r="VS53" s="114"/>
      <c r="VT53" s="114"/>
      <c r="VU53" s="114"/>
      <c r="VV53" s="114"/>
      <c r="VW53" s="114"/>
      <c r="VX53" s="114"/>
      <c r="VY53" s="114"/>
      <c r="VZ53" s="114"/>
      <c r="WA53" s="114"/>
      <c r="WB53" s="114"/>
      <c r="WC53" s="114"/>
      <c r="WD53" s="114"/>
      <c r="WE53" s="114"/>
      <c r="WF53" s="114"/>
      <c r="WG53" s="114"/>
      <c r="WH53" s="114"/>
      <c r="WI53" s="114"/>
      <c r="WJ53" s="114"/>
      <c r="WK53" s="114"/>
      <c r="WL53" s="114"/>
      <c r="WM53" s="114"/>
      <c r="WN53" s="114"/>
      <c r="WO53" s="114"/>
      <c r="WP53" s="114"/>
      <c r="WQ53" s="114"/>
      <c r="WR53" s="114"/>
      <c r="WS53" s="114"/>
      <c r="WT53" s="114"/>
      <c r="WU53" s="114"/>
      <c r="WV53" s="114"/>
      <c r="WW53" s="114"/>
      <c r="WX53" s="114"/>
      <c r="WY53" s="114"/>
      <c r="WZ53" s="114"/>
      <c r="XA53" s="114"/>
      <c r="XB53" s="114"/>
      <c r="XC53" s="114"/>
      <c r="XD53" s="114"/>
      <c r="XE53" s="114"/>
      <c r="XF53" s="114"/>
      <c r="XG53" s="114"/>
      <c r="XH53" s="114"/>
      <c r="XI53" s="114"/>
      <c r="XJ53" s="114"/>
      <c r="XK53" s="114"/>
      <c r="XL53" s="114"/>
      <c r="XM53" s="114"/>
      <c r="XN53" s="114"/>
      <c r="XO53" s="114"/>
      <c r="XP53" s="114"/>
      <c r="XQ53" s="114"/>
      <c r="XR53" s="114"/>
      <c r="XS53" s="114"/>
      <c r="XT53" s="114"/>
      <c r="XU53" s="114"/>
      <c r="XV53" s="114"/>
      <c r="XW53" s="114"/>
      <c r="XX53" s="114"/>
      <c r="XY53" s="114"/>
      <c r="XZ53" s="114"/>
      <c r="YA53" s="114"/>
      <c r="YB53" s="114"/>
      <c r="YC53" s="114"/>
      <c r="YD53" s="114"/>
      <c r="YE53" s="114"/>
      <c r="YF53" s="114"/>
      <c r="YG53" s="114"/>
      <c r="YH53" s="114"/>
      <c r="YI53" s="114"/>
      <c r="YJ53" s="114"/>
      <c r="YK53" s="114"/>
      <c r="YL53" s="114"/>
      <c r="YM53" s="114"/>
      <c r="YN53" s="114"/>
      <c r="YO53" s="114"/>
      <c r="YP53" s="114"/>
      <c r="YQ53" s="114"/>
      <c r="YR53" s="114"/>
      <c r="YS53" s="114"/>
      <c r="YT53" s="114"/>
      <c r="YU53" s="114"/>
      <c r="YV53" s="114"/>
      <c r="YW53" s="114"/>
      <c r="YX53" s="114"/>
      <c r="YY53" s="114"/>
      <c r="YZ53" s="114"/>
      <c r="ZA53" s="114"/>
      <c r="ZB53" s="114"/>
      <c r="ZC53" s="114"/>
      <c r="ZD53" s="114"/>
      <c r="ZE53" s="114"/>
      <c r="ZF53" s="114"/>
      <c r="ZG53" s="114"/>
      <c r="ZH53" s="114"/>
      <c r="ZI53" s="114"/>
      <c r="ZJ53" s="114"/>
      <c r="ZK53" s="114"/>
      <c r="ZL53" s="114"/>
      <c r="ZM53" s="114"/>
      <c r="ZN53" s="114"/>
      <c r="ZO53" s="114"/>
      <c r="ZP53" s="114"/>
      <c r="ZQ53" s="114"/>
      <c r="ZR53" s="114"/>
      <c r="ZS53" s="114"/>
      <c r="ZT53" s="114"/>
      <c r="ZU53" s="114"/>
      <c r="ZV53" s="114"/>
      <c r="ZW53" s="114"/>
      <c r="ZX53" s="114"/>
      <c r="ZY53" s="114"/>
      <c r="ZZ53" s="114"/>
    </row>
    <row r="54" spans="1:702" hidden="1" outlineLevel="1">
      <c r="A54" s="8">
        <v>41852</v>
      </c>
      <c r="B54" s="114">
        <v>1567.23218112</v>
      </c>
      <c r="C54" s="114">
        <v>444.29463473999999</v>
      </c>
      <c r="D54" s="114">
        <v>2.08683365</v>
      </c>
      <c r="E54" s="114">
        <v>364.69490038999999</v>
      </c>
      <c r="F54" s="114">
        <v>0</v>
      </c>
      <c r="G54" s="114">
        <v>6.57612504</v>
      </c>
      <c r="H54" s="114">
        <v>71.144923520000006</v>
      </c>
      <c r="I54" s="114">
        <v>646.16264927999998</v>
      </c>
      <c r="J54" s="114">
        <v>6.4802166699999999</v>
      </c>
      <c r="K54" s="114">
        <v>1.0733297900000001</v>
      </c>
      <c r="L54" s="114">
        <v>3.04429382</v>
      </c>
      <c r="M54" s="166" t="s">
        <v>186</v>
      </c>
      <c r="N54" s="114">
        <v>5.6268818700000001</v>
      </c>
      <c r="O54" s="114">
        <v>4.2278684499999999</v>
      </c>
      <c r="P54" s="114">
        <v>1.7805099600000001</v>
      </c>
      <c r="Q54" s="114">
        <v>0.29886269999999998</v>
      </c>
      <c r="R54" s="114">
        <v>0.87260009000000005</v>
      </c>
      <c r="S54" s="114">
        <v>8.6469900000000002E-3</v>
      </c>
      <c r="T54" s="114">
        <v>8.8589041599999998</v>
      </c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4"/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  <c r="CI54" s="114"/>
      <c r="CJ54" s="114"/>
      <c r="CK54" s="114"/>
      <c r="CL54" s="114"/>
      <c r="CM54" s="11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114"/>
      <c r="DH54" s="114"/>
      <c r="DI54" s="114"/>
      <c r="DJ54" s="114"/>
      <c r="DK54" s="114"/>
      <c r="DL54" s="114"/>
      <c r="DM54" s="114"/>
      <c r="DN54" s="114"/>
      <c r="DO54" s="114"/>
      <c r="DP54" s="114"/>
      <c r="DQ54" s="114"/>
      <c r="DR54" s="114"/>
      <c r="DS54" s="114"/>
      <c r="DT54" s="114"/>
      <c r="DU54" s="114"/>
      <c r="DV54" s="114"/>
      <c r="DW54" s="114"/>
      <c r="DX54" s="114"/>
      <c r="DY54" s="114"/>
      <c r="DZ54" s="114"/>
      <c r="EA54" s="114"/>
      <c r="EB54" s="114"/>
      <c r="EC54" s="114"/>
      <c r="ED54" s="114"/>
      <c r="EE54" s="114"/>
      <c r="EF54" s="114"/>
      <c r="EG54" s="114"/>
      <c r="EH54" s="114"/>
      <c r="EI54" s="114"/>
      <c r="EJ54" s="114"/>
      <c r="EK54" s="114"/>
      <c r="EL54" s="114"/>
      <c r="EM54" s="114"/>
      <c r="EN54" s="114"/>
      <c r="EO54" s="114"/>
      <c r="EP54" s="114"/>
      <c r="EQ54" s="114"/>
      <c r="ER54" s="114"/>
      <c r="ES54" s="114"/>
      <c r="ET54" s="114"/>
      <c r="EU54" s="114"/>
      <c r="EV54" s="114"/>
      <c r="EW54" s="114"/>
      <c r="EX54" s="114"/>
      <c r="EY54" s="114"/>
      <c r="EZ54" s="114"/>
      <c r="FA54" s="114"/>
      <c r="FB54" s="114"/>
      <c r="FC54" s="114"/>
      <c r="FD54" s="114"/>
      <c r="FE54" s="114"/>
      <c r="FF54" s="114"/>
      <c r="FG54" s="114"/>
      <c r="FH54" s="114"/>
      <c r="FI54" s="114"/>
      <c r="FJ54" s="114"/>
      <c r="FK54" s="114"/>
      <c r="FL54" s="114"/>
      <c r="FM54" s="114"/>
      <c r="FN54" s="114"/>
      <c r="FO54" s="114"/>
      <c r="FP54" s="114"/>
      <c r="FQ54" s="114"/>
      <c r="FR54" s="114"/>
      <c r="FS54" s="114"/>
      <c r="FT54" s="114"/>
      <c r="FU54" s="114"/>
      <c r="FV54" s="114"/>
      <c r="FW54" s="114"/>
      <c r="FX54" s="114"/>
      <c r="FY54" s="114"/>
      <c r="FZ54" s="114"/>
      <c r="GA54" s="114"/>
      <c r="GB54" s="114"/>
      <c r="GC54" s="114"/>
      <c r="GD54" s="114"/>
      <c r="GE54" s="114"/>
      <c r="GF54" s="114"/>
      <c r="GG54" s="114"/>
      <c r="GH54" s="114"/>
      <c r="GI54" s="114"/>
      <c r="GJ54" s="114"/>
      <c r="GK54" s="114"/>
      <c r="GL54" s="114"/>
      <c r="GM54" s="114"/>
      <c r="GN54" s="114"/>
      <c r="GO54" s="114"/>
      <c r="GP54" s="114"/>
      <c r="GQ54" s="114"/>
      <c r="GR54" s="114"/>
      <c r="GS54" s="114"/>
      <c r="GT54" s="114"/>
      <c r="GU54" s="114"/>
      <c r="GV54" s="114"/>
      <c r="GW54" s="114"/>
      <c r="GX54" s="114"/>
      <c r="GY54" s="114"/>
      <c r="GZ54" s="114"/>
      <c r="HA54" s="114"/>
      <c r="HB54" s="114"/>
      <c r="HC54" s="114"/>
      <c r="HD54" s="114"/>
      <c r="HE54" s="114"/>
      <c r="HF54" s="114"/>
      <c r="HG54" s="114"/>
      <c r="HH54" s="114"/>
      <c r="HI54" s="114"/>
      <c r="HJ54" s="114"/>
      <c r="HK54" s="114"/>
      <c r="HL54" s="114"/>
      <c r="HM54" s="114"/>
      <c r="HN54" s="114"/>
      <c r="HO54" s="114"/>
      <c r="HP54" s="114"/>
      <c r="HQ54" s="114"/>
      <c r="HR54" s="114"/>
      <c r="HS54" s="114"/>
      <c r="HT54" s="114"/>
      <c r="HU54" s="114"/>
      <c r="HV54" s="114"/>
      <c r="HW54" s="114"/>
      <c r="HX54" s="114"/>
      <c r="HY54" s="114"/>
      <c r="HZ54" s="114"/>
      <c r="IA54" s="114"/>
      <c r="IB54" s="114"/>
      <c r="IC54" s="114"/>
      <c r="ID54" s="114"/>
      <c r="IE54" s="114"/>
      <c r="IF54" s="114"/>
      <c r="IG54" s="114"/>
      <c r="IH54" s="114"/>
      <c r="II54" s="114"/>
      <c r="IJ54" s="114"/>
      <c r="IK54" s="114"/>
      <c r="IL54" s="114"/>
      <c r="IM54" s="114"/>
      <c r="IN54" s="114"/>
      <c r="IO54" s="114"/>
      <c r="IP54" s="114"/>
      <c r="IQ54" s="114"/>
      <c r="IR54" s="114"/>
      <c r="IS54" s="114"/>
      <c r="IT54" s="114"/>
      <c r="IU54" s="114"/>
      <c r="IV54" s="114"/>
      <c r="IW54" s="114"/>
      <c r="IX54" s="114"/>
      <c r="IY54" s="114"/>
      <c r="IZ54" s="114"/>
      <c r="JA54" s="114"/>
      <c r="JB54" s="114"/>
      <c r="JC54" s="114"/>
      <c r="JD54" s="114"/>
      <c r="JE54" s="114"/>
      <c r="JF54" s="114"/>
      <c r="JG54" s="114"/>
      <c r="JH54" s="114"/>
      <c r="JI54" s="114"/>
      <c r="JJ54" s="114"/>
      <c r="JK54" s="114"/>
      <c r="JL54" s="114"/>
      <c r="JM54" s="114"/>
      <c r="JN54" s="114"/>
      <c r="JO54" s="114"/>
      <c r="JP54" s="114"/>
      <c r="JQ54" s="114"/>
      <c r="JR54" s="114"/>
      <c r="JS54" s="114"/>
      <c r="JT54" s="114"/>
      <c r="JU54" s="114"/>
      <c r="JV54" s="114"/>
      <c r="JW54" s="114"/>
      <c r="JX54" s="114"/>
      <c r="JY54" s="114"/>
      <c r="JZ54" s="114"/>
      <c r="KA54" s="114"/>
      <c r="KB54" s="114"/>
      <c r="KC54" s="114"/>
      <c r="KD54" s="114"/>
      <c r="KE54" s="114"/>
      <c r="KF54" s="114"/>
      <c r="KG54" s="114"/>
      <c r="KH54" s="114"/>
      <c r="KI54" s="114"/>
      <c r="KJ54" s="114"/>
      <c r="KK54" s="114"/>
      <c r="KL54" s="114"/>
      <c r="KM54" s="114"/>
      <c r="KN54" s="114"/>
      <c r="KO54" s="114"/>
      <c r="KP54" s="114"/>
      <c r="KQ54" s="114"/>
      <c r="KR54" s="114"/>
      <c r="KS54" s="114"/>
      <c r="KT54" s="114"/>
      <c r="KU54" s="114"/>
      <c r="KV54" s="114"/>
      <c r="KW54" s="114"/>
      <c r="KX54" s="114"/>
      <c r="KY54" s="114"/>
      <c r="KZ54" s="114"/>
      <c r="LA54" s="114"/>
      <c r="LB54" s="114"/>
      <c r="LC54" s="114"/>
      <c r="LD54" s="114"/>
      <c r="LE54" s="114"/>
      <c r="LF54" s="114"/>
      <c r="LG54" s="114"/>
      <c r="LH54" s="114"/>
      <c r="LI54" s="114"/>
      <c r="LJ54" s="114"/>
      <c r="LK54" s="114"/>
      <c r="LL54" s="114"/>
      <c r="LM54" s="114"/>
      <c r="LN54" s="114"/>
      <c r="LO54" s="114"/>
      <c r="LP54" s="114"/>
      <c r="LQ54" s="114"/>
      <c r="LR54" s="114"/>
      <c r="LS54" s="114"/>
      <c r="LT54" s="114"/>
      <c r="LU54" s="114"/>
      <c r="LV54" s="114"/>
      <c r="LW54" s="114"/>
      <c r="LX54" s="114"/>
      <c r="LY54" s="114"/>
      <c r="LZ54" s="114"/>
      <c r="MA54" s="114"/>
      <c r="MB54" s="114"/>
      <c r="MC54" s="114"/>
      <c r="MD54" s="114"/>
      <c r="ME54" s="114"/>
      <c r="MF54" s="114"/>
      <c r="MG54" s="114"/>
      <c r="MH54" s="114"/>
      <c r="MI54" s="114"/>
      <c r="MJ54" s="114"/>
      <c r="MK54" s="114"/>
      <c r="ML54" s="114"/>
      <c r="MM54" s="114"/>
      <c r="MN54" s="114"/>
      <c r="MO54" s="114"/>
      <c r="MP54" s="114"/>
      <c r="MQ54" s="114"/>
      <c r="MR54" s="114"/>
      <c r="MS54" s="114"/>
      <c r="MT54" s="114"/>
      <c r="MU54" s="114"/>
      <c r="MV54" s="114"/>
      <c r="MW54" s="114"/>
      <c r="MX54" s="114"/>
      <c r="MY54" s="114"/>
      <c r="MZ54" s="114"/>
      <c r="NA54" s="114"/>
      <c r="NB54" s="114"/>
      <c r="NC54" s="114"/>
      <c r="ND54" s="114"/>
      <c r="NE54" s="114"/>
      <c r="NF54" s="114"/>
      <c r="NG54" s="114"/>
      <c r="NH54" s="114"/>
      <c r="NI54" s="114"/>
      <c r="NJ54" s="114"/>
      <c r="NK54" s="114"/>
      <c r="NL54" s="114"/>
      <c r="NM54" s="114"/>
      <c r="NN54" s="114"/>
      <c r="NO54" s="114"/>
      <c r="NP54" s="114"/>
      <c r="NQ54" s="114"/>
      <c r="NR54" s="114"/>
      <c r="NS54" s="114"/>
      <c r="NT54" s="114"/>
      <c r="NU54" s="114"/>
      <c r="NV54" s="114"/>
      <c r="NW54" s="114"/>
      <c r="NX54" s="114"/>
      <c r="NY54" s="114"/>
      <c r="NZ54" s="114"/>
      <c r="OA54" s="114"/>
      <c r="OB54" s="114"/>
      <c r="OC54" s="114"/>
      <c r="OD54" s="114"/>
      <c r="OE54" s="114"/>
      <c r="OF54" s="114"/>
      <c r="OG54" s="114"/>
      <c r="OH54" s="114"/>
      <c r="OI54" s="114"/>
      <c r="OJ54" s="114"/>
      <c r="OK54" s="114"/>
      <c r="OL54" s="114"/>
      <c r="OM54" s="114"/>
      <c r="ON54" s="114"/>
      <c r="OO54" s="114"/>
      <c r="OP54" s="114"/>
      <c r="OQ54" s="114"/>
      <c r="OR54" s="114"/>
      <c r="OS54" s="114"/>
      <c r="OT54" s="114"/>
      <c r="OU54" s="114"/>
      <c r="OV54" s="114"/>
      <c r="OW54" s="114"/>
      <c r="OX54" s="114"/>
      <c r="OY54" s="114"/>
      <c r="OZ54" s="114"/>
      <c r="PA54" s="114"/>
      <c r="PB54" s="114"/>
      <c r="PC54" s="114"/>
      <c r="PD54" s="114"/>
      <c r="PE54" s="114"/>
      <c r="PF54" s="114"/>
      <c r="PG54" s="114"/>
      <c r="PH54" s="114"/>
      <c r="PI54" s="114"/>
      <c r="PJ54" s="114"/>
      <c r="PK54" s="114"/>
      <c r="PL54" s="114"/>
      <c r="PM54" s="114"/>
      <c r="PN54" s="114"/>
      <c r="PO54" s="114"/>
      <c r="PP54" s="114"/>
      <c r="PQ54" s="114"/>
      <c r="PR54" s="114"/>
      <c r="PS54" s="114"/>
      <c r="PT54" s="114"/>
      <c r="PU54" s="114"/>
      <c r="PV54" s="114"/>
      <c r="PW54" s="114"/>
      <c r="PX54" s="114"/>
      <c r="PY54" s="114"/>
      <c r="PZ54" s="114"/>
      <c r="QA54" s="114"/>
      <c r="QB54" s="114"/>
      <c r="QC54" s="114"/>
      <c r="QD54" s="114"/>
      <c r="QE54" s="114"/>
      <c r="QF54" s="114"/>
      <c r="QG54" s="114"/>
      <c r="QH54" s="114"/>
      <c r="QI54" s="114"/>
      <c r="QJ54" s="114"/>
      <c r="QK54" s="114"/>
      <c r="QL54" s="114"/>
      <c r="QM54" s="114"/>
      <c r="QN54" s="114"/>
      <c r="QO54" s="114"/>
      <c r="QP54" s="114"/>
      <c r="QQ54" s="114"/>
      <c r="QR54" s="114"/>
      <c r="QS54" s="114"/>
      <c r="QT54" s="114"/>
      <c r="QU54" s="114"/>
      <c r="QV54" s="114"/>
      <c r="QW54" s="114"/>
      <c r="QX54" s="114"/>
      <c r="QY54" s="114"/>
      <c r="QZ54" s="114"/>
      <c r="RA54" s="114"/>
      <c r="RB54" s="114"/>
      <c r="RC54" s="114"/>
      <c r="RD54" s="114"/>
      <c r="RE54" s="114"/>
      <c r="RF54" s="114"/>
      <c r="RG54" s="114"/>
      <c r="RH54" s="114"/>
      <c r="RI54" s="114"/>
      <c r="RJ54" s="114"/>
      <c r="RK54" s="114"/>
      <c r="RL54" s="114"/>
      <c r="RM54" s="114"/>
      <c r="RN54" s="114"/>
      <c r="RO54" s="114"/>
      <c r="RP54" s="114"/>
      <c r="RQ54" s="114"/>
      <c r="RR54" s="114"/>
      <c r="RS54" s="114"/>
      <c r="RT54" s="114"/>
      <c r="RU54" s="114"/>
      <c r="RV54" s="114"/>
      <c r="RW54" s="114"/>
      <c r="RX54" s="114"/>
      <c r="RY54" s="114"/>
      <c r="RZ54" s="114"/>
      <c r="SA54" s="114"/>
      <c r="SB54" s="114"/>
      <c r="SC54" s="114"/>
      <c r="SD54" s="114"/>
      <c r="SE54" s="114"/>
      <c r="SF54" s="114"/>
      <c r="SG54" s="114"/>
      <c r="SH54" s="114"/>
      <c r="SI54" s="114"/>
      <c r="SJ54" s="114"/>
      <c r="SK54" s="114"/>
      <c r="SL54" s="114"/>
      <c r="SM54" s="114"/>
      <c r="SN54" s="114"/>
      <c r="SO54" s="114"/>
      <c r="SP54" s="114"/>
      <c r="SQ54" s="114"/>
      <c r="SR54" s="114"/>
      <c r="SS54" s="114"/>
      <c r="ST54" s="114"/>
      <c r="SU54" s="114"/>
      <c r="SV54" s="114"/>
      <c r="SW54" s="114"/>
      <c r="SX54" s="114"/>
      <c r="SY54" s="114"/>
      <c r="SZ54" s="114"/>
      <c r="TA54" s="114"/>
      <c r="TB54" s="114"/>
      <c r="TC54" s="114"/>
      <c r="TD54" s="114"/>
      <c r="TE54" s="114"/>
      <c r="TF54" s="114"/>
      <c r="TG54" s="114"/>
      <c r="TH54" s="114"/>
      <c r="TI54" s="114"/>
      <c r="TJ54" s="114"/>
      <c r="TK54" s="114"/>
      <c r="TL54" s="114"/>
      <c r="TM54" s="114"/>
      <c r="TN54" s="114"/>
      <c r="TO54" s="114"/>
      <c r="TP54" s="114"/>
      <c r="TQ54" s="114"/>
      <c r="TR54" s="114"/>
      <c r="TS54" s="114"/>
      <c r="TT54" s="114"/>
      <c r="TU54" s="114"/>
      <c r="TV54" s="114"/>
      <c r="TW54" s="114"/>
      <c r="TX54" s="114"/>
      <c r="TY54" s="114"/>
      <c r="TZ54" s="114"/>
      <c r="UA54" s="114"/>
      <c r="UB54" s="114"/>
      <c r="UC54" s="114"/>
      <c r="UD54" s="114"/>
      <c r="UE54" s="114"/>
      <c r="UF54" s="114"/>
      <c r="UG54" s="114"/>
      <c r="UH54" s="114"/>
      <c r="UI54" s="114"/>
      <c r="UJ54" s="114"/>
      <c r="UK54" s="114"/>
      <c r="UL54" s="114"/>
      <c r="UM54" s="114"/>
      <c r="UN54" s="114"/>
      <c r="UO54" s="114"/>
      <c r="UP54" s="114"/>
      <c r="UQ54" s="114"/>
      <c r="UR54" s="114"/>
      <c r="US54" s="114"/>
      <c r="UT54" s="114"/>
      <c r="UU54" s="114"/>
      <c r="UV54" s="114"/>
      <c r="UW54" s="114"/>
      <c r="UX54" s="114"/>
      <c r="UY54" s="114"/>
      <c r="UZ54" s="114"/>
      <c r="VA54" s="114"/>
      <c r="VB54" s="114"/>
      <c r="VC54" s="114"/>
      <c r="VD54" s="114"/>
      <c r="VE54" s="114"/>
      <c r="VF54" s="114"/>
      <c r="VG54" s="114"/>
      <c r="VH54" s="114"/>
      <c r="VI54" s="114"/>
      <c r="VJ54" s="114"/>
      <c r="VK54" s="114"/>
      <c r="VL54" s="114"/>
      <c r="VM54" s="114"/>
      <c r="VN54" s="114"/>
      <c r="VO54" s="114"/>
      <c r="VP54" s="114"/>
      <c r="VQ54" s="114"/>
      <c r="VR54" s="114"/>
      <c r="VS54" s="114"/>
      <c r="VT54" s="114"/>
      <c r="VU54" s="114"/>
      <c r="VV54" s="114"/>
      <c r="VW54" s="114"/>
      <c r="VX54" s="114"/>
      <c r="VY54" s="114"/>
      <c r="VZ54" s="114"/>
      <c r="WA54" s="114"/>
      <c r="WB54" s="114"/>
      <c r="WC54" s="114"/>
      <c r="WD54" s="114"/>
      <c r="WE54" s="114"/>
      <c r="WF54" s="114"/>
      <c r="WG54" s="114"/>
      <c r="WH54" s="114"/>
      <c r="WI54" s="114"/>
      <c r="WJ54" s="114"/>
      <c r="WK54" s="114"/>
      <c r="WL54" s="114"/>
      <c r="WM54" s="114"/>
      <c r="WN54" s="114"/>
      <c r="WO54" s="114"/>
      <c r="WP54" s="114"/>
      <c r="WQ54" s="114"/>
      <c r="WR54" s="114"/>
      <c r="WS54" s="114"/>
      <c r="WT54" s="114"/>
      <c r="WU54" s="114"/>
      <c r="WV54" s="114"/>
      <c r="WW54" s="114"/>
      <c r="WX54" s="114"/>
      <c r="WY54" s="114"/>
      <c r="WZ54" s="114"/>
      <c r="XA54" s="114"/>
      <c r="XB54" s="114"/>
      <c r="XC54" s="114"/>
      <c r="XD54" s="114"/>
      <c r="XE54" s="114"/>
      <c r="XF54" s="114"/>
      <c r="XG54" s="114"/>
      <c r="XH54" s="114"/>
      <c r="XI54" s="114"/>
      <c r="XJ54" s="114"/>
      <c r="XK54" s="114"/>
      <c r="XL54" s="114"/>
      <c r="XM54" s="114"/>
      <c r="XN54" s="114"/>
      <c r="XO54" s="114"/>
      <c r="XP54" s="114"/>
      <c r="XQ54" s="114"/>
      <c r="XR54" s="114"/>
      <c r="XS54" s="114"/>
      <c r="XT54" s="114"/>
      <c r="XU54" s="114"/>
      <c r="XV54" s="114"/>
      <c r="XW54" s="114"/>
      <c r="XX54" s="114"/>
      <c r="XY54" s="114"/>
      <c r="XZ54" s="114"/>
      <c r="YA54" s="114"/>
      <c r="YB54" s="114"/>
      <c r="YC54" s="114"/>
      <c r="YD54" s="114"/>
      <c r="YE54" s="114"/>
      <c r="YF54" s="114"/>
      <c r="YG54" s="114"/>
      <c r="YH54" s="114"/>
      <c r="YI54" s="114"/>
      <c r="YJ54" s="114"/>
      <c r="YK54" s="114"/>
      <c r="YL54" s="114"/>
      <c r="YM54" s="114"/>
      <c r="YN54" s="114"/>
      <c r="YO54" s="114"/>
      <c r="YP54" s="114"/>
      <c r="YQ54" s="114"/>
      <c r="YR54" s="114"/>
      <c r="YS54" s="114"/>
      <c r="YT54" s="114"/>
      <c r="YU54" s="114"/>
      <c r="YV54" s="114"/>
      <c r="YW54" s="114"/>
      <c r="YX54" s="114"/>
      <c r="YY54" s="114"/>
      <c r="YZ54" s="114"/>
      <c r="ZA54" s="114"/>
      <c r="ZB54" s="114"/>
      <c r="ZC54" s="114"/>
      <c r="ZD54" s="114"/>
      <c r="ZE54" s="114"/>
      <c r="ZF54" s="114"/>
      <c r="ZG54" s="114"/>
      <c r="ZH54" s="114"/>
      <c r="ZI54" s="114"/>
      <c r="ZJ54" s="114"/>
      <c r="ZK54" s="114"/>
      <c r="ZL54" s="114"/>
      <c r="ZM54" s="114"/>
      <c r="ZN54" s="114"/>
      <c r="ZO54" s="114"/>
      <c r="ZP54" s="114"/>
      <c r="ZQ54" s="114"/>
      <c r="ZR54" s="114"/>
      <c r="ZS54" s="114"/>
      <c r="ZT54" s="114"/>
      <c r="ZU54" s="114"/>
      <c r="ZV54" s="114"/>
      <c r="ZW54" s="114"/>
      <c r="ZX54" s="114"/>
      <c r="ZY54" s="114"/>
      <c r="ZZ54" s="114"/>
    </row>
    <row r="55" spans="1:702" hidden="1" outlineLevel="1">
      <c r="A55" s="8">
        <v>41883</v>
      </c>
      <c r="B55" s="114">
        <v>1543.26488614</v>
      </c>
      <c r="C55" s="114">
        <v>446.82661558000001</v>
      </c>
      <c r="D55" s="114">
        <v>2.0842736400000001</v>
      </c>
      <c r="E55" s="114">
        <v>354.69630792999999</v>
      </c>
      <c r="F55" s="114">
        <v>0</v>
      </c>
      <c r="G55" s="114">
        <v>5.5790676599999998</v>
      </c>
      <c r="H55" s="114">
        <v>62.047585239999997</v>
      </c>
      <c r="I55" s="114">
        <v>640.87271716999999</v>
      </c>
      <c r="J55" s="114">
        <v>6.34068085</v>
      </c>
      <c r="K55" s="114">
        <v>1.0637750699999999</v>
      </c>
      <c r="L55" s="114">
        <v>2.5264026500000001</v>
      </c>
      <c r="M55" s="166" t="s">
        <v>186</v>
      </c>
      <c r="N55" s="114">
        <v>4.8806091</v>
      </c>
      <c r="O55" s="114">
        <v>4.4248615200000003</v>
      </c>
      <c r="P55" s="114">
        <v>1.7840703899999999</v>
      </c>
      <c r="Q55" s="114">
        <v>0.29251058000000002</v>
      </c>
      <c r="R55" s="114">
        <v>0.87560313000000001</v>
      </c>
      <c r="S55" s="114">
        <v>9.0981499999999993E-3</v>
      </c>
      <c r="T55" s="114">
        <v>8.9607074799999999</v>
      </c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  <c r="CL55" s="114"/>
      <c r="CM55" s="11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  <c r="CZ55" s="114"/>
      <c r="DA55" s="114"/>
      <c r="DB55" s="114"/>
      <c r="DC55" s="114"/>
      <c r="DD55" s="114"/>
      <c r="DE55" s="114"/>
      <c r="DF55" s="114"/>
      <c r="DG55" s="114"/>
      <c r="DH55" s="114"/>
      <c r="DI55" s="114"/>
      <c r="DJ55" s="114"/>
      <c r="DK55" s="114"/>
      <c r="DL55" s="114"/>
      <c r="DM55" s="114"/>
      <c r="DN55" s="114"/>
      <c r="DO55" s="114"/>
      <c r="DP55" s="114"/>
      <c r="DQ55" s="114"/>
      <c r="DR55" s="114"/>
      <c r="DS55" s="114"/>
      <c r="DT55" s="114"/>
      <c r="DU55" s="114"/>
      <c r="DV55" s="114"/>
      <c r="DW55" s="114"/>
      <c r="DX55" s="114"/>
      <c r="DY55" s="114"/>
      <c r="DZ55" s="114"/>
      <c r="EA55" s="114"/>
      <c r="EB55" s="114"/>
      <c r="EC55" s="114"/>
      <c r="ED55" s="114"/>
      <c r="EE55" s="114"/>
      <c r="EF55" s="114"/>
      <c r="EG55" s="114"/>
      <c r="EH55" s="114"/>
      <c r="EI55" s="114"/>
      <c r="EJ55" s="114"/>
      <c r="EK55" s="114"/>
      <c r="EL55" s="114"/>
      <c r="EM55" s="114"/>
      <c r="EN55" s="114"/>
      <c r="EO55" s="114"/>
      <c r="EP55" s="114"/>
      <c r="EQ55" s="114"/>
      <c r="ER55" s="114"/>
      <c r="ES55" s="114"/>
      <c r="ET55" s="114"/>
      <c r="EU55" s="114"/>
      <c r="EV55" s="114"/>
      <c r="EW55" s="114"/>
      <c r="EX55" s="114"/>
      <c r="EY55" s="114"/>
      <c r="EZ55" s="114"/>
      <c r="FA55" s="114"/>
      <c r="FB55" s="114"/>
      <c r="FC55" s="114"/>
      <c r="FD55" s="114"/>
      <c r="FE55" s="114"/>
      <c r="FF55" s="114"/>
      <c r="FG55" s="114"/>
      <c r="FH55" s="114"/>
      <c r="FI55" s="114"/>
      <c r="FJ55" s="114"/>
      <c r="FK55" s="114"/>
      <c r="FL55" s="114"/>
      <c r="FM55" s="114"/>
      <c r="FN55" s="114"/>
      <c r="FO55" s="114"/>
      <c r="FP55" s="114"/>
      <c r="FQ55" s="114"/>
      <c r="FR55" s="114"/>
      <c r="FS55" s="114"/>
      <c r="FT55" s="114"/>
      <c r="FU55" s="114"/>
      <c r="FV55" s="114"/>
      <c r="FW55" s="114"/>
      <c r="FX55" s="114"/>
      <c r="FY55" s="114"/>
      <c r="FZ55" s="114"/>
      <c r="GA55" s="114"/>
      <c r="GB55" s="114"/>
      <c r="GC55" s="114"/>
      <c r="GD55" s="114"/>
      <c r="GE55" s="114"/>
      <c r="GF55" s="114"/>
      <c r="GG55" s="114"/>
      <c r="GH55" s="114"/>
      <c r="GI55" s="114"/>
      <c r="GJ55" s="114"/>
      <c r="GK55" s="114"/>
      <c r="GL55" s="114"/>
      <c r="GM55" s="114"/>
      <c r="GN55" s="114"/>
      <c r="GO55" s="114"/>
      <c r="GP55" s="114"/>
      <c r="GQ55" s="114"/>
      <c r="GR55" s="114"/>
      <c r="GS55" s="114"/>
      <c r="GT55" s="114"/>
      <c r="GU55" s="114"/>
      <c r="GV55" s="114"/>
      <c r="GW55" s="114"/>
      <c r="GX55" s="114"/>
      <c r="GY55" s="114"/>
      <c r="GZ55" s="114"/>
      <c r="HA55" s="114"/>
      <c r="HB55" s="114"/>
      <c r="HC55" s="114"/>
      <c r="HD55" s="114"/>
      <c r="HE55" s="114"/>
      <c r="HF55" s="114"/>
      <c r="HG55" s="114"/>
      <c r="HH55" s="114"/>
      <c r="HI55" s="114"/>
      <c r="HJ55" s="114"/>
      <c r="HK55" s="114"/>
      <c r="HL55" s="114"/>
      <c r="HM55" s="114"/>
      <c r="HN55" s="114"/>
      <c r="HO55" s="114"/>
      <c r="HP55" s="114"/>
      <c r="HQ55" s="114"/>
      <c r="HR55" s="114"/>
      <c r="HS55" s="114"/>
      <c r="HT55" s="114"/>
      <c r="HU55" s="114"/>
      <c r="HV55" s="114"/>
      <c r="HW55" s="114"/>
      <c r="HX55" s="114"/>
      <c r="HY55" s="114"/>
      <c r="HZ55" s="114"/>
      <c r="IA55" s="114"/>
      <c r="IB55" s="114"/>
      <c r="IC55" s="114"/>
      <c r="ID55" s="114"/>
      <c r="IE55" s="114"/>
      <c r="IF55" s="114"/>
      <c r="IG55" s="114"/>
      <c r="IH55" s="114"/>
      <c r="II55" s="114"/>
      <c r="IJ55" s="114"/>
      <c r="IK55" s="114"/>
      <c r="IL55" s="114"/>
      <c r="IM55" s="114"/>
      <c r="IN55" s="114"/>
      <c r="IO55" s="114"/>
      <c r="IP55" s="114"/>
      <c r="IQ55" s="114"/>
      <c r="IR55" s="114"/>
      <c r="IS55" s="114"/>
      <c r="IT55" s="114"/>
      <c r="IU55" s="114"/>
      <c r="IV55" s="114"/>
      <c r="IW55" s="114"/>
      <c r="IX55" s="114"/>
      <c r="IY55" s="114"/>
      <c r="IZ55" s="114"/>
      <c r="JA55" s="114"/>
      <c r="JB55" s="114"/>
      <c r="JC55" s="114"/>
      <c r="JD55" s="114"/>
      <c r="JE55" s="114"/>
      <c r="JF55" s="114"/>
      <c r="JG55" s="114"/>
      <c r="JH55" s="114"/>
      <c r="JI55" s="114"/>
      <c r="JJ55" s="114"/>
      <c r="JK55" s="114"/>
      <c r="JL55" s="114"/>
      <c r="JM55" s="114"/>
      <c r="JN55" s="114"/>
      <c r="JO55" s="114"/>
      <c r="JP55" s="114"/>
      <c r="JQ55" s="114"/>
      <c r="JR55" s="114"/>
      <c r="JS55" s="114"/>
      <c r="JT55" s="114"/>
      <c r="JU55" s="114"/>
      <c r="JV55" s="114"/>
      <c r="JW55" s="114"/>
      <c r="JX55" s="114"/>
      <c r="JY55" s="114"/>
      <c r="JZ55" s="114"/>
      <c r="KA55" s="114"/>
      <c r="KB55" s="114"/>
      <c r="KC55" s="114"/>
      <c r="KD55" s="114"/>
      <c r="KE55" s="114"/>
      <c r="KF55" s="114"/>
      <c r="KG55" s="114"/>
      <c r="KH55" s="114"/>
      <c r="KI55" s="114"/>
      <c r="KJ55" s="114"/>
      <c r="KK55" s="114"/>
      <c r="KL55" s="114"/>
      <c r="KM55" s="114"/>
      <c r="KN55" s="114"/>
      <c r="KO55" s="114"/>
      <c r="KP55" s="114"/>
      <c r="KQ55" s="114"/>
      <c r="KR55" s="114"/>
      <c r="KS55" s="114"/>
      <c r="KT55" s="114"/>
      <c r="KU55" s="114"/>
      <c r="KV55" s="114"/>
      <c r="KW55" s="114"/>
      <c r="KX55" s="114"/>
      <c r="KY55" s="114"/>
      <c r="KZ55" s="114"/>
      <c r="LA55" s="114"/>
      <c r="LB55" s="114"/>
      <c r="LC55" s="114"/>
      <c r="LD55" s="114"/>
      <c r="LE55" s="114"/>
      <c r="LF55" s="114"/>
      <c r="LG55" s="114"/>
      <c r="LH55" s="114"/>
      <c r="LI55" s="114"/>
      <c r="LJ55" s="114"/>
      <c r="LK55" s="114"/>
      <c r="LL55" s="114"/>
      <c r="LM55" s="114"/>
      <c r="LN55" s="114"/>
      <c r="LO55" s="114"/>
      <c r="LP55" s="114"/>
      <c r="LQ55" s="114"/>
      <c r="LR55" s="114"/>
      <c r="LS55" s="114"/>
      <c r="LT55" s="114"/>
      <c r="LU55" s="114"/>
      <c r="LV55" s="114"/>
      <c r="LW55" s="114"/>
      <c r="LX55" s="114"/>
      <c r="LY55" s="114"/>
      <c r="LZ55" s="114"/>
      <c r="MA55" s="114"/>
      <c r="MB55" s="114"/>
      <c r="MC55" s="114"/>
      <c r="MD55" s="114"/>
      <c r="ME55" s="114"/>
      <c r="MF55" s="114"/>
      <c r="MG55" s="114"/>
      <c r="MH55" s="114"/>
      <c r="MI55" s="114"/>
      <c r="MJ55" s="114"/>
      <c r="MK55" s="114"/>
      <c r="ML55" s="114"/>
      <c r="MM55" s="114"/>
      <c r="MN55" s="114"/>
      <c r="MO55" s="114"/>
      <c r="MP55" s="114"/>
      <c r="MQ55" s="114"/>
      <c r="MR55" s="114"/>
      <c r="MS55" s="114"/>
      <c r="MT55" s="114"/>
      <c r="MU55" s="114"/>
      <c r="MV55" s="114"/>
      <c r="MW55" s="114"/>
      <c r="MX55" s="114"/>
      <c r="MY55" s="114"/>
      <c r="MZ55" s="114"/>
      <c r="NA55" s="114"/>
      <c r="NB55" s="114"/>
      <c r="NC55" s="114"/>
      <c r="ND55" s="114"/>
      <c r="NE55" s="114"/>
      <c r="NF55" s="114"/>
      <c r="NG55" s="114"/>
      <c r="NH55" s="114"/>
      <c r="NI55" s="114"/>
      <c r="NJ55" s="114"/>
      <c r="NK55" s="114"/>
      <c r="NL55" s="114"/>
      <c r="NM55" s="114"/>
      <c r="NN55" s="114"/>
      <c r="NO55" s="114"/>
      <c r="NP55" s="114"/>
      <c r="NQ55" s="114"/>
      <c r="NR55" s="114"/>
      <c r="NS55" s="114"/>
      <c r="NT55" s="114"/>
      <c r="NU55" s="114"/>
      <c r="NV55" s="114"/>
      <c r="NW55" s="114"/>
      <c r="NX55" s="114"/>
      <c r="NY55" s="114"/>
      <c r="NZ55" s="114"/>
      <c r="OA55" s="114"/>
      <c r="OB55" s="114"/>
      <c r="OC55" s="114"/>
      <c r="OD55" s="114"/>
      <c r="OE55" s="114"/>
      <c r="OF55" s="114"/>
      <c r="OG55" s="114"/>
      <c r="OH55" s="114"/>
      <c r="OI55" s="114"/>
      <c r="OJ55" s="114"/>
      <c r="OK55" s="114"/>
      <c r="OL55" s="114"/>
      <c r="OM55" s="114"/>
      <c r="ON55" s="114"/>
      <c r="OO55" s="114"/>
      <c r="OP55" s="114"/>
      <c r="OQ55" s="114"/>
      <c r="OR55" s="114"/>
      <c r="OS55" s="114"/>
      <c r="OT55" s="114"/>
      <c r="OU55" s="114"/>
      <c r="OV55" s="114"/>
      <c r="OW55" s="114"/>
      <c r="OX55" s="114"/>
      <c r="OY55" s="114"/>
      <c r="OZ55" s="114"/>
      <c r="PA55" s="114"/>
      <c r="PB55" s="114"/>
      <c r="PC55" s="114"/>
      <c r="PD55" s="114"/>
      <c r="PE55" s="114"/>
      <c r="PF55" s="114"/>
      <c r="PG55" s="114"/>
      <c r="PH55" s="114"/>
      <c r="PI55" s="114"/>
      <c r="PJ55" s="114"/>
      <c r="PK55" s="114"/>
      <c r="PL55" s="114"/>
      <c r="PM55" s="114"/>
      <c r="PN55" s="114"/>
      <c r="PO55" s="114"/>
      <c r="PP55" s="114"/>
      <c r="PQ55" s="114"/>
      <c r="PR55" s="114"/>
      <c r="PS55" s="114"/>
      <c r="PT55" s="114"/>
      <c r="PU55" s="114"/>
      <c r="PV55" s="114"/>
      <c r="PW55" s="114"/>
      <c r="PX55" s="114"/>
      <c r="PY55" s="114"/>
      <c r="PZ55" s="114"/>
      <c r="QA55" s="114"/>
      <c r="QB55" s="114"/>
      <c r="QC55" s="114"/>
      <c r="QD55" s="114"/>
      <c r="QE55" s="114"/>
      <c r="QF55" s="114"/>
      <c r="QG55" s="114"/>
      <c r="QH55" s="114"/>
      <c r="QI55" s="114"/>
      <c r="QJ55" s="114"/>
      <c r="QK55" s="114"/>
      <c r="QL55" s="114"/>
      <c r="QM55" s="114"/>
      <c r="QN55" s="114"/>
      <c r="QO55" s="114"/>
      <c r="QP55" s="114"/>
      <c r="QQ55" s="114"/>
      <c r="QR55" s="114"/>
      <c r="QS55" s="114"/>
      <c r="QT55" s="114"/>
      <c r="QU55" s="114"/>
      <c r="QV55" s="114"/>
      <c r="QW55" s="114"/>
      <c r="QX55" s="114"/>
      <c r="QY55" s="114"/>
      <c r="QZ55" s="114"/>
      <c r="RA55" s="114"/>
      <c r="RB55" s="114"/>
      <c r="RC55" s="114"/>
      <c r="RD55" s="114"/>
      <c r="RE55" s="114"/>
      <c r="RF55" s="114"/>
      <c r="RG55" s="114"/>
      <c r="RH55" s="114"/>
      <c r="RI55" s="114"/>
      <c r="RJ55" s="114"/>
      <c r="RK55" s="114"/>
      <c r="RL55" s="114"/>
      <c r="RM55" s="114"/>
      <c r="RN55" s="114"/>
      <c r="RO55" s="114"/>
      <c r="RP55" s="114"/>
      <c r="RQ55" s="114"/>
      <c r="RR55" s="114"/>
      <c r="RS55" s="114"/>
      <c r="RT55" s="114"/>
      <c r="RU55" s="114"/>
      <c r="RV55" s="114"/>
      <c r="RW55" s="114"/>
      <c r="RX55" s="114"/>
      <c r="RY55" s="114"/>
      <c r="RZ55" s="114"/>
      <c r="SA55" s="114"/>
      <c r="SB55" s="114"/>
      <c r="SC55" s="114"/>
      <c r="SD55" s="114"/>
      <c r="SE55" s="114"/>
      <c r="SF55" s="114"/>
      <c r="SG55" s="114"/>
      <c r="SH55" s="114"/>
      <c r="SI55" s="114"/>
      <c r="SJ55" s="114"/>
      <c r="SK55" s="114"/>
      <c r="SL55" s="114"/>
      <c r="SM55" s="114"/>
      <c r="SN55" s="114"/>
      <c r="SO55" s="114"/>
      <c r="SP55" s="114"/>
      <c r="SQ55" s="114"/>
      <c r="SR55" s="114"/>
      <c r="SS55" s="114"/>
      <c r="ST55" s="114"/>
      <c r="SU55" s="114"/>
      <c r="SV55" s="114"/>
      <c r="SW55" s="114"/>
      <c r="SX55" s="114"/>
      <c r="SY55" s="114"/>
      <c r="SZ55" s="114"/>
      <c r="TA55" s="114"/>
      <c r="TB55" s="114"/>
      <c r="TC55" s="114"/>
      <c r="TD55" s="114"/>
      <c r="TE55" s="114"/>
      <c r="TF55" s="114"/>
      <c r="TG55" s="114"/>
      <c r="TH55" s="114"/>
      <c r="TI55" s="114"/>
      <c r="TJ55" s="114"/>
      <c r="TK55" s="114"/>
      <c r="TL55" s="114"/>
      <c r="TM55" s="114"/>
      <c r="TN55" s="114"/>
      <c r="TO55" s="114"/>
      <c r="TP55" s="114"/>
      <c r="TQ55" s="114"/>
      <c r="TR55" s="114"/>
      <c r="TS55" s="114"/>
      <c r="TT55" s="114"/>
      <c r="TU55" s="114"/>
      <c r="TV55" s="114"/>
      <c r="TW55" s="114"/>
      <c r="TX55" s="114"/>
      <c r="TY55" s="114"/>
      <c r="TZ55" s="114"/>
      <c r="UA55" s="114"/>
      <c r="UB55" s="114"/>
      <c r="UC55" s="114"/>
      <c r="UD55" s="114"/>
      <c r="UE55" s="114"/>
      <c r="UF55" s="114"/>
      <c r="UG55" s="114"/>
      <c r="UH55" s="114"/>
      <c r="UI55" s="114"/>
      <c r="UJ55" s="114"/>
      <c r="UK55" s="114"/>
      <c r="UL55" s="114"/>
      <c r="UM55" s="114"/>
      <c r="UN55" s="114"/>
      <c r="UO55" s="114"/>
      <c r="UP55" s="114"/>
      <c r="UQ55" s="114"/>
      <c r="UR55" s="114"/>
      <c r="US55" s="114"/>
      <c r="UT55" s="114"/>
      <c r="UU55" s="114"/>
      <c r="UV55" s="114"/>
      <c r="UW55" s="114"/>
      <c r="UX55" s="114"/>
      <c r="UY55" s="114"/>
      <c r="UZ55" s="114"/>
      <c r="VA55" s="114"/>
      <c r="VB55" s="114"/>
      <c r="VC55" s="114"/>
      <c r="VD55" s="114"/>
      <c r="VE55" s="114"/>
      <c r="VF55" s="114"/>
      <c r="VG55" s="114"/>
      <c r="VH55" s="114"/>
      <c r="VI55" s="114"/>
      <c r="VJ55" s="114"/>
      <c r="VK55" s="114"/>
      <c r="VL55" s="114"/>
      <c r="VM55" s="114"/>
      <c r="VN55" s="114"/>
      <c r="VO55" s="114"/>
      <c r="VP55" s="114"/>
      <c r="VQ55" s="114"/>
      <c r="VR55" s="114"/>
      <c r="VS55" s="114"/>
      <c r="VT55" s="114"/>
      <c r="VU55" s="114"/>
      <c r="VV55" s="114"/>
      <c r="VW55" s="114"/>
      <c r="VX55" s="114"/>
      <c r="VY55" s="114"/>
      <c r="VZ55" s="114"/>
      <c r="WA55" s="114"/>
      <c r="WB55" s="114"/>
      <c r="WC55" s="114"/>
      <c r="WD55" s="114"/>
      <c r="WE55" s="114"/>
      <c r="WF55" s="114"/>
      <c r="WG55" s="114"/>
      <c r="WH55" s="114"/>
      <c r="WI55" s="114"/>
      <c r="WJ55" s="114"/>
      <c r="WK55" s="114"/>
      <c r="WL55" s="114"/>
      <c r="WM55" s="114"/>
      <c r="WN55" s="114"/>
      <c r="WO55" s="114"/>
      <c r="WP55" s="114"/>
      <c r="WQ55" s="114"/>
      <c r="WR55" s="114"/>
      <c r="WS55" s="114"/>
      <c r="WT55" s="114"/>
      <c r="WU55" s="114"/>
      <c r="WV55" s="114"/>
      <c r="WW55" s="114"/>
      <c r="WX55" s="114"/>
      <c r="WY55" s="114"/>
      <c r="WZ55" s="114"/>
      <c r="XA55" s="114"/>
      <c r="XB55" s="114"/>
      <c r="XC55" s="114"/>
      <c r="XD55" s="114"/>
      <c r="XE55" s="114"/>
      <c r="XF55" s="114"/>
      <c r="XG55" s="114"/>
      <c r="XH55" s="114"/>
      <c r="XI55" s="114"/>
      <c r="XJ55" s="114"/>
      <c r="XK55" s="114"/>
      <c r="XL55" s="114"/>
      <c r="XM55" s="114"/>
      <c r="XN55" s="114"/>
      <c r="XO55" s="114"/>
      <c r="XP55" s="114"/>
      <c r="XQ55" s="114"/>
      <c r="XR55" s="114"/>
      <c r="XS55" s="114"/>
      <c r="XT55" s="114"/>
      <c r="XU55" s="114"/>
      <c r="XV55" s="114"/>
      <c r="XW55" s="114"/>
      <c r="XX55" s="114"/>
      <c r="XY55" s="114"/>
      <c r="XZ55" s="114"/>
      <c r="YA55" s="114"/>
      <c r="YB55" s="114"/>
      <c r="YC55" s="114"/>
      <c r="YD55" s="114"/>
      <c r="YE55" s="114"/>
      <c r="YF55" s="114"/>
      <c r="YG55" s="114"/>
      <c r="YH55" s="114"/>
      <c r="YI55" s="114"/>
      <c r="YJ55" s="114"/>
      <c r="YK55" s="114"/>
      <c r="YL55" s="114"/>
      <c r="YM55" s="114"/>
      <c r="YN55" s="114"/>
      <c r="YO55" s="114"/>
      <c r="YP55" s="114"/>
      <c r="YQ55" s="114"/>
      <c r="YR55" s="114"/>
      <c r="YS55" s="114"/>
      <c r="YT55" s="114"/>
      <c r="YU55" s="114"/>
      <c r="YV55" s="114"/>
      <c r="YW55" s="114"/>
      <c r="YX55" s="114"/>
      <c r="YY55" s="114"/>
      <c r="YZ55" s="114"/>
      <c r="ZA55" s="114"/>
      <c r="ZB55" s="114"/>
      <c r="ZC55" s="114"/>
      <c r="ZD55" s="114"/>
      <c r="ZE55" s="114"/>
      <c r="ZF55" s="114"/>
      <c r="ZG55" s="114"/>
      <c r="ZH55" s="114"/>
      <c r="ZI55" s="114"/>
      <c r="ZJ55" s="114"/>
      <c r="ZK55" s="114"/>
      <c r="ZL55" s="114"/>
      <c r="ZM55" s="114"/>
      <c r="ZN55" s="114"/>
      <c r="ZO55" s="114"/>
      <c r="ZP55" s="114"/>
      <c r="ZQ55" s="114"/>
      <c r="ZR55" s="114"/>
      <c r="ZS55" s="114"/>
      <c r="ZT55" s="114"/>
      <c r="ZU55" s="114"/>
      <c r="ZV55" s="114"/>
      <c r="ZW55" s="114"/>
      <c r="ZX55" s="114"/>
      <c r="ZY55" s="114"/>
      <c r="ZZ55" s="114"/>
    </row>
    <row r="56" spans="1:702" hidden="1" outlineLevel="1">
      <c r="A56" s="8">
        <v>41913</v>
      </c>
      <c r="B56" s="114">
        <v>1573.19566635</v>
      </c>
      <c r="C56" s="114">
        <v>456.81391757</v>
      </c>
      <c r="D56" s="114">
        <v>2.0843269800000002</v>
      </c>
      <c r="E56" s="114">
        <v>372.93819517999998</v>
      </c>
      <c r="F56" s="114">
        <v>0</v>
      </c>
      <c r="G56" s="114">
        <v>6.6643554299999996</v>
      </c>
      <c r="H56" s="114">
        <v>62.404207210000003</v>
      </c>
      <c r="I56" s="114">
        <v>640.67484080999998</v>
      </c>
      <c r="J56" s="114">
        <v>6.49531043</v>
      </c>
      <c r="K56" s="114">
        <v>1.0428849499999999</v>
      </c>
      <c r="L56" s="114">
        <v>2.7571225699999999</v>
      </c>
      <c r="M56" s="166" t="s">
        <v>186</v>
      </c>
      <c r="N56" s="114">
        <v>4.8539765299999997</v>
      </c>
      <c r="O56" s="114">
        <v>4.5630250500000002</v>
      </c>
      <c r="P56" s="114">
        <v>1.68900966</v>
      </c>
      <c r="Q56" s="114">
        <v>0.28684777</v>
      </c>
      <c r="R56" s="114">
        <v>0.88044429000000002</v>
      </c>
      <c r="S56" s="114">
        <v>9.5373799999999998E-3</v>
      </c>
      <c r="T56" s="114">
        <v>9.0376645399999997</v>
      </c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4"/>
      <c r="DY56" s="114"/>
      <c r="DZ56" s="114"/>
      <c r="EA56" s="114"/>
      <c r="EB56" s="114"/>
      <c r="EC56" s="114"/>
      <c r="ED56" s="114"/>
      <c r="EE56" s="114"/>
      <c r="EF56" s="114"/>
      <c r="EG56" s="114"/>
      <c r="EH56" s="114"/>
      <c r="EI56" s="114"/>
      <c r="EJ56" s="114"/>
      <c r="EK56" s="114"/>
      <c r="EL56" s="114"/>
      <c r="EM56" s="114"/>
      <c r="EN56" s="114"/>
      <c r="EO56" s="114"/>
      <c r="EP56" s="114"/>
      <c r="EQ56" s="114"/>
      <c r="ER56" s="114"/>
      <c r="ES56" s="114"/>
      <c r="ET56" s="114"/>
      <c r="EU56" s="114"/>
      <c r="EV56" s="114"/>
      <c r="EW56" s="114"/>
      <c r="EX56" s="114"/>
      <c r="EY56" s="114"/>
      <c r="EZ56" s="114"/>
      <c r="FA56" s="114"/>
      <c r="FB56" s="114"/>
      <c r="FC56" s="114"/>
      <c r="FD56" s="114"/>
      <c r="FE56" s="114"/>
      <c r="FF56" s="114"/>
      <c r="FG56" s="114"/>
      <c r="FH56" s="114"/>
      <c r="FI56" s="114"/>
      <c r="FJ56" s="114"/>
      <c r="FK56" s="114"/>
      <c r="FL56" s="114"/>
      <c r="FM56" s="114"/>
      <c r="FN56" s="114"/>
      <c r="FO56" s="114"/>
      <c r="FP56" s="114"/>
      <c r="FQ56" s="114"/>
      <c r="FR56" s="114"/>
      <c r="FS56" s="114"/>
      <c r="FT56" s="114"/>
      <c r="FU56" s="114"/>
      <c r="FV56" s="114"/>
      <c r="FW56" s="114"/>
      <c r="FX56" s="114"/>
      <c r="FY56" s="114"/>
      <c r="FZ56" s="114"/>
      <c r="GA56" s="114"/>
      <c r="GB56" s="114"/>
      <c r="GC56" s="114"/>
      <c r="GD56" s="114"/>
      <c r="GE56" s="114"/>
      <c r="GF56" s="114"/>
      <c r="GG56" s="114"/>
      <c r="GH56" s="114"/>
      <c r="GI56" s="114"/>
      <c r="GJ56" s="114"/>
      <c r="GK56" s="114"/>
      <c r="GL56" s="114"/>
      <c r="GM56" s="114"/>
      <c r="GN56" s="114"/>
      <c r="GO56" s="114"/>
      <c r="GP56" s="114"/>
      <c r="GQ56" s="114"/>
      <c r="GR56" s="114"/>
      <c r="GS56" s="114"/>
      <c r="GT56" s="114"/>
      <c r="GU56" s="114"/>
      <c r="GV56" s="114"/>
      <c r="GW56" s="114"/>
      <c r="GX56" s="114"/>
      <c r="GY56" s="114"/>
      <c r="GZ56" s="114"/>
      <c r="HA56" s="114"/>
      <c r="HB56" s="114"/>
      <c r="HC56" s="114"/>
      <c r="HD56" s="114"/>
      <c r="HE56" s="114"/>
      <c r="HF56" s="114"/>
      <c r="HG56" s="114"/>
      <c r="HH56" s="114"/>
      <c r="HI56" s="114"/>
      <c r="HJ56" s="114"/>
      <c r="HK56" s="114"/>
      <c r="HL56" s="114"/>
      <c r="HM56" s="114"/>
      <c r="HN56" s="114"/>
      <c r="HO56" s="114"/>
      <c r="HP56" s="114"/>
      <c r="HQ56" s="114"/>
      <c r="HR56" s="114"/>
      <c r="HS56" s="114"/>
      <c r="HT56" s="114"/>
      <c r="HU56" s="114"/>
      <c r="HV56" s="114"/>
      <c r="HW56" s="114"/>
      <c r="HX56" s="114"/>
      <c r="HY56" s="114"/>
      <c r="HZ56" s="114"/>
      <c r="IA56" s="114"/>
      <c r="IB56" s="114"/>
      <c r="IC56" s="114"/>
      <c r="ID56" s="114"/>
      <c r="IE56" s="114"/>
      <c r="IF56" s="114"/>
      <c r="IG56" s="114"/>
      <c r="IH56" s="114"/>
      <c r="II56" s="114"/>
      <c r="IJ56" s="114"/>
      <c r="IK56" s="114"/>
      <c r="IL56" s="114"/>
      <c r="IM56" s="114"/>
      <c r="IN56" s="114"/>
      <c r="IO56" s="114"/>
      <c r="IP56" s="114"/>
      <c r="IQ56" s="114"/>
      <c r="IR56" s="114"/>
      <c r="IS56" s="114"/>
      <c r="IT56" s="114"/>
      <c r="IU56" s="114"/>
      <c r="IV56" s="114"/>
      <c r="IW56" s="114"/>
      <c r="IX56" s="114"/>
      <c r="IY56" s="114"/>
      <c r="IZ56" s="114"/>
      <c r="JA56" s="114"/>
      <c r="JB56" s="114"/>
      <c r="JC56" s="114"/>
      <c r="JD56" s="114"/>
      <c r="JE56" s="114"/>
      <c r="JF56" s="114"/>
      <c r="JG56" s="114"/>
      <c r="JH56" s="114"/>
      <c r="JI56" s="114"/>
      <c r="JJ56" s="114"/>
      <c r="JK56" s="114"/>
      <c r="JL56" s="114"/>
      <c r="JM56" s="114"/>
      <c r="JN56" s="114"/>
      <c r="JO56" s="114"/>
      <c r="JP56" s="114"/>
      <c r="JQ56" s="114"/>
      <c r="JR56" s="114"/>
      <c r="JS56" s="114"/>
      <c r="JT56" s="114"/>
      <c r="JU56" s="114"/>
      <c r="JV56" s="114"/>
      <c r="JW56" s="114"/>
      <c r="JX56" s="114"/>
      <c r="JY56" s="114"/>
      <c r="JZ56" s="114"/>
      <c r="KA56" s="114"/>
      <c r="KB56" s="114"/>
      <c r="KC56" s="114"/>
      <c r="KD56" s="114"/>
      <c r="KE56" s="114"/>
      <c r="KF56" s="114"/>
      <c r="KG56" s="114"/>
      <c r="KH56" s="114"/>
      <c r="KI56" s="114"/>
      <c r="KJ56" s="114"/>
      <c r="KK56" s="114"/>
      <c r="KL56" s="114"/>
      <c r="KM56" s="114"/>
      <c r="KN56" s="114"/>
      <c r="KO56" s="114"/>
      <c r="KP56" s="114"/>
      <c r="KQ56" s="114"/>
      <c r="KR56" s="114"/>
      <c r="KS56" s="114"/>
      <c r="KT56" s="114"/>
      <c r="KU56" s="114"/>
      <c r="KV56" s="114"/>
      <c r="KW56" s="114"/>
      <c r="KX56" s="114"/>
      <c r="KY56" s="114"/>
      <c r="KZ56" s="114"/>
      <c r="LA56" s="114"/>
      <c r="LB56" s="114"/>
      <c r="LC56" s="114"/>
      <c r="LD56" s="114"/>
      <c r="LE56" s="114"/>
      <c r="LF56" s="114"/>
      <c r="LG56" s="114"/>
      <c r="LH56" s="114"/>
      <c r="LI56" s="114"/>
      <c r="LJ56" s="114"/>
      <c r="LK56" s="114"/>
      <c r="LL56" s="114"/>
      <c r="LM56" s="114"/>
      <c r="LN56" s="114"/>
      <c r="LO56" s="114"/>
      <c r="LP56" s="114"/>
      <c r="LQ56" s="114"/>
      <c r="LR56" s="114"/>
      <c r="LS56" s="114"/>
      <c r="LT56" s="114"/>
      <c r="LU56" s="114"/>
      <c r="LV56" s="114"/>
      <c r="LW56" s="114"/>
      <c r="LX56" s="114"/>
      <c r="LY56" s="114"/>
      <c r="LZ56" s="114"/>
      <c r="MA56" s="114"/>
      <c r="MB56" s="114"/>
      <c r="MC56" s="114"/>
      <c r="MD56" s="114"/>
      <c r="ME56" s="114"/>
      <c r="MF56" s="114"/>
      <c r="MG56" s="114"/>
      <c r="MH56" s="114"/>
      <c r="MI56" s="114"/>
      <c r="MJ56" s="114"/>
      <c r="MK56" s="114"/>
      <c r="ML56" s="114"/>
      <c r="MM56" s="114"/>
      <c r="MN56" s="114"/>
      <c r="MO56" s="114"/>
      <c r="MP56" s="114"/>
      <c r="MQ56" s="114"/>
      <c r="MR56" s="114"/>
      <c r="MS56" s="114"/>
      <c r="MT56" s="114"/>
      <c r="MU56" s="114"/>
      <c r="MV56" s="114"/>
      <c r="MW56" s="114"/>
      <c r="MX56" s="114"/>
      <c r="MY56" s="114"/>
      <c r="MZ56" s="114"/>
      <c r="NA56" s="114"/>
      <c r="NB56" s="114"/>
      <c r="NC56" s="114"/>
      <c r="ND56" s="114"/>
      <c r="NE56" s="114"/>
      <c r="NF56" s="114"/>
      <c r="NG56" s="114"/>
      <c r="NH56" s="114"/>
      <c r="NI56" s="114"/>
      <c r="NJ56" s="114"/>
      <c r="NK56" s="114"/>
      <c r="NL56" s="114"/>
      <c r="NM56" s="114"/>
      <c r="NN56" s="114"/>
      <c r="NO56" s="114"/>
      <c r="NP56" s="114"/>
      <c r="NQ56" s="114"/>
      <c r="NR56" s="114"/>
      <c r="NS56" s="114"/>
      <c r="NT56" s="114"/>
      <c r="NU56" s="114"/>
      <c r="NV56" s="114"/>
      <c r="NW56" s="114"/>
      <c r="NX56" s="114"/>
      <c r="NY56" s="114"/>
      <c r="NZ56" s="114"/>
      <c r="OA56" s="114"/>
      <c r="OB56" s="114"/>
      <c r="OC56" s="114"/>
      <c r="OD56" s="114"/>
      <c r="OE56" s="114"/>
      <c r="OF56" s="114"/>
      <c r="OG56" s="114"/>
      <c r="OH56" s="114"/>
      <c r="OI56" s="114"/>
      <c r="OJ56" s="114"/>
      <c r="OK56" s="114"/>
      <c r="OL56" s="114"/>
      <c r="OM56" s="114"/>
      <c r="ON56" s="114"/>
      <c r="OO56" s="114"/>
      <c r="OP56" s="114"/>
      <c r="OQ56" s="114"/>
      <c r="OR56" s="114"/>
      <c r="OS56" s="114"/>
      <c r="OT56" s="114"/>
      <c r="OU56" s="114"/>
      <c r="OV56" s="114"/>
      <c r="OW56" s="114"/>
      <c r="OX56" s="114"/>
      <c r="OY56" s="114"/>
      <c r="OZ56" s="114"/>
      <c r="PA56" s="114"/>
      <c r="PB56" s="114"/>
      <c r="PC56" s="114"/>
      <c r="PD56" s="114"/>
      <c r="PE56" s="114"/>
      <c r="PF56" s="114"/>
      <c r="PG56" s="114"/>
      <c r="PH56" s="114"/>
      <c r="PI56" s="114"/>
      <c r="PJ56" s="114"/>
      <c r="PK56" s="114"/>
      <c r="PL56" s="114"/>
      <c r="PM56" s="114"/>
      <c r="PN56" s="114"/>
      <c r="PO56" s="114"/>
      <c r="PP56" s="114"/>
      <c r="PQ56" s="114"/>
      <c r="PR56" s="114"/>
      <c r="PS56" s="114"/>
      <c r="PT56" s="114"/>
      <c r="PU56" s="114"/>
      <c r="PV56" s="114"/>
      <c r="PW56" s="114"/>
      <c r="PX56" s="114"/>
      <c r="PY56" s="114"/>
      <c r="PZ56" s="114"/>
      <c r="QA56" s="114"/>
      <c r="QB56" s="114"/>
      <c r="QC56" s="114"/>
      <c r="QD56" s="114"/>
      <c r="QE56" s="114"/>
      <c r="QF56" s="114"/>
      <c r="QG56" s="114"/>
      <c r="QH56" s="114"/>
      <c r="QI56" s="114"/>
      <c r="QJ56" s="114"/>
      <c r="QK56" s="114"/>
      <c r="QL56" s="114"/>
      <c r="QM56" s="114"/>
      <c r="QN56" s="114"/>
      <c r="QO56" s="114"/>
      <c r="QP56" s="114"/>
      <c r="QQ56" s="114"/>
      <c r="QR56" s="114"/>
      <c r="QS56" s="114"/>
      <c r="QT56" s="114"/>
      <c r="QU56" s="114"/>
      <c r="QV56" s="114"/>
      <c r="QW56" s="114"/>
      <c r="QX56" s="114"/>
      <c r="QY56" s="114"/>
      <c r="QZ56" s="114"/>
      <c r="RA56" s="114"/>
      <c r="RB56" s="114"/>
      <c r="RC56" s="114"/>
      <c r="RD56" s="114"/>
      <c r="RE56" s="114"/>
      <c r="RF56" s="114"/>
      <c r="RG56" s="114"/>
      <c r="RH56" s="114"/>
      <c r="RI56" s="114"/>
      <c r="RJ56" s="114"/>
      <c r="RK56" s="114"/>
      <c r="RL56" s="114"/>
      <c r="RM56" s="114"/>
      <c r="RN56" s="114"/>
      <c r="RO56" s="114"/>
      <c r="RP56" s="114"/>
      <c r="RQ56" s="114"/>
      <c r="RR56" s="114"/>
      <c r="RS56" s="114"/>
      <c r="RT56" s="114"/>
      <c r="RU56" s="114"/>
      <c r="RV56" s="114"/>
      <c r="RW56" s="114"/>
      <c r="RX56" s="114"/>
      <c r="RY56" s="114"/>
      <c r="RZ56" s="114"/>
      <c r="SA56" s="114"/>
      <c r="SB56" s="114"/>
      <c r="SC56" s="114"/>
      <c r="SD56" s="114"/>
      <c r="SE56" s="114"/>
      <c r="SF56" s="114"/>
      <c r="SG56" s="114"/>
      <c r="SH56" s="114"/>
      <c r="SI56" s="114"/>
      <c r="SJ56" s="114"/>
      <c r="SK56" s="114"/>
      <c r="SL56" s="114"/>
      <c r="SM56" s="114"/>
      <c r="SN56" s="114"/>
      <c r="SO56" s="114"/>
      <c r="SP56" s="114"/>
      <c r="SQ56" s="114"/>
      <c r="SR56" s="114"/>
      <c r="SS56" s="114"/>
      <c r="ST56" s="114"/>
      <c r="SU56" s="114"/>
      <c r="SV56" s="114"/>
      <c r="SW56" s="114"/>
      <c r="SX56" s="114"/>
      <c r="SY56" s="114"/>
      <c r="SZ56" s="114"/>
      <c r="TA56" s="114"/>
      <c r="TB56" s="114"/>
      <c r="TC56" s="114"/>
      <c r="TD56" s="114"/>
      <c r="TE56" s="114"/>
      <c r="TF56" s="114"/>
      <c r="TG56" s="114"/>
      <c r="TH56" s="114"/>
      <c r="TI56" s="114"/>
      <c r="TJ56" s="114"/>
      <c r="TK56" s="114"/>
      <c r="TL56" s="114"/>
      <c r="TM56" s="114"/>
      <c r="TN56" s="114"/>
      <c r="TO56" s="114"/>
      <c r="TP56" s="114"/>
      <c r="TQ56" s="114"/>
      <c r="TR56" s="114"/>
      <c r="TS56" s="114"/>
      <c r="TT56" s="114"/>
      <c r="TU56" s="114"/>
      <c r="TV56" s="114"/>
      <c r="TW56" s="114"/>
      <c r="TX56" s="114"/>
      <c r="TY56" s="114"/>
      <c r="TZ56" s="114"/>
      <c r="UA56" s="114"/>
      <c r="UB56" s="114"/>
      <c r="UC56" s="114"/>
      <c r="UD56" s="114"/>
      <c r="UE56" s="114"/>
      <c r="UF56" s="114"/>
      <c r="UG56" s="114"/>
      <c r="UH56" s="114"/>
      <c r="UI56" s="114"/>
      <c r="UJ56" s="114"/>
      <c r="UK56" s="114"/>
      <c r="UL56" s="114"/>
      <c r="UM56" s="114"/>
      <c r="UN56" s="114"/>
      <c r="UO56" s="114"/>
      <c r="UP56" s="114"/>
      <c r="UQ56" s="114"/>
      <c r="UR56" s="114"/>
      <c r="US56" s="114"/>
      <c r="UT56" s="114"/>
      <c r="UU56" s="114"/>
      <c r="UV56" s="114"/>
      <c r="UW56" s="114"/>
      <c r="UX56" s="114"/>
      <c r="UY56" s="114"/>
      <c r="UZ56" s="114"/>
      <c r="VA56" s="114"/>
      <c r="VB56" s="114"/>
      <c r="VC56" s="114"/>
      <c r="VD56" s="114"/>
      <c r="VE56" s="114"/>
      <c r="VF56" s="114"/>
      <c r="VG56" s="114"/>
      <c r="VH56" s="114"/>
      <c r="VI56" s="114"/>
      <c r="VJ56" s="114"/>
      <c r="VK56" s="114"/>
      <c r="VL56" s="114"/>
      <c r="VM56" s="114"/>
      <c r="VN56" s="114"/>
      <c r="VO56" s="114"/>
      <c r="VP56" s="114"/>
      <c r="VQ56" s="114"/>
      <c r="VR56" s="114"/>
      <c r="VS56" s="114"/>
      <c r="VT56" s="114"/>
      <c r="VU56" s="114"/>
      <c r="VV56" s="114"/>
      <c r="VW56" s="114"/>
      <c r="VX56" s="114"/>
      <c r="VY56" s="114"/>
      <c r="VZ56" s="114"/>
      <c r="WA56" s="114"/>
      <c r="WB56" s="114"/>
      <c r="WC56" s="114"/>
      <c r="WD56" s="114"/>
      <c r="WE56" s="114"/>
      <c r="WF56" s="114"/>
      <c r="WG56" s="114"/>
      <c r="WH56" s="114"/>
      <c r="WI56" s="114"/>
      <c r="WJ56" s="114"/>
      <c r="WK56" s="114"/>
      <c r="WL56" s="114"/>
      <c r="WM56" s="114"/>
      <c r="WN56" s="114"/>
      <c r="WO56" s="114"/>
      <c r="WP56" s="114"/>
      <c r="WQ56" s="114"/>
      <c r="WR56" s="114"/>
      <c r="WS56" s="114"/>
      <c r="WT56" s="114"/>
      <c r="WU56" s="114"/>
      <c r="WV56" s="114"/>
      <c r="WW56" s="114"/>
      <c r="WX56" s="114"/>
      <c r="WY56" s="114"/>
      <c r="WZ56" s="114"/>
      <c r="XA56" s="114"/>
      <c r="XB56" s="114"/>
      <c r="XC56" s="114"/>
      <c r="XD56" s="114"/>
      <c r="XE56" s="114"/>
      <c r="XF56" s="114"/>
      <c r="XG56" s="114"/>
      <c r="XH56" s="114"/>
      <c r="XI56" s="114"/>
      <c r="XJ56" s="114"/>
      <c r="XK56" s="114"/>
      <c r="XL56" s="114"/>
      <c r="XM56" s="114"/>
      <c r="XN56" s="114"/>
      <c r="XO56" s="114"/>
      <c r="XP56" s="114"/>
      <c r="XQ56" s="114"/>
      <c r="XR56" s="114"/>
      <c r="XS56" s="114"/>
      <c r="XT56" s="114"/>
      <c r="XU56" s="114"/>
      <c r="XV56" s="114"/>
      <c r="XW56" s="114"/>
      <c r="XX56" s="114"/>
      <c r="XY56" s="114"/>
      <c r="XZ56" s="114"/>
      <c r="YA56" s="114"/>
      <c r="YB56" s="114"/>
      <c r="YC56" s="114"/>
      <c r="YD56" s="114"/>
      <c r="YE56" s="114"/>
      <c r="YF56" s="114"/>
      <c r="YG56" s="114"/>
      <c r="YH56" s="114"/>
      <c r="YI56" s="114"/>
      <c r="YJ56" s="114"/>
      <c r="YK56" s="114"/>
      <c r="YL56" s="114"/>
      <c r="YM56" s="114"/>
      <c r="YN56" s="114"/>
      <c r="YO56" s="114"/>
      <c r="YP56" s="114"/>
      <c r="YQ56" s="114"/>
      <c r="YR56" s="114"/>
      <c r="YS56" s="114"/>
      <c r="YT56" s="114"/>
      <c r="YU56" s="114"/>
      <c r="YV56" s="114"/>
      <c r="YW56" s="114"/>
      <c r="YX56" s="114"/>
      <c r="YY56" s="114"/>
      <c r="YZ56" s="114"/>
      <c r="ZA56" s="114"/>
      <c r="ZB56" s="114"/>
      <c r="ZC56" s="114"/>
      <c r="ZD56" s="114"/>
      <c r="ZE56" s="114"/>
      <c r="ZF56" s="114"/>
      <c r="ZG56" s="114"/>
      <c r="ZH56" s="114"/>
      <c r="ZI56" s="114"/>
      <c r="ZJ56" s="114"/>
      <c r="ZK56" s="114"/>
      <c r="ZL56" s="114"/>
      <c r="ZM56" s="114"/>
      <c r="ZN56" s="114"/>
      <c r="ZO56" s="114"/>
      <c r="ZP56" s="114"/>
      <c r="ZQ56" s="114"/>
      <c r="ZR56" s="114"/>
      <c r="ZS56" s="114"/>
      <c r="ZT56" s="114"/>
      <c r="ZU56" s="114"/>
      <c r="ZV56" s="114"/>
      <c r="ZW56" s="114"/>
      <c r="ZX56" s="114"/>
      <c r="ZY56" s="114"/>
      <c r="ZZ56" s="114"/>
    </row>
    <row r="57" spans="1:702" hidden="1" outlineLevel="1">
      <c r="A57" s="8">
        <v>41944</v>
      </c>
      <c r="B57" s="114">
        <v>1627.8714243300001</v>
      </c>
      <c r="C57" s="114">
        <v>486.17978224000001</v>
      </c>
      <c r="D57" s="114">
        <v>2.0842603099999999</v>
      </c>
      <c r="E57" s="114">
        <v>381.98837053</v>
      </c>
      <c r="F57" s="114">
        <v>0</v>
      </c>
      <c r="G57" s="114">
        <v>4.9070994299999997</v>
      </c>
      <c r="H57" s="114">
        <v>63.497068900000002</v>
      </c>
      <c r="I57" s="114">
        <v>652.09399826000003</v>
      </c>
      <c r="J57" s="114">
        <v>6.3585897100000004</v>
      </c>
      <c r="K57" s="114">
        <v>1.0381706100000001</v>
      </c>
      <c r="L57" s="114">
        <v>2.8119331999999999</v>
      </c>
      <c r="M57" s="166" t="s">
        <v>186</v>
      </c>
      <c r="N57" s="114">
        <v>4.1644129100000002</v>
      </c>
      <c r="O57" s="114">
        <v>4.7714627199999997</v>
      </c>
      <c r="P57" s="114">
        <v>7.7795489900000003</v>
      </c>
      <c r="Q57" s="114">
        <v>0.13112826</v>
      </c>
      <c r="R57" s="114">
        <v>0.84167999999999998</v>
      </c>
      <c r="S57" s="114">
        <v>5.509613E-2</v>
      </c>
      <c r="T57" s="114">
        <v>9.1688221300000006</v>
      </c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14"/>
      <c r="ER57" s="114"/>
      <c r="ES57" s="114"/>
      <c r="ET57" s="114"/>
      <c r="EU57" s="114"/>
      <c r="EV57" s="114"/>
      <c r="EW57" s="114"/>
      <c r="EX57" s="114"/>
      <c r="EY57" s="114"/>
      <c r="EZ57" s="114"/>
      <c r="FA57" s="114"/>
      <c r="FB57" s="114"/>
      <c r="FC57" s="114"/>
      <c r="FD57" s="114"/>
      <c r="FE57" s="114"/>
      <c r="FF57" s="114"/>
      <c r="FG57" s="114"/>
      <c r="FH57" s="114"/>
      <c r="FI57" s="114"/>
      <c r="FJ57" s="114"/>
      <c r="FK57" s="114"/>
      <c r="FL57" s="114"/>
      <c r="FM57" s="114"/>
      <c r="FN57" s="114"/>
      <c r="FO57" s="114"/>
      <c r="FP57" s="114"/>
      <c r="FQ57" s="114"/>
      <c r="FR57" s="114"/>
      <c r="FS57" s="114"/>
      <c r="FT57" s="114"/>
      <c r="FU57" s="114"/>
      <c r="FV57" s="114"/>
      <c r="FW57" s="114"/>
      <c r="FX57" s="114"/>
      <c r="FY57" s="114"/>
      <c r="FZ57" s="114"/>
      <c r="GA57" s="114"/>
      <c r="GB57" s="114"/>
      <c r="GC57" s="114"/>
      <c r="GD57" s="114"/>
      <c r="GE57" s="114"/>
      <c r="GF57" s="114"/>
      <c r="GG57" s="114"/>
      <c r="GH57" s="114"/>
      <c r="GI57" s="114"/>
      <c r="GJ57" s="114"/>
      <c r="GK57" s="114"/>
      <c r="GL57" s="114"/>
      <c r="GM57" s="114"/>
      <c r="GN57" s="114"/>
      <c r="GO57" s="114"/>
      <c r="GP57" s="114"/>
      <c r="GQ57" s="114"/>
      <c r="GR57" s="114"/>
      <c r="GS57" s="114"/>
      <c r="GT57" s="114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14"/>
      <c r="JP57" s="114"/>
      <c r="JQ57" s="114"/>
      <c r="JR57" s="114"/>
      <c r="JS57" s="114"/>
      <c r="JT57" s="114"/>
      <c r="JU57" s="114"/>
      <c r="JV57" s="114"/>
      <c r="JW57" s="114"/>
      <c r="JX57" s="114"/>
      <c r="JY57" s="114"/>
      <c r="JZ57" s="114"/>
      <c r="KA57" s="114"/>
      <c r="KB57" s="114"/>
      <c r="KC57" s="114"/>
      <c r="KD57" s="114"/>
      <c r="KE57" s="114"/>
      <c r="KF57" s="114"/>
      <c r="KG57" s="114"/>
      <c r="KH57" s="114"/>
      <c r="KI57" s="114"/>
      <c r="KJ57" s="114"/>
      <c r="KK57" s="114"/>
      <c r="KL57" s="114"/>
      <c r="KM57" s="114"/>
      <c r="KN57" s="114"/>
      <c r="KO57" s="114"/>
      <c r="KP57" s="114"/>
      <c r="KQ57" s="114"/>
      <c r="KR57" s="114"/>
      <c r="KS57" s="114"/>
      <c r="KT57" s="114"/>
      <c r="KU57" s="114"/>
      <c r="KV57" s="114"/>
      <c r="KW57" s="114"/>
      <c r="KX57" s="114"/>
      <c r="KY57" s="114"/>
      <c r="KZ57" s="114"/>
      <c r="LA57" s="114"/>
      <c r="LB57" s="114"/>
      <c r="LC57" s="114"/>
      <c r="LD57" s="114"/>
      <c r="LE57" s="114"/>
      <c r="LF57" s="114"/>
      <c r="LG57" s="114"/>
      <c r="LH57" s="114"/>
      <c r="LI57" s="114"/>
      <c r="LJ57" s="114"/>
      <c r="LK57" s="114"/>
      <c r="LL57" s="114"/>
      <c r="LM57" s="114"/>
      <c r="LN57" s="114"/>
      <c r="LO57" s="114"/>
      <c r="LP57" s="114"/>
      <c r="LQ57" s="114"/>
      <c r="LR57" s="114"/>
      <c r="LS57" s="114"/>
      <c r="LT57" s="114"/>
      <c r="LU57" s="114"/>
      <c r="LV57" s="114"/>
      <c r="LW57" s="114"/>
      <c r="LX57" s="114"/>
      <c r="LY57" s="114"/>
      <c r="LZ57" s="114"/>
      <c r="MA57" s="114"/>
      <c r="MB57" s="114"/>
      <c r="MC57" s="114"/>
      <c r="MD57" s="114"/>
      <c r="ME57" s="114"/>
      <c r="MF57" s="114"/>
      <c r="MG57" s="114"/>
      <c r="MH57" s="114"/>
      <c r="MI57" s="114"/>
      <c r="MJ57" s="114"/>
      <c r="MK57" s="114"/>
      <c r="ML57" s="114"/>
      <c r="MM57" s="114"/>
      <c r="MN57" s="114"/>
      <c r="MO57" s="114"/>
      <c r="MP57" s="114"/>
      <c r="MQ57" s="114"/>
      <c r="MR57" s="114"/>
      <c r="MS57" s="114"/>
      <c r="MT57" s="114"/>
      <c r="MU57" s="114"/>
      <c r="MV57" s="114"/>
      <c r="MW57" s="114"/>
      <c r="MX57" s="114"/>
      <c r="MY57" s="114"/>
      <c r="MZ57" s="114"/>
      <c r="NA57" s="114"/>
      <c r="NB57" s="114"/>
      <c r="NC57" s="114"/>
      <c r="ND57" s="114"/>
      <c r="NE57" s="114"/>
      <c r="NF57" s="114"/>
      <c r="NG57" s="114"/>
      <c r="NH57" s="114"/>
      <c r="NI57" s="114"/>
      <c r="NJ57" s="114"/>
      <c r="NK57" s="114"/>
      <c r="NL57" s="114"/>
      <c r="NM57" s="114"/>
      <c r="NN57" s="114"/>
      <c r="NO57" s="114"/>
      <c r="NP57" s="114"/>
      <c r="NQ57" s="114"/>
      <c r="NR57" s="114"/>
      <c r="NS57" s="114"/>
      <c r="NT57" s="114"/>
      <c r="NU57" s="114"/>
      <c r="NV57" s="114"/>
      <c r="NW57" s="114"/>
      <c r="NX57" s="114"/>
      <c r="NY57" s="114"/>
      <c r="NZ57" s="114"/>
      <c r="OA57" s="114"/>
      <c r="OB57" s="114"/>
      <c r="OC57" s="114"/>
      <c r="OD57" s="114"/>
      <c r="OE57" s="114"/>
      <c r="OF57" s="114"/>
      <c r="OG57" s="114"/>
      <c r="OH57" s="114"/>
      <c r="OI57" s="114"/>
      <c r="OJ57" s="114"/>
      <c r="OK57" s="114"/>
      <c r="OL57" s="114"/>
      <c r="OM57" s="114"/>
      <c r="ON57" s="114"/>
      <c r="OO57" s="114"/>
      <c r="OP57" s="114"/>
      <c r="OQ57" s="114"/>
      <c r="OR57" s="114"/>
      <c r="OS57" s="114"/>
      <c r="OT57" s="114"/>
      <c r="OU57" s="114"/>
      <c r="OV57" s="114"/>
      <c r="OW57" s="114"/>
      <c r="OX57" s="114"/>
      <c r="OY57" s="114"/>
      <c r="OZ57" s="114"/>
      <c r="PA57" s="114"/>
      <c r="PB57" s="114"/>
      <c r="PC57" s="114"/>
      <c r="PD57" s="114"/>
      <c r="PE57" s="114"/>
      <c r="PF57" s="114"/>
      <c r="PG57" s="114"/>
      <c r="PH57" s="114"/>
      <c r="PI57" s="114"/>
      <c r="PJ57" s="114"/>
      <c r="PK57" s="114"/>
      <c r="PL57" s="114"/>
      <c r="PM57" s="114"/>
      <c r="PN57" s="114"/>
      <c r="PO57" s="114"/>
      <c r="PP57" s="114"/>
      <c r="PQ57" s="114"/>
      <c r="PR57" s="114"/>
      <c r="PS57" s="114"/>
      <c r="PT57" s="114"/>
      <c r="PU57" s="114"/>
      <c r="PV57" s="114"/>
      <c r="PW57" s="114"/>
      <c r="PX57" s="114"/>
      <c r="PY57" s="114"/>
      <c r="PZ57" s="114"/>
      <c r="QA57" s="114"/>
      <c r="QB57" s="114"/>
      <c r="QC57" s="114"/>
      <c r="QD57" s="114"/>
      <c r="QE57" s="114"/>
      <c r="QF57" s="114"/>
      <c r="QG57" s="114"/>
      <c r="QH57" s="114"/>
      <c r="QI57" s="114"/>
      <c r="QJ57" s="114"/>
      <c r="QK57" s="114"/>
      <c r="QL57" s="114"/>
      <c r="QM57" s="114"/>
      <c r="QN57" s="114"/>
      <c r="QO57" s="114"/>
      <c r="QP57" s="114"/>
      <c r="QQ57" s="114"/>
      <c r="QR57" s="114"/>
      <c r="QS57" s="114"/>
      <c r="QT57" s="114"/>
      <c r="QU57" s="114"/>
      <c r="QV57" s="114"/>
      <c r="QW57" s="114"/>
      <c r="QX57" s="114"/>
      <c r="QY57" s="114"/>
      <c r="QZ57" s="114"/>
      <c r="RA57" s="114"/>
      <c r="RB57" s="114"/>
      <c r="RC57" s="114"/>
      <c r="RD57" s="114"/>
      <c r="RE57" s="114"/>
      <c r="RF57" s="114"/>
      <c r="RG57" s="114"/>
      <c r="RH57" s="114"/>
      <c r="RI57" s="114"/>
      <c r="RJ57" s="114"/>
      <c r="RK57" s="114"/>
      <c r="RL57" s="114"/>
      <c r="RM57" s="114"/>
      <c r="RN57" s="114"/>
      <c r="RO57" s="114"/>
      <c r="RP57" s="114"/>
      <c r="RQ57" s="114"/>
      <c r="RR57" s="114"/>
      <c r="RS57" s="114"/>
      <c r="RT57" s="114"/>
      <c r="RU57" s="114"/>
      <c r="RV57" s="114"/>
      <c r="RW57" s="114"/>
      <c r="RX57" s="114"/>
      <c r="RY57" s="114"/>
      <c r="RZ57" s="114"/>
      <c r="SA57" s="114"/>
      <c r="SB57" s="114"/>
      <c r="SC57" s="114"/>
      <c r="SD57" s="114"/>
      <c r="SE57" s="114"/>
      <c r="SF57" s="114"/>
      <c r="SG57" s="114"/>
      <c r="SH57" s="114"/>
      <c r="SI57" s="114"/>
      <c r="SJ57" s="114"/>
      <c r="SK57" s="114"/>
      <c r="SL57" s="114"/>
      <c r="SM57" s="114"/>
      <c r="SN57" s="114"/>
      <c r="SO57" s="114"/>
      <c r="SP57" s="114"/>
      <c r="SQ57" s="114"/>
      <c r="SR57" s="114"/>
      <c r="SS57" s="114"/>
      <c r="ST57" s="114"/>
      <c r="SU57" s="114"/>
      <c r="SV57" s="114"/>
      <c r="SW57" s="114"/>
      <c r="SX57" s="114"/>
      <c r="SY57" s="114"/>
      <c r="SZ57" s="114"/>
      <c r="TA57" s="114"/>
      <c r="TB57" s="114"/>
      <c r="TC57" s="114"/>
      <c r="TD57" s="114"/>
      <c r="TE57" s="114"/>
      <c r="TF57" s="114"/>
      <c r="TG57" s="114"/>
      <c r="TH57" s="114"/>
      <c r="TI57" s="114"/>
      <c r="TJ57" s="114"/>
      <c r="TK57" s="114"/>
      <c r="TL57" s="114"/>
      <c r="TM57" s="114"/>
      <c r="TN57" s="114"/>
      <c r="TO57" s="114"/>
      <c r="TP57" s="114"/>
      <c r="TQ57" s="114"/>
      <c r="TR57" s="114"/>
      <c r="TS57" s="114"/>
      <c r="TT57" s="114"/>
      <c r="TU57" s="114"/>
      <c r="TV57" s="114"/>
      <c r="TW57" s="114"/>
      <c r="TX57" s="114"/>
      <c r="TY57" s="114"/>
      <c r="TZ57" s="114"/>
      <c r="UA57" s="114"/>
      <c r="UB57" s="114"/>
      <c r="UC57" s="114"/>
      <c r="UD57" s="114"/>
      <c r="UE57" s="114"/>
      <c r="UF57" s="114"/>
      <c r="UG57" s="114"/>
      <c r="UH57" s="114"/>
      <c r="UI57" s="114"/>
      <c r="UJ57" s="114"/>
      <c r="UK57" s="114"/>
      <c r="UL57" s="114"/>
      <c r="UM57" s="114"/>
      <c r="UN57" s="114"/>
      <c r="UO57" s="114"/>
      <c r="UP57" s="114"/>
      <c r="UQ57" s="114"/>
      <c r="UR57" s="114"/>
      <c r="US57" s="114"/>
      <c r="UT57" s="114"/>
      <c r="UU57" s="114"/>
      <c r="UV57" s="114"/>
      <c r="UW57" s="114"/>
      <c r="UX57" s="114"/>
      <c r="UY57" s="114"/>
      <c r="UZ57" s="114"/>
      <c r="VA57" s="114"/>
      <c r="VB57" s="114"/>
      <c r="VC57" s="114"/>
      <c r="VD57" s="114"/>
      <c r="VE57" s="114"/>
      <c r="VF57" s="114"/>
      <c r="VG57" s="114"/>
      <c r="VH57" s="114"/>
      <c r="VI57" s="114"/>
      <c r="VJ57" s="114"/>
      <c r="VK57" s="114"/>
      <c r="VL57" s="114"/>
      <c r="VM57" s="114"/>
      <c r="VN57" s="114"/>
      <c r="VO57" s="114"/>
      <c r="VP57" s="114"/>
      <c r="VQ57" s="114"/>
      <c r="VR57" s="114"/>
      <c r="VS57" s="114"/>
      <c r="VT57" s="114"/>
      <c r="VU57" s="114"/>
      <c r="VV57" s="114"/>
      <c r="VW57" s="114"/>
      <c r="VX57" s="114"/>
      <c r="VY57" s="114"/>
      <c r="VZ57" s="114"/>
      <c r="WA57" s="114"/>
      <c r="WB57" s="114"/>
      <c r="WC57" s="114"/>
      <c r="WD57" s="114"/>
      <c r="WE57" s="114"/>
      <c r="WF57" s="114"/>
      <c r="WG57" s="114"/>
      <c r="WH57" s="114"/>
      <c r="WI57" s="114"/>
      <c r="WJ57" s="114"/>
      <c r="WK57" s="114"/>
      <c r="WL57" s="114"/>
      <c r="WM57" s="114"/>
      <c r="WN57" s="114"/>
      <c r="WO57" s="114"/>
      <c r="WP57" s="114"/>
      <c r="WQ57" s="114"/>
      <c r="WR57" s="114"/>
      <c r="WS57" s="114"/>
      <c r="WT57" s="114"/>
      <c r="WU57" s="114"/>
      <c r="WV57" s="114"/>
      <c r="WW57" s="114"/>
      <c r="WX57" s="114"/>
      <c r="WY57" s="114"/>
      <c r="WZ57" s="114"/>
      <c r="XA57" s="114"/>
      <c r="XB57" s="114"/>
      <c r="XC57" s="114"/>
      <c r="XD57" s="114"/>
      <c r="XE57" s="114"/>
      <c r="XF57" s="114"/>
      <c r="XG57" s="114"/>
      <c r="XH57" s="114"/>
      <c r="XI57" s="114"/>
      <c r="XJ57" s="114"/>
      <c r="XK57" s="114"/>
      <c r="XL57" s="114"/>
      <c r="XM57" s="114"/>
      <c r="XN57" s="114"/>
      <c r="XO57" s="114"/>
      <c r="XP57" s="114"/>
      <c r="XQ57" s="114"/>
      <c r="XR57" s="114"/>
      <c r="XS57" s="114"/>
      <c r="XT57" s="114"/>
      <c r="XU57" s="114"/>
      <c r="XV57" s="114"/>
      <c r="XW57" s="114"/>
      <c r="XX57" s="114"/>
      <c r="XY57" s="114"/>
      <c r="XZ57" s="114"/>
      <c r="YA57" s="114"/>
      <c r="YB57" s="114"/>
      <c r="YC57" s="114"/>
      <c r="YD57" s="114"/>
      <c r="YE57" s="114"/>
      <c r="YF57" s="114"/>
      <c r="YG57" s="114"/>
      <c r="YH57" s="114"/>
      <c r="YI57" s="114"/>
      <c r="YJ57" s="114"/>
      <c r="YK57" s="114"/>
      <c r="YL57" s="114"/>
      <c r="YM57" s="114"/>
      <c r="YN57" s="114"/>
      <c r="YO57" s="114"/>
      <c r="YP57" s="114"/>
      <c r="YQ57" s="114"/>
      <c r="YR57" s="114"/>
      <c r="YS57" s="114"/>
      <c r="YT57" s="114"/>
      <c r="YU57" s="114"/>
      <c r="YV57" s="114"/>
      <c r="YW57" s="114"/>
      <c r="YX57" s="114"/>
      <c r="YY57" s="114"/>
      <c r="YZ57" s="114"/>
      <c r="ZA57" s="114"/>
      <c r="ZB57" s="114"/>
      <c r="ZC57" s="114"/>
      <c r="ZD57" s="114"/>
      <c r="ZE57" s="114"/>
      <c r="ZF57" s="114"/>
      <c r="ZG57" s="114"/>
      <c r="ZH57" s="114"/>
      <c r="ZI57" s="114"/>
      <c r="ZJ57" s="114"/>
      <c r="ZK57" s="114"/>
      <c r="ZL57" s="114"/>
      <c r="ZM57" s="114"/>
      <c r="ZN57" s="114"/>
      <c r="ZO57" s="114"/>
      <c r="ZP57" s="114"/>
      <c r="ZQ57" s="114"/>
      <c r="ZR57" s="114"/>
      <c r="ZS57" s="114"/>
      <c r="ZT57" s="114"/>
      <c r="ZU57" s="114"/>
      <c r="ZV57" s="114"/>
      <c r="ZW57" s="114"/>
      <c r="ZX57" s="114"/>
      <c r="ZY57" s="114"/>
      <c r="ZZ57" s="114"/>
    </row>
    <row r="58" spans="1:702" hidden="1" outlineLevel="1">
      <c r="A58" s="8">
        <v>41974</v>
      </c>
      <c r="B58" s="114">
        <v>1574.71154161</v>
      </c>
      <c r="C58" s="114">
        <v>435.48220506000001</v>
      </c>
      <c r="D58" s="114">
        <v>2.0040069800000002</v>
      </c>
      <c r="E58" s="114">
        <v>384.15048755999999</v>
      </c>
      <c r="F58" s="114">
        <v>7.5144879999999997E-2</v>
      </c>
      <c r="G58" s="114">
        <v>1.8211689499999999</v>
      </c>
      <c r="H58" s="114">
        <v>64.20207997</v>
      </c>
      <c r="I58" s="114">
        <v>650.36539086000005</v>
      </c>
      <c r="J58" s="114">
        <v>6.5469516399999996</v>
      </c>
      <c r="K58" s="114">
        <v>1.0837555000000001</v>
      </c>
      <c r="L58" s="114">
        <v>2.62689664</v>
      </c>
      <c r="M58" s="166" t="s">
        <v>186</v>
      </c>
      <c r="N58" s="114">
        <v>3.9082991100000002</v>
      </c>
      <c r="O58" s="114">
        <v>4.8260760100000004</v>
      </c>
      <c r="P58" s="114">
        <v>7.0066701599999996</v>
      </c>
      <c r="Q58" s="114">
        <v>0.12540794</v>
      </c>
      <c r="R58" s="114">
        <v>0.83083790999999996</v>
      </c>
      <c r="S58" s="114">
        <v>0.34739288000000001</v>
      </c>
      <c r="T58" s="114">
        <v>9.30876956</v>
      </c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14"/>
      <c r="ER58" s="114"/>
      <c r="ES58" s="114"/>
      <c r="ET58" s="114"/>
      <c r="EU58" s="114"/>
      <c r="EV58" s="114"/>
      <c r="EW58" s="114"/>
      <c r="EX58" s="114"/>
      <c r="EY58" s="114"/>
      <c r="EZ58" s="114"/>
      <c r="FA58" s="114"/>
      <c r="FB58" s="114"/>
      <c r="FC58" s="114"/>
      <c r="FD58" s="114"/>
      <c r="FE58" s="114"/>
      <c r="FF58" s="114"/>
      <c r="FG58" s="114"/>
      <c r="FH58" s="114"/>
      <c r="FI58" s="114"/>
      <c r="FJ58" s="114"/>
      <c r="FK58" s="114"/>
      <c r="FL58" s="114"/>
      <c r="FM58" s="114"/>
      <c r="FN58" s="114"/>
      <c r="FO58" s="114"/>
      <c r="FP58" s="114"/>
      <c r="FQ58" s="114"/>
      <c r="FR58" s="114"/>
      <c r="FS58" s="114"/>
      <c r="FT58" s="114"/>
      <c r="FU58" s="114"/>
      <c r="FV58" s="114"/>
      <c r="FW58" s="114"/>
      <c r="FX58" s="114"/>
      <c r="FY58" s="114"/>
      <c r="FZ58" s="114"/>
      <c r="GA58" s="114"/>
      <c r="GB58" s="114"/>
      <c r="GC58" s="114"/>
      <c r="GD58" s="114"/>
      <c r="GE58" s="114"/>
      <c r="GF58" s="114"/>
      <c r="GG58" s="114"/>
      <c r="GH58" s="114"/>
      <c r="GI58" s="114"/>
      <c r="GJ58" s="114"/>
      <c r="GK58" s="114"/>
      <c r="GL58" s="114"/>
      <c r="GM58" s="114"/>
      <c r="GN58" s="114"/>
      <c r="GO58" s="114"/>
      <c r="GP58" s="114"/>
      <c r="GQ58" s="114"/>
      <c r="GR58" s="114"/>
      <c r="GS58" s="114"/>
      <c r="GT58" s="114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14"/>
      <c r="JP58" s="114"/>
      <c r="JQ58" s="114"/>
      <c r="JR58" s="114"/>
      <c r="JS58" s="114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14"/>
      <c r="KP58" s="114"/>
      <c r="KQ58" s="114"/>
      <c r="KR58" s="114"/>
      <c r="KS58" s="114"/>
      <c r="KT58" s="114"/>
      <c r="KU58" s="114"/>
      <c r="KV58" s="114"/>
      <c r="KW58" s="114"/>
      <c r="KX58" s="114"/>
      <c r="KY58" s="114"/>
      <c r="KZ58" s="114"/>
      <c r="LA58" s="114"/>
      <c r="LB58" s="114"/>
      <c r="LC58" s="114"/>
      <c r="LD58" s="114"/>
      <c r="LE58" s="114"/>
      <c r="LF58" s="114"/>
      <c r="LG58" s="114"/>
      <c r="LH58" s="114"/>
      <c r="LI58" s="114"/>
      <c r="LJ58" s="114"/>
      <c r="LK58" s="114"/>
      <c r="LL58" s="114"/>
      <c r="LM58" s="114"/>
      <c r="LN58" s="114"/>
      <c r="LO58" s="114"/>
      <c r="LP58" s="114"/>
      <c r="LQ58" s="114"/>
      <c r="LR58" s="114"/>
      <c r="LS58" s="114"/>
      <c r="LT58" s="114"/>
      <c r="LU58" s="114"/>
      <c r="LV58" s="114"/>
      <c r="LW58" s="114"/>
      <c r="LX58" s="114"/>
      <c r="LY58" s="114"/>
      <c r="LZ58" s="114"/>
      <c r="MA58" s="114"/>
      <c r="MB58" s="114"/>
      <c r="MC58" s="114"/>
      <c r="MD58" s="114"/>
      <c r="ME58" s="114"/>
      <c r="MF58" s="114"/>
      <c r="MG58" s="114"/>
      <c r="MH58" s="114"/>
      <c r="MI58" s="114"/>
      <c r="MJ58" s="114"/>
      <c r="MK58" s="114"/>
      <c r="ML58" s="114"/>
      <c r="MM58" s="114"/>
      <c r="MN58" s="114"/>
      <c r="MO58" s="114"/>
      <c r="MP58" s="114"/>
      <c r="MQ58" s="114"/>
      <c r="MR58" s="114"/>
      <c r="MS58" s="114"/>
      <c r="MT58" s="114"/>
      <c r="MU58" s="114"/>
      <c r="MV58" s="114"/>
      <c r="MW58" s="114"/>
      <c r="MX58" s="114"/>
      <c r="MY58" s="114"/>
      <c r="MZ58" s="114"/>
      <c r="NA58" s="114"/>
      <c r="NB58" s="114"/>
      <c r="NC58" s="114"/>
      <c r="ND58" s="114"/>
      <c r="NE58" s="114"/>
      <c r="NF58" s="114"/>
      <c r="NG58" s="114"/>
      <c r="NH58" s="114"/>
      <c r="NI58" s="114"/>
      <c r="NJ58" s="114"/>
      <c r="NK58" s="114"/>
      <c r="NL58" s="114"/>
      <c r="NM58" s="114"/>
      <c r="NN58" s="114"/>
      <c r="NO58" s="114"/>
      <c r="NP58" s="114"/>
      <c r="NQ58" s="114"/>
      <c r="NR58" s="114"/>
      <c r="NS58" s="114"/>
      <c r="NT58" s="114"/>
      <c r="NU58" s="114"/>
      <c r="NV58" s="114"/>
      <c r="NW58" s="114"/>
      <c r="NX58" s="114"/>
      <c r="NY58" s="114"/>
      <c r="NZ58" s="114"/>
      <c r="OA58" s="114"/>
      <c r="OB58" s="114"/>
      <c r="OC58" s="114"/>
      <c r="OD58" s="114"/>
      <c r="OE58" s="114"/>
      <c r="OF58" s="114"/>
      <c r="OG58" s="114"/>
      <c r="OH58" s="114"/>
      <c r="OI58" s="114"/>
      <c r="OJ58" s="114"/>
      <c r="OK58" s="114"/>
      <c r="OL58" s="114"/>
      <c r="OM58" s="114"/>
      <c r="ON58" s="114"/>
      <c r="OO58" s="114"/>
      <c r="OP58" s="114"/>
      <c r="OQ58" s="114"/>
      <c r="OR58" s="114"/>
      <c r="OS58" s="114"/>
      <c r="OT58" s="114"/>
      <c r="OU58" s="114"/>
      <c r="OV58" s="114"/>
      <c r="OW58" s="114"/>
      <c r="OX58" s="114"/>
      <c r="OY58" s="114"/>
      <c r="OZ58" s="114"/>
      <c r="PA58" s="114"/>
      <c r="PB58" s="114"/>
      <c r="PC58" s="114"/>
      <c r="PD58" s="114"/>
      <c r="PE58" s="114"/>
      <c r="PF58" s="114"/>
      <c r="PG58" s="114"/>
      <c r="PH58" s="114"/>
      <c r="PI58" s="114"/>
      <c r="PJ58" s="114"/>
      <c r="PK58" s="114"/>
      <c r="PL58" s="114"/>
      <c r="PM58" s="114"/>
      <c r="PN58" s="114"/>
      <c r="PO58" s="114"/>
      <c r="PP58" s="114"/>
      <c r="PQ58" s="114"/>
      <c r="PR58" s="114"/>
      <c r="PS58" s="114"/>
      <c r="PT58" s="114"/>
      <c r="PU58" s="114"/>
      <c r="PV58" s="114"/>
      <c r="PW58" s="114"/>
      <c r="PX58" s="114"/>
      <c r="PY58" s="114"/>
      <c r="PZ58" s="114"/>
      <c r="QA58" s="114"/>
      <c r="QB58" s="114"/>
      <c r="QC58" s="114"/>
      <c r="QD58" s="114"/>
      <c r="QE58" s="114"/>
      <c r="QF58" s="114"/>
      <c r="QG58" s="114"/>
      <c r="QH58" s="114"/>
      <c r="QI58" s="114"/>
      <c r="QJ58" s="114"/>
      <c r="QK58" s="114"/>
      <c r="QL58" s="114"/>
      <c r="QM58" s="114"/>
      <c r="QN58" s="114"/>
      <c r="QO58" s="114"/>
      <c r="QP58" s="114"/>
      <c r="QQ58" s="114"/>
      <c r="QR58" s="114"/>
      <c r="QS58" s="114"/>
      <c r="QT58" s="114"/>
      <c r="QU58" s="114"/>
      <c r="QV58" s="114"/>
      <c r="QW58" s="114"/>
      <c r="QX58" s="114"/>
      <c r="QY58" s="114"/>
      <c r="QZ58" s="114"/>
      <c r="RA58" s="114"/>
      <c r="RB58" s="114"/>
      <c r="RC58" s="114"/>
      <c r="RD58" s="114"/>
      <c r="RE58" s="114"/>
      <c r="RF58" s="114"/>
      <c r="RG58" s="114"/>
      <c r="RH58" s="114"/>
      <c r="RI58" s="114"/>
      <c r="RJ58" s="114"/>
      <c r="RK58" s="114"/>
      <c r="RL58" s="114"/>
      <c r="RM58" s="114"/>
      <c r="RN58" s="114"/>
      <c r="RO58" s="114"/>
      <c r="RP58" s="114"/>
      <c r="RQ58" s="114"/>
      <c r="RR58" s="114"/>
      <c r="RS58" s="114"/>
      <c r="RT58" s="114"/>
      <c r="RU58" s="114"/>
      <c r="RV58" s="114"/>
      <c r="RW58" s="114"/>
      <c r="RX58" s="114"/>
      <c r="RY58" s="114"/>
      <c r="RZ58" s="114"/>
      <c r="SA58" s="114"/>
      <c r="SB58" s="114"/>
      <c r="SC58" s="114"/>
      <c r="SD58" s="114"/>
      <c r="SE58" s="114"/>
      <c r="SF58" s="114"/>
      <c r="SG58" s="114"/>
      <c r="SH58" s="114"/>
      <c r="SI58" s="114"/>
      <c r="SJ58" s="114"/>
      <c r="SK58" s="114"/>
      <c r="SL58" s="114"/>
      <c r="SM58" s="114"/>
      <c r="SN58" s="114"/>
      <c r="SO58" s="114"/>
      <c r="SP58" s="114"/>
      <c r="SQ58" s="114"/>
      <c r="SR58" s="114"/>
      <c r="SS58" s="114"/>
      <c r="ST58" s="114"/>
      <c r="SU58" s="114"/>
      <c r="SV58" s="114"/>
      <c r="SW58" s="114"/>
      <c r="SX58" s="114"/>
      <c r="SY58" s="114"/>
      <c r="SZ58" s="114"/>
      <c r="TA58" s="114"/>
      <c r="TB58" s="114"/>
      <c r="TC58" s="114"/>
      <c r="TD58" s="114"/>
      <c r="TE58" s="114"/>
      <c r="TF58" s="114"/>
      <c r="TG58" s="114"/>
      <c r="TH58" s="114"/>
      <c r="TI58" s="114"/>
      <c r="TJ58" s="114"/>
      <c r="TK58" s="114"/>
      <c r="TL58" s="114"/>
      <c r="TM58" s="114"/>
      <c r="TN58" s="114"/>
      <c r="TO58" s="114"/>
      <c r="TP58" s="114"/>
      <c r="TQ58" s="114"/>
      <c r="TR58" s="114"/>
      <c r="TS58" s="114"/>
      <c r="TT58" s="114"/>
      <c r="TU58" s="114"/>
      <c r="TV58" s="114"/>
      <c r="TW58" s="114"/>
      <c r="TX58" s="114"/>
      <c r="TY58" s="114"/>
      <c r="TZ58" s="114"/>
      <c r="UA58" s="114"/>
      <c r="UB58" s="114"/>
      <c r="UC58" s="114"/>
      <c r="UD58" s="114"/>
      <c r="UE58" s="114"/>
      <c r="UF58" s="114"/>
      <c r="UG58" s="114"/>
      <c r="UH58" s="114"/>
      <c r="UI58" s="114"/>
      <c r="UJ58" s="114"/>
      <c r="UK58" s="114"/>
      <c r="UL58" s="114"/>
      <c r="UM58" s="114"/>
      <c r="UN58" s="114"/>
      <c r="UO58" s="114"/>
      <c r="UP58" s="114"/>
      <c r="UQ58" s="114"/>
      <c r="UR58" s="114"/>
      <c r="US58" s="114"/>
      <c r="UT58" s="114"/>
      <c r="UU58" s="114"/>
      <c r="UV58" s="114"/>
      <c r="UW58" s="114"/>
      <c r="UX58" s="114"/>
      <c r="UY58" s="114"/>
      <c r="UZ58" s="114"/>
      <c r="VA58" s="114"/>
      <c r="VB58" s="114"/>
      <c r="VC58" s="114"/>
      <c r="VD58" s="114"/>
      <c r="VE58" s="114"/>
      <c r="VF58" s="114"/>
      <c r="VG58" s="114"/>
      <c r="VH58" s="114"/>
      <c r="VI58" s="114"/>
      <c r="VJ58" s="114"/>
      <c r="VK58" s="114"/>
      <c r="VL58" s="114"/>
      <c r="VM58" s="114"/>
      <c r="VN58" s="114"/>
      <c r="VO58" s="114"/>
      <c r="VP58" s="114"/>
      <c r="VQ58" s="114"/>
      <c r="VR58" s="114"/>
      <c r="VS58" s="114"/>
      <c r="VT58" s="114"/>
      <c r="VU58" s="114"/>
      <c r="VV58" s="114"/>
      <c r="VW58" s="114"/>
      <c r="VX58" s="114"/>
      <c r="VY58" s="114"/>
      <c r="VZ58" s="114"/>
      <c r="WA58" s="114"/>
      <c r="WB58" s="114"/>
      <c r="WC58" s="114"/>
      <c r="WD58" s="114"/>
      <c r="WE58" s="114"/>
      <c r="WF58" s="114"/>
      <c r="WG58" s="114"/>
      <c r="WH58" s="114"/>
      <c r="WI58" s="114"/>
      <c r="WJ58" s="114"/>
      <c r="WK58" s="114"/>
      <c r="WL58" s="114"/>
      <c r="WM58" s="114"/>
      <c r="WN58" s="114"/>
      <c r="WO58" s="114"/>
      <c r="WP58" s="114"/>
      <c r="WQ58" s="114"/>
      <c r="WR58" s="114"/>
      <c r="WS58" s="114"/>
      <c r="WT58" s="114"/>
      <c r="WU58" s="114"/>
      <c r="WV58" s="114"/>
      <c r="WW58" s="114"/>
      <c r="WX58" s="114"/>
      <c r="WY58" s="114"/>
      <c r="WZ58" s="114"/>
      <c r="XA58" s="114"/>
      <c r="XB58" s="114"/>
      <c r="XC58" s="114"/>
      <c r="XD58" s="114"/>
      <c r="XE58" s="114"/>
      <c r="XF58" s="114"/>
      <c r="XG58" s="114"/>
      <c r="XH58" s="114"/>
      <c r="XI58" s="114"/>
      <c r="XJ58" s="114"/>
      <c r="XK58" s="114"/>
      <c r="XL58" s="114"/>
      <c r="XM58" s="114"/>
      <c r="XN58" s="114"/>
      <c r="XO58" s="114"/>
      <c r="XP58" s="114"/>
      <c r="XQ58" s="114"/>
      <c r="XR58" s="114"/>
      <c r="XS58" s="114"/>
      <c r="XT58" s="114"/>
      <c r="XU58" s="114"/>
      <c r="XV58" s="114"/>
      <c r="XW58" s="114"/>
      <c r="XX58" s="114"/>
      <c r="XY58" s="114"/>
      <c r="XZ58" s="114"/>
      <c r="YA58" s="114"/>
      <c r="YB58" s="114"/>
      <c r="YC58" s="114"/>
      <c r="YD58" s="114"/>
      <c r="YE58" s="114"/>
      <c r="YF58" s="114"/>
      <c r="YG58" s="114"/>
      <c r="YH58" s="114"/>
      <c r="YI58" s="114"/>
      <c r="YJ58" s="114"/>
      <c r="YK58" s="114"/>
      <c r="YL58" s="114"/>
      <c r="YM58" s="114"/>
      <c r="YN58" s="114"/>
      <c r="YO58" s="114"/>
      <c r="YP58" s="114"/>
      <c r="YQ58" s="114"/>
      <c r="YR58" s="114"/>
      <c r="YS58" s="114"/>
      <c r="YT58" s="114"/>
      <c r="YU58" s="114"/>
      <c r="YV58" s="114"/>
      <c r="YW58" s="114"/>
      <c r="YX58" s="114"/>
      <c r="YY58" s="114"/>
      <c r="YZ58" s="114"/>
      <c r="ZA58" s="114"/>
      <c r="ZB58" s="114"/>
      <c r="ZC58" s="114"/>
      <c r="ZD58" s="114"/>
      <c r="ZE58" s="114"/>
      <c r="ZF58" s="114"/>
      <c r="ZG58" s="114"/>
      <c r="ZH58" s="114"/>
      <c r="ZI58" s="114"/>
      <c r="ZJ58" s="114"/>
      <c r="ZK58" s="114"/>
      <c r="ZL58" s="114"/>
      <c r="ZM58" s="114"/>
      <c r="ZN58" s="114"/>
      <c r="ZO58" s="114"/>
      <c r="ZP58" s="114"/>
      <c r="ZQ58" s="114"/>
      <c r="ZR58" s="114"/>
      <c r="ZS58" s="114"/>
      <c r="ZT58" s="114"/>
      <c r="ZU58" s="114"/>
      <c r="ZV58" s="114"/>
      <c r="ZW58" s="114"/>
      <c r="ZX58" s="114"/>
      <c r="ZY58" s="114"/>
      <c r="ZZ58" s="114"/>
    </row>
    <row r="59" spans="1:702" hidden="1" outlineLevel="1">
      <c r="A59" s="8">
        <v>42005</v>
      </c>
      <c r="B59" s="114">
        <v>1581.3839852200001</v>
      </c>
      <c r="C59" s="114">
        <v>444.91626366999998</v>
      </c>
      <c r="D59" s="114">
        <v>2.0040069800000002</v>
      </c>
      <c r="E59" s="114">
        <v>372.92897132000002</v>
      </c>
      <c r="F59" s="114">
        <v>8.8582709999999995E-2</v>
      </c>
      <c r="G59" s="114">
        <v>1.8065930299999999</v>
      </c>
      <c r="H59" s="114">
        <v>63.473230829999999</v>
      </c>
      <c r="I59" s="114">
        <v>659.19399862</v>
      </c>
      <c r="J59" s="114">
        <v>5.9850598399999999</v>
      </c>
      <c r="K59" s="114">
        <v>1.0913754099999999</v>
      </c>
      <c r="L59" s="114">
        <v>2.5879243700000001</v>
      </c>
      <c r="M59" s="166" t="s">
        <v>186</v>
      </c>
      <c r="N59" s="114">
        <v>3.9453180400000001</v>
      </c>
      <c r="O59" s="114">
        <v>4.9786435000000004</v>
      </c>
      <c r="P59" s="114">
        <v>6.9831823100000001</v>
      </c>
      <c r="Q59" s="114">
        <v>0.13115995</v>
      </c>
      <c r="R59" s="114">
        <v>1.28526611</v>
      </c>
      <c r="S59" s="114">
        <v>0.57759147</v>
      </c>
      <c r="T59" s="114">
        <v>9.4068170599999998</v>
      </c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14"/>
      <c r="ER59" s="114"/>
      <c r="ES59" s="114"/>
      <c r="ET59" s="114"/>
      <c r="EU59" s="114"/>
      <c r="EV59" s="114"/>
      <c r="EW59" s="114"/>
      <c r="EX59" s="114"/>
      <c r="EY59" s="114"/>
      <c r="EZ59" s="114"/>
      <c r="FA59" s="114"/>
      <c r="FB59" s="114"/>
      <c r="FC59" s="114"/>
      <c r="FD59" s="114"/>
      <c r="FE59" s="114"/>
      <c r="FF59" s="114"/>
      <c r="FG59" s="114"/>
      <c r="FH59" s="114"/>
      <c r="FI59" s="114"/>
      <c r="FJ59" s="114"/>
      <c r="FK59" s="114"/>
      <c r="FL59" s="114"/>
      <c r="FM59" s="114"/>
      <c r="FN59" s="114"/>
      <c r="FO59" s="114"/>
      <c r="FP59" s="114"/>
      <c r="FQ59" s="114"/>
      <c r="FR59" s="114"/>
      <c r="FS59" s="114"/>
      <c r="FT59" s="114"/>
      <c r="FU59" s="114"/>
      <c r="FV59" s="114"/>
      <c r="FW59" s="114"/>
      <c r="FX59" s="114"/>
      <c r="FY59" s="114"/>
      <c r="FZ59" s="114"/>
      <c r="GA59" s="114"/>
      <c r="GB59" s="114"/>
      <c r="GC59" s="114"/>
      <c r="GD59" s="114"/>
      <c r="GE59" s="114"/>
      <c r="GF59" s="114"/>
      <c r="GG59" s="114"/>
      <c r="GH59" s="114"/>
      <c r="GI59" s="114"/>
      <c r="GJ59" s="114"/>
      <c r="GK59" s="114"/>
      <c r="GL59" s="114"/>
      <c r="GM59" s="114"/>
      <c r="GN59" s="114"/>
      <c r="GO59" s="114"/>
      <c r="GP59" s="114"/>
      <c r="GQ59" s="114"/>
      <c r="GR59" s="114"/>
      <c r="GS59" s="114"/>
      <c r="GT59" s="114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14"/>
      <c r="JP59" s="114"/>
      <c r="JQ59" s="114"/>
      <c r="JR59" s="114"/>
      <c r="JS59" s="114"/>
      <c r="JT59" s="114"/>
      <c r="JU59" s="114"/>
      <c r="JV59" s="114"/>
      <c r="JW59" s="114"/>
      <c r="JX59" s="114"/>
      <c r="JY59" s="114"/>
      <c r="JZ59" s="114"/>
      <c r="KA59" s="114"/>
      <c r="KB59" s="114"/>
      <c r="KC59" s="114"/>
      <c r="KD59" s="114"/>
      <c r="KE59" s="114"/>
      <c r="KF59" s="114"/>
      <c r="KG59" s="114"/>
      <c r="KH59" s="114"/>
      <c r="KI59" s="114"/>
      <c r="KJ59" s="114"/>
      <c r="KK59" s="114"/>
      <c r="KL59" s="114"/>
      <c r="KM59" s="114"/>
      <c r="KN59" s="114"/>
      <c r="KO59" s="114"/>
      <c r="KP59" s="114"/>
      <c r="KQ59" s="114"/>
      <c r="KR59" s="114"/>
      <c r="KS59" s="114"/>
      <c r="KT59" s="114"/>
      <c r="KU59" s="114"/>
      <c r="KV59" s="114"/>
      <c r="KW59" s="114"/>
      <c r="KX59" s="114"/>
      <c r="KY59" s="114"/>
      <c r="KZ59" s="114"/>
      <c r="LA59" s="114"/>
      <c r="LB59" s="114"/>
      <c r="LC59" s="114"/>
      <c r="LD59" s="114"/>
      <c r="LE59" s="114"/>
      <c r="LF59" s="114"/>
      <c r="LG59" s="114"/>
      <c r="LH59" s="114"/>
      <c r="LI59" s="114"/>
      <c r="LJ59" s="114"/>
      <c r="LK59" s="114"/>
      <c r="LL59" s="114"/>
      <c r="LM59" s="114"/>
      <c r="LN59" s="114"/>
      <c r="LO59" s="114"/>
      <c r="LP59" s="114"/>
      <c r="LQ59" s="114"/>
      <c r="LR59" s="114"/>
      <c r="LS59" s="114"/>
      <c r="LT59" s="114"/>
      <c r="LU59" s="114"/>
      <c r="LV59" s="114"/>
      <c r="LW59" s="114"/>
      <c r="LX59" s="114"/>
      <c r="LY59" s="114"/>
      <c r="LZ59" s="114"/>
      <c r="MA59" s="114"/>
      <c r="MB59" s="114"/>
      <c r="MC59" s="114"/>
      <c r="MD59" s="114"/>
      <c r="ME59" s="114"/>
      <c r="MF59" s="114"/>
      <c r="MG59" s="114"/>
      <c r="MH59" s="114"/>
      <c r="MI59" s="114"/>
      <c r="MJ59" s="114"/>
      <c r="MK59" s="114"/>
      <c r="ML59" s="114"/>
      <c r="MM59" s="114"/>
      <c r="MN59" s="114"/>
      <c r="MO59" s="114"/>
      <c r="MP59" s="114"/>
      <c r="MQ59" s="114"/>
      <c r="MR59" s="114"/>
      <c r="MS59" s="114"/>
      <c r="MT59" s="114"/>
      <c r="MU59" s="114"/>
      <c r="MV59" s="114"/>
      <c r="MW59" s="114"/>
      <c r="MX59" s="114"/>
      <c r="MY59" s="114"/>
      <c r="MZ59" s="114"/>
      <c r="NA59" s="114"/>
      <c r="NB59" s="114"/>
      <c r="NC59" s="114"/>
      <c r="ND59" s="114"/>
      <c r="NE59" s="114"/>
      <c r="NF59" s="114"/>
      <c r="NG59" s="114"/>
      <c r="NH59" s="114"/>
      <c r="NI59" s="114"/>
      <c r="NJ59" s="114"/>
      <c r="NK59" s="114"/>
      <c r="NL59" s="114"/>
      <c r="NM59" s="114"/>
      <c r="NN59" s="114"/>
      <c r="NO59" s="114"/>
      <c r="NP59" s="114"/>
      <c r="NQ59" s="114"/>
      <c r="NR59" s="114"/>
      <c r="NS59" s="114"/>
      <c r="NT59" s="114"/>
      <c r="NU59" s="114"/>
      <c r="NV59" s="114"/>
      <c r="NW59" s="114"/>
      <c r="NX59" s="114"/>
      <c r="NY59" s="114"/>
      <c r="NZ59" s="114"/>
      <c r="OA59" s="114"/>
      <c r="OB59" s="114"/>
      <c r="OC59" s="114"/>
      <c r="OD59" s="114"/>
      <c r="OE59" s="114"/>
      <c r="OF59" s="114"/>
      <c r="OG59" s="114"/>
      <c r="OH59" s="114"/>
      <c r="OI59" s="114"/>
      <c r="OJ59" s="114"/>
      <c r="OK59" s="114"/>
      <c r="OL59" s="114"/>
      <c r="OM59" s="114"/>
      <c r="ON59" s="114"/>
      <c r="OO59" s="114"/>
      <c r="OP59" s="114"/>
      <c r="OQ59" s="114"/>
      <c r="OR59" s="114"/>
      <c r="OS59" s="114"/>
      <c r="OT59" s="114"/>
      <c r="OU59" s="114"/>
      <c r="OV59" s="114"/>
      <c r="OW59" s="114"/>
      <c r="OX59" s="114"/>
      <c r="OY59" s="114"/>
      <c r="OZ59" s="114"/>
      <c r="PA59" s="114"/>
      <c r="PB59" s="114"/>
      <c r="PC59" s="114"/>
      <c r="PD59" s="114"/>
      <c r="PE59" s="114"/>
      <c r="PF59" s="114"/>
      <c r="PG59" s="114"/>
      <c r="PH59" s="114"/>
      <c r="PI59" s="114"/>
      <c r="PJ59" s="114"/>
      <c r="PK59" s="114"/>
      <c r="PL59" s="114"/>
      <c r="PM59" s="114"/>
      <c r="PN59" s="114"/>
      <c r="PO59" s="114"/>
      <c r="PP59" s="114"/>
      <c r="PQ59" s="114"/>
      <c r="PR59" s="114"/>
      <c r="PS59" s="114"/>
      <c r="PT59" s="114"/>
      <c r="PU59" s="114"/>
      <c r="PV59" s="114"/>
      <c r="PW59" s="114"/>
      <c r="PX59" s="114"/>
      <c r="PY59" s="114"/>
      <c r="PZ59" s="114"/>
      <c r="QA59" s="114"/>
      <c r="QB59" s="114"/>
      <c r="QC59" s="114"/>
      <c r="QD59" s="114"/>
      <c r="QE59" s="114"/>
      <c r="QF59" s="114"/>
      <c r="QG59" s="114"/>
      <c r="QH59" s="114"/>
      <c r="QI59" s="114"/>
      <c r="QJ59" s="114"/>
      <c r="QK59" s="114"/>
      <c r="QL59" s="114"/>
      <c r="QM59" s="114"/>
      <c r="QN59" s="114"/>
      <c r="QO59" s="114"/>
      <c r="QP59" s="114"/>
      <c r="QQ59" s="114"/>
      <c r="QR59" s="114"/>
      <c r="QS59" s="114"/>
      <c r="QT59" s="114"/>
      <c r="QU59" s="114"/>
      <c r="QV59" s="114"/>
      <c r="QW59" s="114"/>
      <c r="QX59" s="114"/>
      <c r="QY59" s="114"/>
      <c r="QZ59" s="114"/>
      <c r="RA59" s="114"/>
      <c r="RB59" s="114"/>
      <c r="RC59" s="114"/>
      <c r="RD59" s="114"/>
      <c r="RE59" s="114"/>
      <c r="RF59" s="114"/>
      <c r="RG59" s="114"/>
      <c r="RH59" s="114"/>
      <c r="RI59" s="114"/>
      <c r="RJ59" s="114"/>
      <c r="RK59" s="114"/>
      <c r="RL59" s="114"/>
      <c r="RM59" s="114"/>
      <c r="RN59" s="114"/>
      <c r="RO59" s="114"/>
      <c r="RP59" s="114"/>
      <c r="RQ59" s="114"/>
      <c r="RR59" s="114"/>
      <c r="RS59" s="114"/>
      <c r="RT59" s="114"/>
      <c r="RU59" s="114"/>
      <c r="RV59" s="114"/>
      <c r="RW59" s="114"/>
      <c r="RX59" s="114"/>
      <c r="RY59" s="114"/>
      <c r="RZ59" s="114"/>
      <c r="SA59" s="114"/>
      <c r="SB59" s="114"/>
      <c r="SC59" s="114"/>
      <c r="SD59" s="114"/>
      <c r="SE59" s="114"/>
      <c r="SF59" s="114"/>
      <c r="SG59" s="114"/>
      <c r="SH59" s="114"/>
      <c r="SI59" s="114"/>
      <c r="SJ59" s="114"/>
      <c r="SK59" s="114"/>
      <c r="SL59" s="114"/>
      <c r="SM59" s="114"/>
      <c r="SN59" s="114"/>
      <c r="SO59" s="114"/>
      <c r="SP59" s="114"/>
      <c r="SQ59" s="114"/>
      <c r="SR59" s="114"/>
      <c r="SS59" s="114"/>
      <c r="ST59" s="114"/>
      <c r="SU59" s="114"/>
      <c r="SV59" s="114"/>
      <c r="SW59" s="114"/>
      <c r="SX59" s="114"/>
      <c r="SY59" s="114"/>
      <c r="SZ59" s="114"/>
      <c r="TA59" s="114"/>
      <c r="TB59" s="114"/>
      <c r="TC59" s="114"/>
      <c r="TD59" s="114"/>
      <c r="TE59" s="114"/>
      <c r="TF59" s="114"/>
      <c r="TG59" s="114"/>
      <c r="TH59" s="114"/>
      <c r="TI59" s="114"/>
      <c r="TJ59" s="114"/>
      <c r="TK59" s="114"/>
      <c r="TL59" s="114"/>
      <c r="TM59" s="114"/>
      <c r="TN59" s="114"/>
      <c r="TO59" s="114"/>
      <c r="TP59" s="114"/>
      <c r="TQ59" s="114"/>
      <c r="TR59" s="114"/>
      <c r="TS59" s="114"/>
      <c r="TT59" s="114"/>
      <c r="TU59" s="114"/>
      <c r="TV59" s="114"/>
      <c r="TW59" s="114"/>
      <c r="TX59" s="114"/>
      <c r="TY59" s="114"/>
      <c r="TZ59" s="114"/>
      <c r="UA59" s="114"/>
      <c r="UB59" s="114"/>
      <c r="UC59" s="114"/>
      <c r="UD59" s="114"/>
      <c r="UE59" s="114"/>
      <c r="UF59" s="114"/>
      <c r="UG59" s="114"/>
      <c r="UH59" s="114"/>
      <c r="UI59" s="114"/>
      <c r="UJ59" s="114"/>
      <c r="UK59" s="114"/>
      <c r="UL59" s="114"/>
      <c r="UM59" s="114"/>
      <c r="UN59" s="114"/>
      <c r="UO59" s="114"/>
      <c r="UP59" s="114"/>
      <c r="UQ59" s="114"/>
      <c r="UR59" s="114"/>
      <c r="US59" s="114"/>
      <c r="UT59" s="114"/>
      <c r="UU59" s="114"/>
      <c r="UV59" s="114"/>
      <c r="UW59" s="114"/>
      <c r="UX59" s="114"/>
      <c r="UY59" s="114"/>
      <c r="UZ59" s="114"/>
      <c r="VA59" s="114"/>
      <c r="VB59" s="114"/>
      <c r="VC59" s="114"/>
      <c r="VD59" s="114"/>
      <c r="VE59" s="114"/>
      <c r="VF59" s="114"/>
      <c r="VG59" s="114"/>
      <c r="VH59" s="114"/>
      <c r="VI59" s="114"/>
      <c r="VJ59" s="114"/>
      <c r="VK59" s="114"/>
      <c r="VL59" s="114"/>
      <c r="VM59" s="114"/>
      <c r="VN59" s="114"/>
      <c r="VO59" s="114"/>
      <c r="VP59" s="114"/>
      <c r="VQ59" s="114"/>
      <c r="VR59" s="114"/>
      <c r="VS59" s="114"/>
      <c r="VT59" s="114"/>
      <c r="VU59" s="114"/>
      <c r="VV59" s="114"/>
      <c r="VW59" s="114"/>
      <c r="VX59" s="114"/>
      <c r="VY59" s="114"/>
      <c r="VZ59" s="114"/>
      <c r="WA59" s="114"/>
      <c r="WB59" s="114"/>
      <c r="WC59" s="114"/>
      <c r="WD59" s="114"/>
      <c r="WE59" s="114"/>
      <c r="WF59" s="114"/>
      <c r="WG59" s="114"/>
      <c r="WH59" s="114"/>
      <c r="WI59" s="114"/>
      <c r="WJ59" s="114"/>
      <c r="WK59" s="114"/>
      <c r="WL59" s="114"/>
      <c r="WM59" s="114"/>
      <c r="WN59" s="114"/>
      <c r="WO59" s="114"/>
      <c r="WP59" s="114"/>
      <c r="WQ59" s="114"/>
      <c r="WR59" s="114"/>
      <c r="WS59" s="114"/>
      <c r="WT59" s="114"/>
      <c r="WU59" s="114"/>
      <c r="WV59" s="114"/>
      <c r="WW59" s="114"/>
      <c r="WX59" s="114"/>
      <c r="WY59" s="114"/>
      <c r="WZ59" s="114"/>
      <c r="XA59" s="114"/>
      <c r="XB59" s="114"/>
      <c r="XC59" s="114"/>
      <c r="XD59" s="114"/>
      <c r="XE59" s="114"/>
      <c r="XF59" s="114"/>
      <c r="XG59" s="114"/>
      <c r="XH59" s="114"/>
      <c r="XI59" s="114"/>
      <c r="XJ59" s="114"/>
      <c r="XK59" s="114"/>
      <c r="XL59" s="114"/>
      <c r="XM59" s="114"/>
      <c r="XN59" s="114"/>
      <c r="XO59" s="114"/>
      <c r="XP59" s="114"/>
      <c r="XQ59" s="114"/>
      <c r="XR59" s="114"/>
      <c r="XS59" s="114"/>
      <c r="XT59" s="114"/>
      <c r="XU59" s="114"/>
      <c r="XV59" s="114"/>
      <c r="XW59" s="114"/>
      <c r="XX59" s="114"/>
      <c r="XY59" s="114"/>
      <c r="XZ59" s="114"/>
      <c r="YA59" s="114"/>
      <c r="YB59" s="114"/>
      <c r="YC59" s="114"/>
      <c r="YD59" s="114"/>
      <c r="YE59" s="114"/>
      <c r="YF59" s="114"/>
      <c r="YG59" s="114"/>
      <c r="YH59" s="114"/>
      <c r="YI59" s="114"/>
      <c r="YJ59" s="114"/>
      <c r="YK59" s="114"/>
      <c r="YL59" s="114"/>
      <c r="YM59" s="114"/>
      <c r="YN59" s="114"/>
      <c r="YO59" s="114"/>
      <c r="YP59" s="114"/>
      <c r="YQ59" s="114"/>
      <c r="YR59" s="114"/>
      <c r="YS59" s="114"/>
      <c r="YT59" s="114"/>
      <c r="YU59" s="114"/>
      <c r="YV59" s="114"/>
      <c r="YW59" s="114"/>
      <c r="YX59" s="114"/>
      <c r="YY59" s="114"/>
      <c r="YZ59" s="114"/>
      <c r="ZA59" s="114"/>
      <c r="ZB59" s="114"/>
      <c r="ZC59" s="114"/>
      <c r="ZD59" s="114"/>
      <c r="ZE59" s="114"/>
      <c r="ZF59" s="114"/>
      <c r="ZG59" s="114"/>
      <c r="ZH59" s="114"/>
      <c r="ZI59" s="114"/>
      <c r="ZJ59" s="114"/>
      <c r="ZK59" s="114"/>
      <c r="ZL59" s="114"/>
      <c r="ZM59" s="114"/>
      <c r="ZN59" s="114"/>
      <c r="ZO59" s="114"/>
      <c r="ZP59" s="114"/>
      <c r="ZQ59" s="114"/>
      <c r="ZR59" s="114"/>
      <c r="ZS59" s="114"/>
      <c r="ZT59" s="114"/>
      <c r="ZU59" s="114"/>
      <c r="ZV59" s="114"/>
      <c r="ZW59" s="114"/>
      <c r="ZX59" s="114"/>
      <c r="ZY59" s="114"/>
      <c r="ZZ59" s="114"/>
    </row>
    <row r="60" spans="1:702" hidden="1" outlineLevel="1">
      <c r="A60" s="8">
        <v>42036</v>
      </c>
      <c r="B60" s="114">
        <v>1848.7074793199999</v>
      </c>
      <c r="C60" s="114">
        <v>546.10816793000004</v>
      </c>
      <c r="D60" s="114">
        <v>2.0040069800000002</v>
      </c>
      <c r="E60" s="114">
        <v>457.15699575999997</v>
      </c>
      <c r="F60" s="114">
        <v>0</v>
      </c>
      <c r="G60" s="114">
        <v>1.8042682999999999</v>
      </c>
      <c r="H60" s="114">
        <v>50.761677339999999</v>
      </c>
      <c r="I60" s="114">
        <v>734.11326288999999</v>
      </c>
      <c r="J60" s="114">
        <v>6.4358640400000002</v>
      </c>
      <c r="K60" s="114">
        <v>1.37270863</v>
      </c>
      <c r="L60" s="114">
        <v>2.5869216100000001</v>
      </c>
      <c r="M60" s="166" t="s">
        <v>186</v>
      </c>
      <c r="N60" s="114">
        <v>22.95395194</v>
      </c>
      <c r="O60" s="114">
        <v>5.5327329299999999</v>
      </c>
      <c r="P60" s="114">
        <v>6.3966987399999997</v>
      </c>
      <c r="Q60" s="114">
        <v>3.8611909999999999E-2</v>
      </c>
      <c r="R60" s="114">
        <v>1.24467134</v>
      </c>
      <c r="S60" s="114">
        <v>0.69815775000000002</v>
      </c>
      <c r="T60" s="114">
        <v>9.4987812300000005</v>
      </c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14"/>
      <c r="ER60" s="114"/>
      <c r="ES60" s="114"/>
      <c r="ET60" s="114"/>
      <c r="EU60" s="114"/>
      <c r="EV60" s="114"/>
      <c r="EW60" s="114"/>
      <c r="EX60" s="114"/>
      <c r="EY60" s="114"/>
      <c r="EZ60" s="114"/>
      <c r="FA60" s="114"/>
      <c r="FB60" s="114"/>
      <c r="FC60" s="114"/>
      <c r="FD60" s="114"/>
      <c r="FE60" s="114"/>
      <c r="FF60" s="114"/>
      <c r="FG60" s="114"/>
      <c r="FH60" s="114"/>
      <c r="FI60" s="114"/>
      <c r="FJ60" s="114"/>
      <c r="FK60" s="114"/>
      <c r="FL60" s="114"/>
      <c r="FM60" s="114"/>
      <c r="FN60" s="114"/>
      <c r="FO60" s="114"/>
      <c r="FP60" s="114"/>
      <c r="FQ60" s="114"/>
      <c r="FR60" s="114"/>
      <c r="FS60" s="114"/>
      <c r="FT60" s="114"/>
      <c r="FU60" s="114"/>
      <c r="FV60" s="114"/>
      <c r="FW60" s="114"/>
      <c r="FX60" s="114"/>
      <c r="FY60" s="114"/>
      <c r="FZ60" s="114"/>
      <c r="GA60" s="114"/>
      <c r="GB60" s="114"/>
      <c r="GC60" s="114"/>
      <c r="GD60" s="114"/>
      <c r="GE60" s="114"/>
      <c r="GF60" s="114"/>
      <c r="GG60" s="114"/>
      <c r="GH60" s="114"/>
      <c r="GI60" s="114"/>
      <c r="GJ60" s="114"/>
      <c r="GK60" s="114"/>
      <c r="GL60" s="114"/>
      <c r="GM60" s="114"/>
      <c r="GN60" s="114"/>
      <c r="GO60" s="114"/>
      <c r="GP60" s="114"/>
      <c r="GQ60" s="114"/>
      <c r="GR60" s="114"/>
      <c r="GS60" s="114"/>
      <c r="GT60" s="114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/>
      <c r="JN60" s="114"/>
      <c r="JO60" s="114"/>
      <c r="JP60" s="114"/>
      <c r="JQ60" s="114"/>
      <c r="JR60" s="114"/>
      <c r="JS60" s="114"/>
      <c r="JT60" s="114"/>
      <c r="JU60" s="114"/>
      <c r="JV60" s="114"/>
      <c r="JW60" s="114"/>
      <c r="JX60" s="114"/>
      <c r="JY60" s="114"/>
      <c r="JZ60" s="114"/>
      <c r="KA60" s="114"/>
      <c r="KB60" s="114"/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14"/>
      <c r="KP60" s="114"/>
      <c r="KQ60" s="114"/>
      <c r="KR60" s="114"/>
      <c r="KS60" s="114"/>
      <c r="KT60" s="114"/>
      <c r="KU60" s="114"/>
      <c r="KV60" s="114"/>
      <c r="KW60" s="114"/>
      <c r="KX60" s="114"/>
      <c r="KY60" s="114"/>
      <c r="KZ60" s="114"/>
      <c r="LA60" s="114"/>
      <c r="LB60" s="114"/>
      <c r="LC60" s="114"/>
      <c r="LD60" s="114"/>
      <c r="LE60" s="114"/>
      <c r="LF60" s="114"/>
      <c r="LG60" s="114"/>
      <c r="LH60" s="114"/>
      <c r="LI60" s="114"/>
      <c r="LJ60" s="114"/>
      <c r="LK60" s="114"/>
      <c r="LL60" s="114"/>
      <c r="LM60" s="114"/>
      <c r="LN60" s="114"/>
      <c r="LO60" s="114"/>
      <c r="LP60" s="114"/>
      <c r="LQ60" s="114"/>
      <c r="LR60" s="114"/>
      <c r="LS60" s="114"/>
      <c r="LT60" s="114"/>
      <c r="LU60" s="114"/>
      <c r="LV60" s="114"/>
      <c r="LW60" s="114"/>
      <c r="LX60" s="114"/>
      <c r="LY60" s="114"/>
      <c r="LZ60" s="114"/>
      <c r="MA60" s="114"/>
      <c r="MB60" s="114"/>
      <c r="MC60" s="114"/>
      <c r="MD60" s="114"/>
      <c r="ME60" s="114"/>
      <c r="MF60" s="114"/>
      <c r="MG60" s="114"/>
      <c r="MH60" s="114"/>
      <c r="MI60" s="114"/>
      <c r="MJ60" s="114"/>
      <c r="MK60" s="114"/>
      <c r="ML60" s="114"/>
      <c r="MM60" s="114"/>
      <c r="MN60" s="114"/>
      <c r="MO60" s="114"/>
      <c r="MP60" s="114"/>
      <c r="MQ60" s="114"/>
      <c r="MR60" s="114"/>
      <c r="MS60" s="114"/>
      <c r="MT60" s="114"/>
      <c r="MU60" s="114"/>
      <c r="MV60" s="114"/>
      <c r="MW60" s="114"/>
      <c r="MX60" s="114"/>
      <c r="MY60" s="114"/>
      <c r="MZ60" s="114"/>
      <c r="NA60" s="114"/>
      <c r="NB60" s="114"/>
      <c r="NC60" s="114"/>
      <c r="ND60" s="114"/>
      <c r="NE60" s="114"/>
      <c r="NF60" s="114"/>
      <c r="NG60" s="114"/>
      <c r="NH60" s="114"/>
      <c r="NI60" s="114"/>
      <c r="NJ60" s="114"/>
      <c r="NK60" s="114"/>
      <c r="NL60" s="114"/>
      <c r="NM60" s="114"/>
      <c r="NN60" s="114"/>
      <c r="NO60" s="114"/>
      <c r="NP60" s="114"/>
      <c r="NQ60" s="114"/>
      <c r="NR60" s="114"/>
      <c r="NS60" s="114"/>
      <c r="NT60" s="114"/>
      <c r="NU60" s="114"/>
      <c r="NV60" s="114"/>
      <c r="NW60" s="114"/>
      <c r="NX60" s="114"/>
      <c r="NY60" s="114"/>
      <c r="NZ60" s="114"/>
      <c r="OA60" s="114"/>
      <c r="OB60" s="114"/>
      <c r="OC60" s="114"/>
      <c r="OD60" s="114"/>
      <c r="OE60" s="114"/>
      <c r="OF60" s="114"/>
      <c r="OG60" s="114"/>
      <c r="OH60" s="114"/>
      <c r="OI60" s="114"/>
      <c r="OJ60" s="114"/>
      <c r="OK60" s="114"/>
      <c r="OL60" s="114"/>
      <c r="OM60" s="114"/>
      <c r="ON60" s="114"/>
      <c r="OO60" s="114"/>
      <c r="OP60" s="114"/>
      <c r="OQ60" s="114"/>
      <c r="OR60" s="114"/>
      <c r="OS60" s="114"/>
      <c r="OT60" s="114"/>
      <c r="OU60" s="114"/>
      <c r="OV60" s="114"/>
      <c r="OW60" s="114"/>
      <c r="OX60" s="114"/>
      <c r="OY60" s="114"/>
      <c r="OZ60" s="114"/>
      <c r="PA60" s="114"/>
      <c r="PB60" s="114"/>
      <c r="PC60" s="114"/>
      <c r="PD60" s="114"/>
      <c r="PE60" s="114"/>
      <c r="PF60" s="114"/>
      <c r="PG60" s="114"/>
      <c r="PH60" s="114"/>
      <c r="PI60" s="114"/>
      <c r="PJ60" s="114"/>
      <c r="PK60" s="114"/>
      <c r="PL60" s="114"/>
      <c r="PM60" s="114"/>
      <c r="PN60" s="114"/>
      <c r="PO60" s="114"/>
      <c r="PP60" s="114"/>
      <c r="PQ60" s="114"/>
      <c r="PR60" s="114"/>
      <c r="PS60" s="114"/>
      <c r="PT60" s="114"/>
      <c r="PU60" s="114"/>
      <c r="PV60" s="114"/>
      <c r="PW60" s="114"/>
      <c r="PX60" s="114"/>
      <c r="PY60" s="114"/>
      <c r="PZ60" s="114"/>
      <c r="QA60" s="114"/>
      <c r="QB60" s="114"/>
      <c r="QC60" s="114"/>
      <c r="QD60" s="114"/>
      <c r="QE60" s="114"/>
      <c r="QF60" s="114"/>
      <c r="QG60" s="114"/>
      <c r="QH60" s="114"/>
      <c r="QI60" s="114"/>
      <c r="QJ60" s="114"/>
      <c r="QK60" s="114"/>
      <c r="QL60" s="114"/>
      <c r="QM60" s="114"/>
      <c r="QN60" s="114"/>
      <c r="QO60" s="114"/>
      <c r="QP60" s="114"/>
      <c r="QQ60" s="114"/>
      <c r="QR60" s="114"/>
      <c r="QS60" s="114"/>
      <c r="QT60" s="114"/>
      <c r="QU60" s="114"/>
      <c r="QV60" s="114"/>
      <c r="QW60" s="114"/>
      <c r="QX60" s="114"/>
      <c r="QY60" s="114"/>
      <c r="QZ60" s="114"/>
      <c r="RA60" s="114"/>
      <c r="RB60" s="114"/>
      <c r="RC60" s="114"/>
      <c r="RD60" s="114"/>
      <c r="RE60" s="114"/>
      <c r="RF60" s="114"/>
      <c r="RG60" s="114"/>
      <c r="RH60" s="114"/>
      <c r="RI60" s="114"/>
      <c r="RJ60" s="114"/>
      <c r="RK60" s="114"/>
      <c r="RL60" s="114"/>
      <c r="RM60" s="114"/>
      <c r="RN60" s="114"/>
      <c r="RO60" s="114"/>
      <c r="RP60" s="114"/>
      <c r="RQ60" s="114"/>
      <c r="RR60" s="114"/>
      <c r="RS60" s="114"/>
      <c r="RT60" s="114"/>
      <c r="RU60" s="114"/>
      <c r="RV60" s="114"/>
      <c r="RW60" s="114"/>
      <c r="RX60" s="114"/>
      <c r="RY60" s="114"/>
      <c r="RZ60" s="114"/>
      <c r="SA60" s="114"/>
      <c r="SB60" s="114"/>
      <c r="SC60" s="114"/>
      <c r="SD60" s="114"/>
      <c r="SE60" s="114"/>
      <c r="SF60" s="114"/>
      <c r="SG60" s="114"/>
      <c r="SH60" s="114"/>
      <c r="SI60" s="114"/>
      <c r="SJ60" s="114"/>
      <c r="SK60" s="114"/>
      <c r="SL60" s="114"/>
      <c r="SM60" s="114"/>
      <c r="SN60" s="114"/>
      <c r="SO60" s="114"/>
      <c r="SP60" s="114"/>
      <c r="SQ60" s="114"/>
      <c r="SR60" s="114"/>
      <c r="SS60" s="114"/>
      <c r="ST60" s="114"/>
      <c r="SU60" s="114"/>
      <c r="SV60" s="114"/>
      <c r="SW60" s="114"/>
      <c r="SX60" s="114"/>
      <c r="SY60" s="114"/>
      <c r="SZ60" s="114"/>
      <c r="TA60" s="114"/>
      <c r="TB60" s="114"/>
      <c r="TC60" s="114"/>
      <c r="TD60" s="114"/>
      <c r="TE60" s="114"/>
      <c r="TF60" s="114"/>
      <c r="TG60" s="114"/>
      <c r="TH60" s="114"/>
      <c r="TI60" s="114"/>
      <c r="TJ60" s="114"/>
      <c r="TK60" s="114"/>
      <c r="TL60" s="114"/>
      <c r="TM60" s="114"/>
      <c r="TN60" s="114"/>
      <c r="TO60" s="114"/>
      <c r="TP60" s="114"/>
      <c r="TQ60" s="114"/>
      <c r="TR60" s="114"/>
      <c r="TS60" s="114"/>
      <c r="TT60" s="114"/>
      <c r="TU60" s="114"/>
      <c r="TV60" s="114"/>
      <c r="TW60" s="114"/>
      <c r="TX60" s="114"/>
      <c r="TY60" s="114"/>
      <c r="TZ60" s="114"/>
      <c r="UA60" s="114"/>
      <c r="UB60" s="114"/>
      <c r="UC60" s="114"/>
      <c r="UD60" s="114"/>
      <c r="UE60" s="114"/>
      <c r="UF60" s="114"/>
      <c r="UG60" s="114"/>
      <c r="UH60" s="114"/>
      <c r="UI60" s="114"/>
      <c r="UJ60" s="114"/>
      <c r="UK60" s="114"/>
      <c r="UL60" s="114"/>
      <c r="UM60" s="114"/>
      <c r="UN60" s="114"/>
      <c r="UO60" s="114"/>
      <c r="UP60" s="114"/>
      <c r="UQ60" s="114"/>
      <c r="UR60" s="114"/>
      <c r="US60" s="114"/>
      <c r="UT60" s="114"/>
      <c r="UU60" s="114"/>
      <c r="UV60" s="114"/>
      <c r="UW60" s="114"/>
      <c r="UX60" s="114"/>
      <c r="UY60" s="114"/>
      <c r="UZ60" s="114"/>
      <c r="VA60" s="114"/>
      <c r="VB60" s="114"/>
      <c r="VC60" s="114"/>
      <c r="VD60" s="114"/>
      <c r="VE60" s="114"/>
      <c r="VF60" s="114"/>
      <c r="VG60" s="114"/>
      <c r="VH60" s="114"/>
      <c r="VI60" s="114"/>
      <c r="VJ60" s="114"/>
      <c r="VK60" s="114"/>
      <c r="VL60" s="114"/>
      <c r="VM60" s="114"/>
      <c r="VN60" s="114"/>
      <c r="VO60" s="114"/>
      <c r="VP60" s="114"/>
      <c r="VQ60" s="114"/>
      <c r="VR60" s="114"/>
      <c r="VS60" s="114"/>
      <c r="VT60" s="114"/>
      <c r="VU60" s="114"/>
      <c r="VV60" s="114"/>
      <c r="VW60" s="114"/>
      <c r="VX60" s="114"/>
      <c r="VY60" s="114"/>
      <c r="VZ60" s="114"/>
      <c r="WA60" s="114"/>
      <c r="WB60" s="114"/>
      <c r="WC60" s="114"/>
      <c r="WD60" s="114"/>
      <c r="WE60" s="114"/>
      <c r="WF60" s="114"/>
      <c r="WG60" s="114"/>
      <c r="WH60" s="114"/>
      <c r="WI60" s="114"/>
      <c r="WJ60" s="114"/>
      <c r="WK60" s="114"/>
      <c r="WL60" s="114"/>
      <c r="WM60" s="114"/>
      <c r="WN60" s="114"/>
      <c r="WO60" s="114"/>
      <c r="WP60" s="114"/>
      <c r="WQ60" s="114"/>
      <c r="WR60" s="114"/>
      <c r="WS60" s="114"/>
      <c r="WT60" s="114"/>
      <c r="WU60" s="114"/>
      <c r="WV60" s="114"/>
      <c r="WW60" s="114"/>
      <c r="WX60" s="114"/>
      <c r="WY60" s="114"/>
      <c r="WZ60" s="114"/>
      <c r="XA60" s="114"/>
      <c r="XB60" s="114"/>
      <c r="XC60" s="114"/>
      <c r="XD60" s="114"/>
      <c r="XE60" s="114"/>
      <c r="XF60" s="114"/>
      <c r="XG60" s="114"/>
      <c r="XH60" s="114"/>
      <c r="XI60" s="114"/>
      <c r="XJ60" s="114"/>
      <c r="XK60" s="114"/>
      <c r="XL60" s="114"/>
      <c r="XM60" s="114"/>
      <c r="XN60" s="114"/>
      <c r="XO60" s="114"/>
      <c r="XP60" s="114"/>
      <c r="XQ60" s="114"/>
      <c r="XR60" s="114"/>
      <c r="XS60" s="114"/>
      <c r="XT60" s="114"/>
      <c r="XU60" s="114"/>
      <c r="XV60" s="114"/>
      <c r="XW60" s="114"/>
      <c r="XX60" s="114"/>
      <c r="XY60" s="114"/>
      <c r="XZ60" s="114"/>
      <c r="YA60" s="114"/>
      <c r="YB60" s="114"/>
      <c r="YC60" s="114"/>
      <c r="YD60" s="114"/>
      <c r="YE60" s="114"/>
      <c r="YF60" s="114"/>
      <c r="YG60" s="114"/>
      <c r="YH60" s="114"/>
      <c r="YI60" s="114"/>
      <c r="YJ60" s="114"/>
      <c r="YK60" s="114"/>
      <c r="YL60" s="114"/>
      <c r="YM60" s="114"/>
      <c r="YN60" s="114"/>
      <c r="YO60" s="114"/>
      <c r="YP60" s="114"/>
      <c r="YQ60" s="114"/>
      <c r="YR60" s="114"/>
      <c r="YS60" s="114"/>
      <c r="YT60" s="114"/>
      <c r="YU60" s="114"/>
      <c r="YV60" s="114"/>
      <c r="YW60" s="114"/>
      <c r="YX60" s="114"/>
      <c r="YY60" s="114"/>
      <c r="YZ60" s="114"/>
      <c r="ZA60" s="114"/>
      <c r="ZB60" s="114"/>
      <c r="ZC60" s="114"/>
      <c r="ZD60" s="114"/>
      <c r="ZE60" s="114"/>
      <c r="ZF60" s="114"/>
      <c r="ZG60" s="114"/>
      <c r="ZH60" s="114"/>
      <c r="ZI60" s="114"/>
      <c r="ZJ60" s="114"/>
      <c r="ZK60" s="114"/>
      <c r="ZL60" s="114"/>
      <c r="ZM60" s="114"/>
      <c r="ZN60" s="114"/>
      <c r="ZO60" s="114"/>
      <c r="ZP60" s="114"/>
      <c r="ZQ60" s="114"/>
      <c r="ZR60" s="114"/>
      <c r="ZS60" s="114"/>
      <c r="ZT60" s="114"/>
      <c r="ZU60" s="114"/>
      <c r="ZV60" s="114"/>
      <c r="ZW60" s="114"/>
      <c r="ZX60" s="114"/>
      <c r="ZY60" s="114"/>
      <c r="ZZ60" s="114"/>
    </row>
    <row r="61" spans="1:702" hidden="1" outlineLevel="1">
      <c r="A61" s="8">
        <v>42064</v>
      </c>
      <c r="B61" s="114">
        <v>1640.3945343299999</v>
      </c>
      <c r="C61" s="114">
        <v>415.89708651000001</v>
      </c>
      <c r="D61" s="114">
        <v>2.41264133</v>
      </c>
      <c r="E61" s="114">
        <v>406.70239067</v>
      </c>
      <c r="F61" s="114">
        <v>0</v>
      </c>
      <c r="G61" s="114">
        <v>1.7800538400000001</v>
      </c>
      <c r="H61" s="114">
        <v>44.891392160000002</v>
      </c>
      <c r="I61" s="114">
        <v>711.20860589999995</v>
      </c>
      <c r="J61" s="114">
        <v>6.2477186700000003</v>
      </c>
      <c r="K61" s="114">
        <v>1.38094417</v>
      </c>
      <c r="L61" s="114">
        <v>2.5499752600000001</v>
      </c>
      <c r="M61" s="166" t="s">
        <v>186</v>
      </c>
      <c r="N61" s="114">
        <v>19.97965263</v>
      </c>
      <c r="O61" s="114">
        <v>5.6063288800000004</v>
      </c>
      <c r="P61" s="114">
        <v>10.368304869999999</v>
      </c>
      <c r="Q61" s="114">
        <v>3.981502E-2</v>
      </c>
      <c r="R61" s="114">
        <v>1.24921616</v>
      </c>
      <c r="S61" s="114">
        <v>0.69815362000000003</v>
      </c>
      <c r="T61" s="114">
        <v>9.3822546399999993</v>
      </c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14"/>
      <c r="ER61" s="114"/>
      <c r="ES61" s="114"/>
      <c r="ET61" s="114"/>
      <c r="EU61" s="114"/>
      <c r="EV61" s="114"/>
      <c r="EW61" s="114"/>
      <c r="EX61" s="114"/>
      <c r="EY61" s="114"/>
      <c r="EZ61" s="114"/>
      <c r="FA61" s="114"/>
      <c r="FB61" s="114"/>
      <c r="FC61" s="114"/>
      <c r="FD61" s="114"/>
      <c r="FE61" s="114"/>
      <c r="FF61" s="114"/>
      <c r="FG61" s="114"/>
      <c r="FH61" s="114"/>
      <c r="FI61" s="114"/>
      <c r="FJ61" s="114"/>
      <c r="FK61" s="114"/>
      <c r="FL61" s="114"/>
      <c r="FM61" s="114"/>
      <c r="FN61" s="114"/>
      <c r="FO61" s="114"/>
      <c r="FP61" s="114"/>
      <c r="FQ61" s="114"/>
      <c r="FR61" s="114"/>
      <c r="FS61" s="114"/>
      <c r="FT61" s="114"/>
      <c r="FU61" s="114"/>
      <c r="FV61" s="114"/>
      <c r="FW61" s="114"/>
      <c r="FX61" s="114"/>
      <c r="FY61" s="114"/>
      <c r="FZ61" s="114"/>
      <c r="GA61" s="114"/>
      <c r="GB61" s="114"/>
      <c r="GC61" s="114"/>
      <c r="GD61" s="114"/>
      <c r="GE61" s="114"/>
      <c r="GF61" s="114"/>
      <c r="GG61" s="114"/>
      <c r="GH61" s="114"/>
      <c r="GI61" s="114"/>
      <c r="GJ61" s="114"/>
      <c r="GK61" s="114"/>
      <c r="GL61" s="114"/>
      <c r="GM61" s="114"/>
      <c r="GN61" s="114"/>
      <c r="GO61" s="114"/>
      <c r="GP61" s="114"/>
      <c r="GQ61" s="114"/>
      <c r="GR61" s="114"/>
      <c r="GS61" s="114"/>
      <c r="GT61" s="114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/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  <c r="KY61" s="114"/>
      <c r="KZ61" s="114"/>
      <c r="LA61" s="114"/>
      <c r="LB61" s="114"/>
      <c r="LC61" s="114"/>
      <c r="LD61" s="114"/>
      <c r="LE61" s="114"/>
      <c r="LF61" s="114"/>
      <c r="LG61" s="114"/>
      <c r="LH61" s="114"/>
      <c r="LI61" s="114"/>
      <c r="LJ61" s="114"/>
      <c r="LK61" s="114"/>
      <c r="LL61" s="114"/>
      <c r="LM61" s="114"/>
      <c r="LN61" s="114"/>
      <c r="LO61" s="114"/>
      <c r="LP61" s="114"/>
      <c r="LQ61" s="114"/>
      <c r="LR61" s="114"/>
      <c r="LS61" s="114"/>
      <c r="LT61" s="114"/>
      <c r="LU61" s="114"/>
      <c r="LV61" s="114"/>
      <c r="LW61" s="114"/>
      <c r="LX61" s="114"/>
      <c r="LY61" s="114"/>
      <c r="LZ61" s="114"/>
      <c r="MA61" s="114"/>
      <c r="MB61" s="114"/>
      <c r="MC61" s="114"/>
      <c r="MD61" s="114"/>
      <c r="ME61" s="114"/>
      <c r="MF61" s="114"/>
      <c r="MG61" s="114"/>
      <c r="MH61" s="114"/>
      <c r="MI61" s="114"/>
      <c r="MJ61" s="114"/>
      <c r="MK61" s="114"/>
      <c r="ML61" s="114"/>
      <c r="MM61" s="114"/>
      <c r="MN61" s="114"/>
      <c r="MO61" s="114"/>
      <c r="MP61" s="114"/>
      <c r="MQ61" s="114"/>
      <c r="MR61" s="114"/>
      <c r="MS61" s="114"/>
      <c r="MT61" s="114"/>
      <c r="MU61" s="114"/>
      <c r="MV61" s="114"/>
      <c r="MW61" s="114"/>
      <c r="MX61" s="114"/>
      <c r="MY61" s="114"/>
      <c r="MZ61" s="114"/>
      <c r="NA61" s="114"/>
      <c r="NB61" s="114"/>
      <c r="NC61" s="114"/>
      <c r="ND61" s="114"/>
      <c r="NE61" s="114"/>
      <c r="NF61" s="114"/>
      <c r="NG61" s="114"/>
      <c r="NH61" s="114"/>
      <c r="NI61" s="114"/>
      <c r="NJ61" s="114"/>
      <c r="NK61" s="114"/>
      <c r="NL61" s="114"/>
      <c r="NM61" s="114"/>
      <c r="NN61" s="114"/>
      <c r="NO61" s="114"/>
      <c r="NP61" s="114"/>
      <c r="NQ61" s="114"/>
      <c r="NR61" s="114"/>
      <c r="NS61" s="114"/>
      <c r="NT61" s="114"/>
      <c r="NU61" s="114"/>
      <c r="NV61" s="114"/>
      <c r="NW61" s="114"/>
      <c r="NX61" s="114"/>
      <c r="NY61" s="114"/>
      <c r="NZ61" s="114"/>
      <c r="OA61" s="114"/>
      <c r="OB61" s="114"/>
      <c r="OC61" s="114"/>
      <c r="OD61" s="114"/>
      <c r="OE61" s="114"/>
      <c r="OF61" s="114"/>
      <c r="OG61" s="114"/>
      <c r="OH61" s="114"/>
      <c r="OI61" s="114"/>
      <c r="OJ61" s="114"/>
      <c r="OK61" s="114"/>
      <c r="OL61" s="114"/>
      <c r="OM61" s="114"/>
      <c r="ON61" s="114"/>
      <c r="OO61" s="114"/>
      <c r="OP61" s="114"/>
      <c r="OQ61" s="114"/>
      <c r="OR61" s="114"/>
      <c r="OS61" s="114"/>
      <c r="OT61" s="114"/>
      <c r="OU61" s="114"/>
      <c r="OV61" s="114"/>
      <c r="OW61" s="114"/>
      <c r="OX61" s="114"/>
      <c r="OY61" s="114"/>
      <c r="OZ61" s="114"/>
      <c r="PA61" s="114"/>
      <c r="PB61" s="114"/>
      <c r="PC61" s="114"/>
      <c r="PD61" s="114"/>
      <c r="PE61" s="114"/>
      <c r="PF61" s="114"/>
      <c r="PG61" s="114"/>
      <c r="PH61" s="114"/>
      <c r="PI61" s="114"/>
      <c r="PJ61" s="114"/>
      <c r="PK61" s="114"/>
      <c r="PL61" s="114"/>
      <c r="PM61" s="114"/>
      <c r="PN61" s="114"/>
      <c r="PO61" s="114"/>
      <c r="PP61" s="114"/>
      <c r="PQ61" s="114"/>
      <c r="PR61" s="114"/>
      <c r="PS61" s="114"/>
      <c r="PT61" s="114"/>
      <c r="PU61" s="114"/>
      <c r="PV61" s="114"/>
      <c r="PW61" s="114"/>
      <c r="PX61" s="114"/>
      <c r="PY61" s="114"/>
      <c r="PZ61" s="114"/>
      <c r="QA61" s="114"/>
      <c r="QB61" s="114"/>
      <c r="QC61" s="114"/>
      <c r="QD61" s="114"/>
      <c r="QE61" s="114"/>
      <c r="QF61" s="114"/>
      <c r="QG61" s="114"/>
      <c r="QH61" s="114"/>
      <c r="QI61" s="114"/>
      <c r="QJ61" s="114"/>
      <c r="QK61" s="114"/>
      <c r="QL61" s="114"/>
      <c r="QM61" s="114"/>
      <c r="QN61" s="114"/>
      <c r="QO61" s="114"/>
      <c r="QP61" s="114"/>
      <c r="QQ61" s="114"/>
      <c r="QR61" s="114"/>
      <c r="QS61" s="114"/>
      <c r="QT61" s="114"/>
      <c r="QU61" s="114"/>
      <c r="QV61" s="114"/>
      <c r="QW61" s="114"/>
      <c r="QX61" s="114"/>
      <c r="QY61" s="114"/>
      <c r="QZ61" s="114"/>
      <c r="RA61" s="114"/>
      <c r="RB61" s="114"/>
      <c r="RC61" s="114"/>
      <c r="RD61" s="114"/>
      <c r="RE61" s="114"/>
      <c r="RF61" s="114"/>
      <c r="RG61" s="114"/>
      <c r="RH61" s="114"/>
      <c r="RI61" s="114"/>
      <c r="RJ61" s="114"/>
      <c r="RK61" s="114"/>
      <c r="RL61" s="114"/>
      <c r="RM61" s="114"/>
      <c r="RN61" s="114"/>
      <c r="RO61" s="114"/>
      <c r="RP61" s="114"/>
      <c r="RQ61" s="114"/>
      <c r="RR61" s="114"/>
      <c r="RS61" s="114"/>
      <c r="RT61" s="114"/>
      <c r="RU61" s="114"/>
      <c r="RV61" s="114"/>
      <c r="RW61" s="114"/>
      <c r="RX61" s="114"/>
      <c r="RY61" s="114"/>
      <c r="RZ61" s="114"/>
      <c r="SA61" s="114"/>
      <c r="SB61" s="114"/>
      <c r="SC61" s="114"/>
      <c r="SD61" s="114"/>
      <c r="SE61" s="114"/>
      <c r="SF61" s="114"/>
      <c r="SG61" s="114"/>
      <c r="SH61" s="114"/>
      <c r="SI61" s="114"/>
      <c r="SJ61" s="114"/>
      <c r="SK61" s="114"/>
      <c r="SL61" s="114"/>
      <c r="SM61" s="114"/>
      <c r="SN61" s="114"/>
      <c r="SO61" s="114"/>
      <c r="SP61" s="114"/>
      <c r="SQ61" s="114"/>
      <c r="SR61" s="114"/>
      <c r="SS61" s="114"/>
      <c r="ST61" s="114"/>
      <c r="SU61" s="114"/>
      <c r="SV61" s="114"/>
      <c r="SW61" s="114"/>
      <c r="SX61" s="114"/>
      <c r="SY61" s="114"/>
      <c r="SZ61" s="114"/>
      <c r="TA61" s="114"/>
      <c r="TB61" s="114"/>
      <c r="TC61" s="114"/>
      <c r="TD61" s="114"/>
      <c r="TE61" s="114"/>
      <c r="TF61" s="114"/>
      <c r="TG61" s="114"/>
      <c r="TH61" s="114"/>
      <c r="TI61" s="114"/>
      <c r="TJ61" s="114"/>
      <c r="TK61" s="114"/>
      <c r="TL61" s="114"/>
      <c r="TM61" s="114"/>
      <c r="TN61" s="114"/>
      <c r="TO61" s="114"/>
      <c r="TP61" s="114"/>
      <c r="TQ61" s="114"/>
      <c r="TR61" s="114"/>
      <c r="TS61" s="114"/>
      <c r="TT61" s="114"/>
      <c r="TU61" s="114"/>
      <c r="TV61" s="114"/>
      <c r="TW61" s="114"/>
      <c r="TX61" s="114"/>
      <c r="TY61" s="114"/>
      <c r="TZ61" s="114"/>
      <c r="UA61" s="114"/>
      <c r="UB61" s="114"/>
      <c r="UC61" s="114"/>
      <c r="UD61" s="114"/>
      <c r="UE61" s="114"/>
      <c r="UF61" s="114"/>
      <c r="UG61" s="114"/>
      <c r="UH61" s="114"/>
      <c r="UI61" s="114"/>
      <c r="UJ61" s="114"/>
      <c r="UK61" s="114"/>
      <c r="UL61" s="114"/>
      <c r="UM61" s="114"/>
      <c r="UN61" s="114"/>
      <c r="UO61" s="114"/>
      <c r="UP61" s="114"/>
      <c r="UQ61" s="114"/>
      <c r="UR61" s="114"/>
      <c r="US61" s="114"/>
      <c r="UT61" s="114"/>
      <c r="UU61" s="114"/>
      <c r="UV61" s="114"/>
      <c r="UW61" s="114"/>
      <c r="UX61" s="114"/>
      <c r="UY61" s="114"/>
      <c r="UZ61" s="114"/>
      <c r="VA61" s="114"/>
      <c r="VB61" s="114"/>
      <c r="VC61" s="114"/>
      <c r="VD61" s="114"/>
      <c r="VE61" s="114"/>
      <c r="VF61" s="114"/>
      <c r="VG61" s="114"/>
      <c r="VH61" s="114"/>
      <c r="VI61" s="114"/>
      <c r="VJ61" s="114"/>
      <c r="VK61" s="114"/>
      <c r="VL61" s="114"/>
      <c r="VM61" s="114"/>
      <c r="VN61" s="114"/>
      <c r="VO61" s="114"/>
      <c r="VP61" s="114"/>
      <c r="VQ61" s="114"/>
      <c r="VR61" s="114"/>
      <c r="VS61" s="114"/>
      <c r="VT61" s="114"/>
      <c r="VU61" s="114"/>
      <c r="VV61" s="114"/>
      <c r="VW61" s="114"/>
      <c r="VX61" s="114"/>
      <c r="VY61" s="114"/>
      <c r="VZ61" s="114"/>
      <c r="WA61" s="114"/>
      <c r="WB61" s="114"/>
      <c r="WC61" s="114"/>
      <c r="WD61" s="114"/>
      <c r="WE61" s="114"/>
      <c r="WF61" s="114"/>
      <c r="WG61" s="114"/>
      <c r="WH61" s="114"/>
      <c r="WI61" s="114"/>
      <c r="WJ61" s="114"/>
      <c r="WK61" s="114"/>
      <c r="WL61" s="114"/>
      <c r="WM61" s="114"/>
      <c r="WN61" s="114"/>
      <c r="WO61" s="114"/>
      <c r="WP61" s="114"/>
      <c r="WQ61" s="114"/>
      <c r="WR61" s="114"/>
      <c r="WS61" s="114"/>
      <c r="WT61" s="114"/>
      <c r="WU61" s="114"/>
      <c r="WV61" s="114"/>
      <c r="WW61" s="114"/>
      <c r="WX61" s="114"/>
      <c r="WY61" s="114"/>
      <c r="WZ61" s="114"/>
      <c r="XA61" s="114"/>
      <c r="XB61" s="114"/>
      <c r="XC61" s="114"/>
      <c r="XD61" s="114"/>
      <c r="XE61" s="114"/>
      <c r="XF61" s="114"/>
      <c r="XG61" s="114"/>
      <c r="XH61" s="114"/>
      <c r="XI61" s="114"/>
      <c r="XJ61" s="114"/>
      <c r="XK61" s="114"/>
      <c r="XL61" s="114"/>
      <c r="XM61" s="114"/>
      <c r="XN61" s="114"/>
      <c r="XO61" s="114"/>
      <c r="XP61" s="114"/>
      <c r="XQ61" s="114"/>
      <c r="XR61" s="114"/>
      <c r="XS61" s="114"/>
      <c r="XT61" s="114"/>
      <c r="XU61" s="114"/>
      <c r="XV61" s="114"/>
      <c r="XW61" s="114"/>
      <c r="XX61" s="114"/>
      <c r="XY61" s="114"/>
      <c r="XZ61" s="114"/>
      <c r="YA61" s="114"/>
      <c r="YB61" s="114"/>
      <c r="YC61" s="114"/>
      <c r="YD61" s="114"/>
      <c r="YE61" s="114"/>
      <c r="YF61" s="114"/>
      <c r="YG61" s="114"/>
      <c r="YH61" s="114"/>
      <c r="YI61" s="114"/>
      <c r="YJ61" s="114"/>
      <c r="YK61" s="114"/>
      <c r="YL61" s="114"/>
      <c r="YM61" s="114"/>
      <c r="YN61" s="114"/>
      <c r="YO61" s="114"/>
      <c r="YP61" s="114"/>
      <c r="YQ61" s="114"/>
      <c r="YR61" s="114"/>
      <c r="YS61" s="114"/>
      <c r="YT61" s="114"/>
      <c r="YU61" s="114"/>
      <c r="YV61" s="114"/>
      <c r="YW61" s="114"/>
      <c r="YX61" s="114"/>
      <c r="YY61" s="114"/>
      <c r="YZ61" s="114"/>
      <c r="ZA61" s="114"/>
      <c r="ZB61" s="114"/>
      <c r="ZC61" s="114"/>
      <c r="ZD61" s="114"/>
      <c r="ZE61" s="114"/>
      <c r="ZF61" s="114"/>
      <c r="ZG61" s="114"/>
      <c r="ZH61" s="114"/>
      <c r="ZI61" s="114"/>
      <c r="ZJ61" s="114"/>
      <c r="ZK61" s="114"/>
      <c r="ZL61" s="114"/>
      <c r="ZM61" s="114"/>
      <c r="ZN61" s="114"/>
      <c r="ZO61" s="114"/>
      <c r="ZP61" s="114"/>
      <c r="ZQ61" s="114"/>
      <c r="ZR61" s="114"/>
      <c r="ZS61" s="114"/>
      <c r="ZT61" s="114"/>
      <c r="ZU61" s="114"/>
      <c r="ZV61" s="114"/>
      <c r="ZW61" s="114"/>
      <c r="ZX61" s="114"/>
      <c r="ZY61" s="114"/>
      <c r="ZZ61" s="114"/>
    </row>
    <row r="62" spans="1:702" hidden="1" outlineLevel="1">
      <c r="A62" s="8">
        <v>42095</v>
      </c>
      <c r="B62" s="114">
        <v>1592.2765910799999</v>
      </c>
      <c r="C62" s="114">
        <v>401.70532766999997</v>
      </c>
      <c r="D62" s="114">
        <v>2.0108365400000001</v>
      </c>
      <c r="E62" s="114">
        <v>382.64506577999998</v>
      </c>
      <c r="F62" s="114">
        <v>0</v>
      </c>
      <c r="G62" s="114">
        <v>1.7613083199999999</v>
      </c>
      <c r="H62" s="114">
        <v>44.822673049999999</v>
      </c>
      <c r="I62" s="114">
        <v>704.16136945000005</v>
      </c>
      <c r="J62" s="114">
        <v>5.6067766700000004</v>
      </c>
      <c r="K62" s="114">
        <v>1.3470441099999999</v>
      </c>
      <c r="L62" s="114">
        <v>2.5035566400000002</v>
      </c>
      <c r="M62" s="166" t="s">
        <v>186</v>
      </c>
      <c r="N62" s="114">
        <v>18.45368028</v>
      </c>
      <c r="O62" s="114">
        <v>5.5442313600000004</v>
      </c>
      <c r="P62" s="114">
        <v>10.455285549999999</v>
      </c>
      <c r="Q62" s="114">
        <v>4.0949680000000002E-2</v>
      </c>
      <c r="R62" s="114">
        <v>1.0607129099999999</v>
      </c>
      <c r="S62" s="114">
        <v>0.69859791999999998</v>
      </c>
      <c r="T62" s="114">
        <v>9.4591751500000001</v>
      </c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4"/>
      <c r="BJ62" s="114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14"/>
      <c r="ER62" s="114"/>
      <c r="ES62" s="114"/>
      <c r="ET62" s="114"/>
      <c r="EU62" s="114"/>
      <c r="EV62" s="114"/>
      <c r="EW62" s="114"/>
      <c r="EX62" s="114"/>
      <c r="EY62" s="114"/>
      <c r="EZ62" s="114"/>
      <c r="FA62" s="114"/>
      <c r="FB62" s="114"/>
      <c r="FC62" s="114"/>
      <c r="FD62" s="114"/>
      <c r="FE62" s="114"/>
      <c r="FF62" s="114"/>
      <c r="FG62" s="114"/>
      <c r="FH62" s="114"/>
      <c r="FI62" s="114"/>
      <c r="FJ62" s="114"/>
      <c r="FK62" s="114"/>
      <c r="FL62" s="114"/>
      <c r="FM62" s="114"/>
      <c r="FN62" s="114"/>
      <c r="FO62" s="114"/>
      <c r="FP62" s="114"/>
      <c r="FQ62" s="114"/>
      <c r="FR62" s="114"/>
      <c r="FS62" s="114"/>
      <c r="FT62" s="114"/>
      <c r="FU62" s="114"/>
      <c r="FV62" s="114"/>
      <c r="FW62" s="114"/>
      <c r="FX62" s="114"/>
      <c r="FY62" s="114"/>
      <c r="FZ62" s="114"/>
      <c r="GA62" s="114"/>
      <c r="GB62" s="114"/>
      <c r="GC62" s="114"/>
      <c r="GD62" s="114"/>
      <c r="GE62" s="114"/>
      <c r="GF62" s="114"/>
      <c r="GG62" s="114"/>
      <c r="GH62" s="114"/>
      <c r="GI62" s="114"/>
      <c r="GJ62" s="114"/>
      <c r="GK62" s="114"/>
      <c r="GL62" s="114"/>
      <c r="GM62" s="114"/>
      <c r="GN62" s="114"/>
      <c r="GO62" s="114"/>
      <c r="GP62" s="114"/>
      <c r="GQ62" s="114"/>
      <c r="GR62" s="114"/>
      <c r="GS62" s="114"/>
      <c r="GT62" s="114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4"/>
      <c r="IW62" s="114"/>
      <c r="IX62" s="114"/>
      <c r="IY62" s="114"/>
      <c r="IZ62" s="114"/>
      <c r="JA62" s="114"/>
      <c r="JB62" s="114"/>
      <c r="JC62" s="114"/>
      <c r="JD62" s="114"/>
      <c r="JE62" s="114"/>
      <c r="JF62" s="114"/>
      <c r="JG62" s="114"/>
      <c r="JH62" s="114"/>
      <c r="JI62" s="114"/>
      <c r="JJ62" s="114"/>
      <c r="JK62" s="114"/>
      <c r="JL62" s="114"/>
      <c r="JM62" s="114"/>
      <c r="JN62" s="114"/>
      <c r="JO62" s="114"/>
      <c r="JP62" s="114"/>
      <c r="JQ62" s="114"/>
      <c r="JR62" s="114"/>
      <c r="JS62" s="114"/>
      <c r="JT62" s="114"/>
      <c r="JU62" s="114"/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14"/>
      <c r="KP62" s="114"/>
      <c r="KQ62" s="114"/>
      <c r="KR62" s="114"/>
      <c r="KS62" s="114"/>
      <c r="KT62" s="114"/>
      <c r="KU62" s="114"/>
      <c r="KV62" s="114"/>
      <c r="KW62" s="114"/>
      <c r="KX62" s="114"/>
      <c r="KY62" s="114"/>
      <c r="KZ62" s="114"/>
      <c r="LA62" s="114"/>
      <c r="LB62" s="114"/>
      <c r="LC62" s="114"/>
      <c r="LD62" s="114"/>
      <c r="LE62" s="114"/>
      <c r="LF62" s="114"/>
      <c r="LG62" s="114"/>
      <c r="LH62" s="114"/>
      <c r="LI62" s="114"/>
      <c r="LJ62" s="114"/>
      <c r="LK62" s="114"/>
      <c r="LL62" s="114"/>
      <c r="LM62" s="114"/>
      <c r="LN62" s="114"/>
      <c r="LO62" s="114"/>
      <c r="LP62" s="114"/>
      <c r="LQ62" s="114"/>
      <c r="LR62" s="114"/>
      <c r="LS62" s="114"/>
      <c r="LT62" s="114"/>
      <c r="LU62" s="114"/>
      <c r="LV62" s="114"/>
      <c r="LW62" s="114"/>
      <c r="LX62" s="114"/>
      <c r="LY62" s="114"/>
      <c r="LZ62" s="114"/>
      <c r="MA62" s="114"/>
      <c r="MB62" s="114"/>
      <c r="MC62" s="114"/>
      <c r="MD62" s="114"/>
      <c r="ME62" s="114"/>
      <c r="MF62" s="114"/>
      <c r="MG62" s="114"/>
      <c r="MH62" s="114"/>
      <c r="MI62" s="114"/>
      <c r="MJ62" s="114"/>
      <c r="MK62" s="114"/>
      <c r="ML62" s="114"/>
      <c r="MM62" s="114"/>
      <c r="MN62" s="114"/>
      <c r="MO62" s="114"/>
      <c r="MP62" s="114"/>
      <c r="MQ62" s="114"/>
      <c r="MR62" s="114"/>
      <c r="MS62" s="114"/>
      <c r="MT62" s="114"/>
      <c r="MU62" s="114"/>
      <c r="MV62" s="114"/>
      <c r="MW62" s="114"/>
      <c r="MX62" s="114"/>
      <c r="MY62" s="114"/>
      <c r="MZ62" s="114"/>
      <c r="NA62" s="114"/>
      <c r="NB62" s="114"/>
      <c r="NC62" s="114"/>
      <c r="ND62" s="114"/>
      <c r="NE62" s="114"/>
      <c r="NF62" s="114"/>
      <c r="NG62" s="114"/>
      <c r="NH62" s="114"/>
      <c r="NI62" s="114"/>
      <c r="NJ62" s="114"/>
      <c r="NK62" s="114"/>
      <c r="NL62" s="114"/>
      <c r="NM62" s="114"/>
      <c r="NN62" s="114"/>
      <c r="NO62" s="114"/>
      <c r="NP62" s="114"/>
      <c r="NQ62" s="114"/>
      <c r="NR62" s="114"/>
      <c r="NS62" s="114"/>
      <c r="NT62" s="114"/>
      <c r="NU62" s="114"/>
      <c r="NV62" s="114"/>
      <c r="NW62" s="114"/>
      <c r="NX62" s="114"/>
      <c r="NY62" s="114"/>
      <c r="NZ62" s="114"/>
      <c r="OA62" s="114"/>
      <c r="OB62" s="114"/>
      <c r="OC62" s="114"/>
      <c r="OD62" s="114"/>
      <c r="OE62" s="114"/>
      <c r="OF62" s="114"/>
      <c r="OG62" s="114"/>
      <c r="OH62" s="114"/>
      <c r="OI62" s="114"/>
      <c r="OJ62" s="114"/>
      <c r="OK62" s="114"/>
      <c r="OL62" s="114"/>
      <c r="OM62" s="114"/>
      <c r="ON62" s="114"/>
      <c r="OO62" s="114"/>
      <c r="OP62" s="114"/>
      <c r="OQ62" s="114"/>
      <c r="OR62" s="114"/>
      <c r="OS62" s="114"/>
      <c r="OT62" s="114"/>
      <c r="OU62" s="114"/>
      <c r="OV62" s="114"/>
      <c r="OW62" s="114"/>
      <c r="OX62" s="114"/>
      <c r="OY62" s="114"/>
      <c r="OZ62" s="114"/>
      <c r="PA62" s="114"/>
      <c r="PB62" s="114"/>
      <c r="PC62" s="114"/>
      <c r="PD62" s="114"/>
      <c r="PE62" s="114"/>
      <c r="PF62" s="114"/>
      <c r="PG62" s="114"/>
      <c r="PH62" s="114"/>
      <c r="PI62" s="114"/>
      <c r="PJ62" s="114"/>
      <c r="PK62" s="114"/>
      <c r="PL62" s="114"/>
      <c r="PM62" s="114"/>
      <c r="PN62" s="114"/>
      <c r="PO62" s="114"/>
      <c r="PP62" s="114"/>
      <c r="PQ62" s="114"/>
      <c r="PR62" s="114"/>
      <c r="PS62" s="114"/>
      <c r="PT62" s="114"/>
      <c r="PU62" s="114"/>
      <c r="PV62" s="114"/>
      <c r="PW62" s="114"/>
      <c r="PX62" s="114"/>
      <c r="PY62" s="114"/>
      <c r="PZ62" s="114"/>
      <c r="QA62" s="114"/>
      <c r="QB62" s="114"/>
      <c r="QC62" s="114"/>
      <c r="QD62" s="114"/>
      <c r="QE62" s="114"/>
      <c r="QF62" s="114"/>
      <c r="QG62" s="114"/>
      <c r="QH62" s="114"/>
      <c r="QI62" s="114"/>
      <c r="QJ62" s="114"/>
      <c r="QK62" s="114"/>
      <c r="QL62" s="114"/>
      <c r="QM62" s="114"/>
      <c r="QN62" s="114"/>
      <c r="QO62" s="114"/>
      <c r="QP62" s="114"/>
      <c r="QQ62" s="114"/>
      <c r="QR62" s="114"/>
      <c r="QS62" s="114"/>
      <c r="QT62" s="114"/>
      <c r="QU62" s="114"/>
      <c r="QV62" s="114"/>
      <c r="QW62" s="114"/>
      <c r="QX62" s="114"/>
      <c r="QY62" s="114"/>
      <c r="QZ62" s="114"/>
      <c r="RA62" s="114"/>
      <c r="RB62" s="114"/>
      <c r="RC62" s="114"/>
      <c r="RD62" s="114"/>
      <c r="RE62" s="114"/>
      <c r="RF62" s="114"/>
      <c r="RG62" s="114"/>
      <c r="RH62" s="114"/>
      <c r="RI62" s="114"/>
      <c r="RJ62" s="114"/>
      <c r="RK62" s="114"/>
      <c r="RL62" s="114"/>
      <c r="RM62" s="114"/>
      <c r="RN62" s="114"/>
      <c r="RO62" s="114"/>
      <c r="RP62" s="114"/>
      <c r="RQ62" s="114"/>
      <c r="RR62" s="114"/>
      <c r="RS62" s="114"/>
      <c r="RT62" s="114"/>
      <c r="RU62" s="114"/>
      <c r="RV62" s="114"/>
      <c r="RW62" s="114"/>
      <c r="RX62" s="114"/>
      <c r="RY62" s="114"/>
      <c r="RZ62" s="114"/>
      <c r="SA62" s="114"/>
      <c r="SB62" s="114"/>
      <c r="SC62" s="114"/>
      <c r="SD62" s="114"/>
      <c r="SE62" s="114"/>
      <c r="SF62" s="114"/>
      <c r="SG62" s="114"/>
      <c r="SH62" s="114"/>
      <c r="SI62" s="114"/>
      <c r="SJ62" s="114"/>
      <c r="SK62" s="114"/>
      <c r="SL62" s="114"/>
      <c r="SM62" s="114"/>
      <c r="SN62" s="114"/>
      <c r="SO62" s="114"/>
      <c r="SP62" s="114"/>
      <c r="SQ62" s="114"/>
      <c r="SR62" s="114"/>
      <c r="SS62" s="114"/>
      <c r="ST62" s="114"/>
      <c r="SU62" s="114"/>
      <c r="SV62" s="114"/>
      <c r="SW62" s="114"/>
      <c r="SX62" s="114"/>
      <c r="SY62" s="114"/>
      <c r="SZ62" s="114"/>
      <c r="TA62" s="114"/>
      <c r="TB62" s="114"/>
      <c r="TC62" s="114"/>
      <c r="TD62" s="114"/>
      <c r="TE62" s="114"/>
      <c r="TF62" s="114"/>
      <c r="TG62" s="114"/>
      <c r="TH62" s="114"/>
      <c r="TI62" s="114"/>
      <c r="TJ62" s="114"/>
      <c r="TK62" s="114"/>
      <c r="TL62" s="114"/>
      <c r="TM62" s="114"/>
      <c r="TN62" s="114"/>
      <c r="TO62" s="114"/>
      <c r="TP62" s="114"/>
      <c r="TQ62" s="114"/>
      <c r="TR62" s="114"/>
      <c r="TS62" s="114"/>
      <c r="TT62" s="114"/>
      <c r="TU62" s="114"/>
      <c r="TV62" s="114"/>
      <c r="TW62" s="114"/>
      <c r="TX62" s="114"/>
      <c r="TY62" s="114"/>
      <c r="TZ62" s="114"/>
      <c r="UA62" s="114"/>
      <c r="UB62" s="114"/>
      <c r="UC62" s="114"/>
      <c r="UD62" s="114"/>
      <c r="UE62" s="114"/>
      <c r="UF62" s="114"/>
      <c r="UG62" s="114"/>
      <c r="UH62" s="114"/>
      <c r="UI62" s="114"/>
      <c r="UJ62" s="114"/>
      <c r="UK62" s="114"/>
      <c r="UL62" s="114"/>
      <c r="UM62" s="114"/>
      <c r="UN62" s="114"/>
      <c r="UO62" s="114"/>
      <c r="UP62" s="114"/>
      <c r="UQ62" s="114"/>
      <c r="UR62" s="114"/>
      <c r="US62" s="114"/>
      <c r="UT62" s="114"/>
      <c r="UU62" s="114"/>
      <c r="UV62" s="114"/>
      <c r="UW62" s="114"/>
      <c r="UX62" s="114"/>
      <c r="UY62" s="114"/>
      <c r="UZ62" s="114"/>
      <c r="VA62" s="114"/>
      <c r="VB62" s="114"/>
      <c r="VC62" s="114"/>
      <c r="VD62" s="114"/>
      <c r="VE62" s="114"/>
      <c r="VF62" s="114"/>
      <c r="VG62" s="114"/>
      <c r="VH62" s="114"/>
      <c r="VI62" s="114"/>
      <c r="VJ62" s="114"/>
      <c r="VK62" s="114"/>
      <c r="VL62" s="114"/>
      <c r="VM62" s="114"/>
      <c r="VN62" s="114"/>
      <c r="VO62" s="114"/>
      <c r="VP62" s="114"/>
      <c r="VQ62" s="114"/>
      <c r="VR62" s="114"/>
      <c r="VS62" s="114"/>
      <c r="VT62" s="114"/>
      <c r="VU62" s="114"/>
      <c r="VV62" s="114"/>
      <c r="VW62" s="114"/>
      <c r="VX62" s="114"/>
      <c r="VY62" s="114"/>
      <c r="VZ62" s="114"/>
      <c r="WA62" s="114"/>
      <c r="WB62" s="114"/>
      <c r="WC62" s="114"/>
      <c r="WD62" s="114"/>
      <c r="WE62" s="114"/>
      <c r="WF62" s="114"/>
      <c r="WG62" s="114"/>
      <c r="WH62" s="114"/>
      <c r="WI62" s="114"/>
      <c r="WJ62" s="114"/>
      <c r="WK62" s="114"/>
      <c r="WL62" s="114"/>
      <c r="WM62" s="114"/>
      <c r="WN62" s="114"/>
      <c r="WO62" s="114"/>
      <c r="WP62" s="114"/>
      <c r="WQ62" s="114"/>
      <c r="WR62" s="114"/>
      <c r="WS62" s="114"/>
      <c r="WT62" s="114"/>
      <c r="WU62" s="114"/>
      <c r="WV62" s="114"/>
      <c r="WW62" s="114"/>
      <c r="WX62" s="114"/>
      <c r="WY62" s="114"/>
      <c r="WZ62" s="114"/>
      <c r="XA62" s="114"/>
      <c r="XB62" s="114"/>
      <c r="XC62" s="114"/>
      <c r="XD62" s="114"/>
      <c r="XE62" s="114"/>
      <c r="XF62" s="114"/>
      <c r="XG62" s="114"/>
      <c r="XH62" s="114"/>
      <c r="XI62" s="114"/>
      <c r="XJ62" s="114"/>
      <c r="XK62" s="114"/>
      <c r="XL62" s="114"/>
      <c r="XM62" s="114"/>
      <c r="XN62" s="114"/>
      <c r="XO62" s="114"/>
      <c r="XP62" s="114"/>
      <c r="XQ62" s="114"/>
      <c r="XR62" s="114"/>
      <c r="XS62" s="114"/>
      <c r="XT62" s="114"/>
      <c r="XU62" s="114"/>
      <c r="XV62" s="114"/>
      <c r="XW62" s="114"/>
      <c r="XX62" s="114"/>
      <c r="XY62" s="114"/>
      <c r="XZ62" s="114"/>
      <c r="YA62" s="114"/>
      <c r="YB62" s="114"/>
      <c r="YC62" s="114"/>
      <c r="YD62" s="114"/>
      <c r="YE62" s="114"/>
      <c r="YF62" s="114"/>
      <c r="YG62" s="114"/>
      <c r="YH62" s="114"/>
      <c r="YI62" s="114"/>
      <c r="YJ62" s="114"/>
      <c r="YK62" s="114"/>
      <c r="YL62" s="114"/>
      <c r="YM62" s="114"/>
      <c r="YN62" s="114"/>
      <c r="YO62" s="114"/>
      <c r="YP62" s="114"/>
      <c r="YQ62" s="114"/>
      <c r="YR62" s="114"/>
      <c r="YS62" s="114"/>
      <c r="YT62" s="114"/>
      <c r="YU62" s="114"/>
      <c r="YV62" s="114"/>
      <c r="YW62" s="114"/>
      <c r="YX62" s="114"/>
      <c r="YY62" s="114"/>
      <c r="YZ62" s="114"/>
      <c r="ZA62" s="114"/>
      <c r="ZB62" s="114"/>
      <c r="ZC62" s="114"/>
      <c r="ZD62" s="114"/>
      <c r="ZE62" s="114"/>
      <c r="ZF62" s="114"/>
      <c r="ZG62" s="114"/>
      <c r="ZH62" s="114"/>
      <c r="ZI62" s="114"/>
      <c r="ZJ62" s="114"/>
      <c r="ZK62" s="114"/>
      <c r="ZL62" s="114"/>
      <c r="ZM62" s="114"/>
      <c r="ZN62" s="114"/>
      <c r="ZO62" s="114"/>
      <c r="ZP62" s="114"/>
      <c r="ZQ62" s="114"/>
      <c r="ZR62" s="114"/>
      <c r="ZS62" s="114"/>
      <c r="ZT62" s="114"/>
      <c r="ZU62" s="114"/>
      <c r="ZV62" s="114"/>
      <c r="ZW62" s="114"/>
      <c r="ZX62" s="114"/>
      <c r="ZY62" s="114"/>
      <c r="ZZ62" s="114"/>
    </row>
    <row r="63" spans="1:702" hidden="1" outlineLevel="1">
      <c r="A63" s="8">
        <v>42125</v>
      </c>
      <c r="B63" s="114">
        <v>1562.9374700599999</v>
      </c>
      <c r="C63" s="114">
        <v>398.90442597999998</v>
      </c>
      <c r="D63" s="114">
        <v>2.0040069800000002</v>
      </c>
      <c r="E63" s="114">
        <v>370.19840964999997</v>
      </c>
      <c r="F63" s="114">
        <v>0</v>
      </c>
      <c r="G63" s="114">
        <v>1.73321485</v>
      </c>
      <c r="H63" s="114">
        <v>44.031123839999999</v>
      </c>
      <c r="I63" s="114">
        <v>691.56858326999998</v>
      </c>
      <c r="J63" s="114">
        <v>5.0104107100000004</v>
      </c>
      <c r="K63" s="114">
        <v>1.32785679</v>
      </c>
      <c r="L63" s="114">
        <v>2.4771287900000001</v>
      </c>
      <c r="M63" s="166" t="s">
        <v>186</v>
      </c>
      <c r="N63" s="114">
        <v>18.532325289999999</v>
      </c>
      <c r="O63" s="114">
        <v>5.3823813500000002</v>
      </c>
      <c r="P63" s="114">
        <v>10.175562319999999</v>
      </c>
      <c r="Q63" s="114">
        <v>4.2050120000000003E-2</v>
      </c>
      <c r="R63" s="114">
        <v>1.4273915800000001</v>
      </c>
      <c r="S63" s="114">
        <v>0.56007954000000004</v>
      </c>
      <c r="T63" s="114">
        <v>9.562519</v>
      </c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4"/>
      <c r="BJ63" s="114"/>
      <c r="BK63" s="114"/>
      <c r="BL63" s="114"/>
      <c r="BM63" s="114"/>
      <c r="BN63" s="114"/>
      <c r="BO63" s="114"/>
      <c r="BP63" s="114"/>
      <c r="BQ63" s="114"/>
      <c r="BR63" s="114"/>
      <c r="BS63" s="114"/>
      <c r="BT63" s="114"/>
      <c r="BU63" s="114"/>
      <c r="BV63" s="114"/>
      <c r="BW63" s="114"/>
      <c r="BX63" s="114"/>
      <c r="BY63" s="114"/>
      <c r="BZ63" s="114"/>
      <c r="CA63" s="114"/>
      <c r="CB63" s="114"/>
      <c r="CC63" s="114"/>
      <c r="CD63" s="114"/>
      <c r="CE63" s="114"/>
      <c r="CF63" s="114"/>
      <c r="CG63" s="114"/>
      <c r="CH63" s="114"/>
      <c r="CI63" s="114"/>
      <c r="CJ63" s="114"/>
      <c r="CK63" s="114"/>
      <c r="CL63" s="114"/>
      <c r="CM63" s="11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  <c r="CZ63" s="114"/>
      <c r="DA63" s="114"/>
      <c r="DB63" s="114"/>
      <c r="DC63" s="114"/>
      <c r="DD63" s="114"/>
      <c r="DE63" s="114"/>
      <c r="DF63" s="114"/>
      <c r="DG63" s="114"/>
      <c r="DH63" s="114"/>
      <c r="DI63" s="114"/>
      <c r="DJ63" s="114"/>
      <c r="DK63" s="114"/>
      <c r="DL63" s="114"/>
      <c r="DM63" s="114"/>
      <c r="DN63" s="114"/>
      <c r="DO63" s="114"/>
      <c r="DP63" s="114"/>
      <c r="DQ63" s="114"/>
      <c r="DR63" s="114"/>
      <c r="DS63" s="114"/>
      <c r="DT63" s="114"/>
      <c r="DU63" s="114"/>
      <c r="DV63" s="114"/>
      <c r="DW63" s="114"/>
      <c r="DX63" s="114"/>
      <c r="DY63" s="114"/>
      <c r="DZ63" s="114"/>
      <c r="EA63" s="114"/>
      <c r="EB63" s="114"/>
      <c r="EC63" s="114"/>
      <c r="ED63" s="114"/>
      <c r="EE63" s="114"/>
      <c r="EF63" s="114"/>
      <c r="EG63" s="114"/>
      <c r="EH63" s="114"/>
      <c r="EI63" s="114"/>
      <c r="EJ63" s="114"/>
      <c r="EK63" s="114"/>
      <c r="EL63" s="114"/>
      <c r="EM63" s="114"/>
      <c r="EN63" s="114"/>
      <c r="EO63" s="114"/>
      <c r="EP63" s="114"/>
      <c r="EQ63" s="114"/>
      <c r="ER63" s="114"/>
      <c r="ES63" s="114"/>
      <c r="ET63" s="114"/>
      <c r="EU63" s="114"/>
      <c r="EV63" s="114"/>
      <c r="EW63" s="114"/>
      <c r="EX63" s="114"/>
      <c r="EY63" s="114"/>
      <c r="EZ63" s="114"/>
      <c r="FA63" s="114"/>
      <c r="FB63" s="114"/>
      <c r="FC63" s="114"/>
      <c r="FD63" s="114"/>
      <c r="FE63" s="114"/>
      <c r="FF63" s="114"/>
      <c r="FG63" s="114"/>
      <c r="FH63" s="114"/>
      <c r="FI63" s="114"/>
      <c r="FJ63" s="114"/>
      <c r="FK63" s="114"/>
      <c r="FL63" s="114"/>
      <c r="FM63" s="114"/>
      <c r="FN63" s="114"/>
      <c r="FO63" s="114"/>
      <c r="FP63" s="114"/>
      <c r="FQ63" s="114"/>
      <c r="FR63" s="114"/>
      <c r="FS63" s="114"/>
      <c r="FT63" s="114"/>
      <c r="FU63" s="114"/>
      <c r="FV63" s="114"/>
      <c r="FW63" s="114"/>
      <c r="FX63" s="114"/>
      <c r="FY63" s="114"/>
      <c r="FZ63" s="114"/>
      <c r="GA63" s="114"/>
      <c r="GB63" s="114"/>
      <c r="GC63" s="114"/>
      <c r="GD63" s="114"/>
      <c r="GE63" s="114"/>
      <c r="GF63" s="114"/>
      <c r="GG63" s="114"/>
      <c r="GH63" s="114"/>
      <c r="GI63" s="114"/>
      <c r="GJ63" s="114"/>
      <c r="GK63" s="114"/>
      <c r="GL63" s="114"/>
      <c r="GM63" s="114"/>
      <c r="GN63" s="114"/>
      <c r="GO63" s="114"/>
      <c r="GP63" s="114"/>
      <c r="GQ63" s="114"/>
      <c r="GR63" s="114"/>
      <c r="GS63" s="114"/>
      <c r="GT63" s="114"/>
      <c r="GU63" s="114"/>
      <c r="GV63" s="114"/>
      <c r="GW63" s="114"/>
      <c r="GX63" s="114"/>
      <c r="GY63" s="114"/>
      <c r="GZ63" s="114"/>
      <c r="HA63" s="114"/>
      <c r="HB63" s="114"/>
      <c r="HC63" s="114"/>
      <c r="HD63" s="114"/>
      <c r="HE63" s="114"/>
      <c r="HF63" s="114"/>
      <c r="HG63" s="114"/>
      <c r="HH63" s="114"/>
      <c r="HI63" s="114"/>
      <c r="HJ63" s="114"/>
      <c r="HK63" s="114"/>
      <c r="HL63" s="114"/>
      <c r="HM63" s="114"/>
      <c r="HN63" s="114"/>
      <c r="HO63" s="114"/>
      <c r="HP63" s="114"/>
      <c r="HQ63" s="114"/>
      <c r="HR63" s="114"/>
      <c r="HS63" s="114"/>
      <c r="HT63" s="114"/>
      <c r="HU63" s="114"/>
      <c r="HV63" s="114"/>
      <c r="HW63" s="114"/>
      <c r="HX63" s="114"/>
      <c r="HY63" s="114"/>
      <c r="HZ63" s="114"/>
      <c r="IA63" s="114"/>
      <c r="IB63" s="114"/>
      <c r="IC63" s="114"/>
      <c r="ID63" s="114"/>
      <c r="IE63" s="114"/>
      <c r="IF63" s="114"/>
      <c r="IG63" s="114"/>
      <c r="IH63" s="114"/>
      <c r="II63" s="114"/>
      <c r="IJ63" s="114"/>
      <c r="IK63" s="114"/>
      <c r="IL63" s="114"/>
      <c r="IM63" s="114"/>
      <c r="IN63" s="114"/>
      <c r="IO63" s="114"/>
      <c r="IP63" s="114"/>
      <c r="IQ63" s="114"/>
      <c r="IR63" s="114"/>
      <c r="IS63" s="114"/>
      <c r="IT63" s="114"/>
      <c r="IU63" s="114"/>
      <c r="IV63" s="114"/>
      <c r="IW63" s="114"/>
      <c r="IX63" s="114"/>
      <c r="IY63" s="114"/>
      <c r="IZ63" s="114"/>
      <c r="JA63" s="114"/>
      <c r="JB63" s="114"/>
      <c r="JC63" s="114"/>
      <c r="JD63" s="114"/>
      <c r="JE63" s="114"/>
      <c r="JF63" s="114"/>
      <c r="JG63" s="114"/>
      <c r="JH63" s="114"/>
      <c r="JI63" s="114"/>
      <c r="JJ63" s="114"/>
      <c r="JK63" s="114"/>
      <c r="JL63" s="114"/>
      <c r="JM63" s="114"/>
      <c r="JN63" s="114"/>
      <c r="JO63" s="114"/>
      <c r="JP63" s="114"/>
      <c r="JQ63" s="114"/>
      <c r="JR63" s="114"/>
      <c r="JS63" s="114"/>
      <c r="JT63" s="114"/>
      <c r="JU63" s="114"/>
      <c r="JV63" s="114"/>
      <c r="JW63" s="114"/>
      <c r="JX63" s="114"/>
      <c r="JY63" s="114"/>
      <c r="JZ63" s="114"/>
      <c r="KA63" s="114"/>
      <c r="KB63" s="114"/>
      <c r="KC63" s="114"/>
      <c r="KD63" s="114"/>
      <c r="KE63" s="114"/>
      <c r="KF63" s="114"/>
      <c r="KG63" s="114"/>
      <c r="KH63" s="114"/>
      <c r="KI63" s="114"/>
      <c r="KJ63" s="114"/>
      <c r="KK63" s="114"/>
      <c r="KL63" s="114"/>
      <c r="KM63" s="114"/>
      <c r="KN63" s="114"/>
      <c r="KO63" s="114"/>
      <c r="KP63" s="114"/>
      <c r="KQ63" s="114"/>
      <c r="KR63" s="114"/>
      <c r="KS63" s="114"/>
      <c r="KT63" s="114"/>
      <c r="KU63" s="114"/>
      <c r="KV63" s="114"/>
      <c r="KW63" s="114"/>
      <c r="KX63" s="114"/>
      <c r="KY63" s="114"/>
      <c r="KZ63" s="114"/>
      <c r="LA63" s="114"/>
      <c r="LB63" s="114"/>
      <c r="LC63" s="114"/>
      <c r="LD63" s="114"/>
      <c r="LE63" s="114"/>
      <c r="LF63" s="114"/>
      <c r="LG63" s="114"/>
      <c r="LH63" s="114"/>
      <c r="LI63" s="114"/>
      <c r="LJ63" s="114"/>
      <c r="LK63" s="114"/>
      <c r="LL63" s="114"/>
      <c r="LM63" s="114"/>
      <c r="LN63" s="114"/>
      <c r="LO63" s="114"/>
      <c r="LP63" s="114"/>
      <c r="LQ63" s="114"/>
      <c r="LR63" s="114"/>
      <c r="LS63" s="114"/>
      <c r="LT63" s="114"/>
      <c r="LU63" s="114"/>
      <c r="LV63" s="114"/>
      <c r="LW63" s="114"/>
      <c r="LX63" s="114"/>
      <c r="LY63" s="114"/>
      <c r="LZ63" s="114"/>
      <c r="MA63" s="114"/>
      <c r="MB63" s="114"/>
      <c r="MC63" s="114"/>
      <c r="MD63" s="114"/>
      <c r="ME63" s="114"/>
      <c r="MF63" s="114"/>
      <c r="MG63" s="114"/>
      <c r="MH63" s="114"/>
      <c r="MI63" s="114"/>
      <c r="MJ63" s="114"/>
      <c r="MK63" s="114"/>
      <c r="ML63" s="114"/>
      <c r="MM63" s="114"/>
      <c r="MN63" s="114"/>
      <c r="MO63" s="114"/>
      <c r="MP63" s="114"/>
      <c r="MQ63" s="114"/>
      <c r="MR63" s="114"/>
      <c r="MS63" s="114"/>
      <c r="MT63" s="114"/>
      <c r="MU63" s="114"/>
      <c r="MV63" s="114"/>
      <c r="MW63" s="114"/>
      <c r="MX63" s="114"/>
      <c r="MY63" s="114"/>
      <c r="MZ63" s="114"/>
      <c r="NA63" s="114"/>
      <c r="NB63" s="114"/>
      <c r="NC63" s="114"/>
      <c r="ND63" s="114"/>
      <c r="NE63" s="114"/>
      <c r="NF63" s="114"/>
      <c r="NG63" s="114"/>
      <c r="NH63" s="114"/>
      <c r="NI63" s="114"/>
      <c r="NJ63" s="114"/>
      <c r="NK63" s="114"/>
      <c r="NL63" s="114"/>
      <c r="NM63" s="114"/>
      <c r="NN63" s="114"/>
      <c r="NO63" s="114"/>
      <c r="NP63" s="114"/>
      <c r="NQ63" s="114"/>
      <c r="NR63" s="114"/>
      <c r="NS63" s="114"/>
      <c r="NT63" s="114"/>
      <c r="NU63" s="114"/>
      <c r="NV63" s="114"/>
      <c r="NW63" s="114"/>
      <c r="NX63" s="114"/>
      <c r="NY63" s="114"/>
      <c r="NZ63" s="114"/>
      <c r="OA63" s="114"/>
      <c r="OB63" s="114"/>
      <c r="OC63" s="114"/>
      <c r="OD63" s="114"/>
      <c r="OE63" s="114"/>
      <c r="OF63" s="114"/>
      <c r="OG63" s="114"/>
      <c r="OH63" s="114"/>
      <c r="OI63" s="114"/>
      <c r="OJ63" s="114"/>
      <c r="OK63" s="114"/>
      <c r="OL63" s="114"/>
      <c r="OM63" s="114"/>
      <c r="ON63" s="114"/>
      <c r="OO63" s="114"/>
      <c r="OP63" s="114"/>
      <c r="OQ63" s="114"/>
      <c r="OR63" s="114"/>
      <c r="OS63" s="114"/>
      <c r="OT63" s="114"/>
      <c r="OU63" s="114"/>
      <c r="OV63" s="114"/>
      <c r="OW63" s="114"/>
      <c r="OX63" s="114"/>
      <c r="OY63" s="114"/>
      <c r="OZ63" s="114"/>
      <c r="PA63" s="114"/>
      <c r="PB63" s="114"/>
      <c r="PC63" s="114"/>
      <c r="PD63" s="114"/>
      <c r="PE63" s="114"/>
      <c r="PF63" s="114"/>
      <c r="PG63" s="114"/>
      <c r="PH63" s="114"/>
      <c r="PI63" s="114"/>
      <c r="PJ63" s="114"/>
      <c r="PK63" s="114"/>
      <c r="PL63" s="114"/>
      <c r="PM63" s="114"/>
      <c r="PN63" s="114"/>
      <c r="PO63" s="114"/>
      <c r="PP63" s="114"/>
      <c r="PQ63" s="114"/>
      <c r="PR63" s="114"/>
      <c r="PS63" s="114"/>
      <c r="PT63" s="114"/>
      <c r="PU63" s="114"/>
      <c r="PV63" s="114"/>
      <c r="PW63" s="114"/>
      <c r="PX63" s="114"/>
      <c r="PY63" s="114"/>
      <c r="PZ63" s="114"/>
      <c r="QA63" s="114"/>
      <c r="QB63" s="114"/>
      <c r="QC63" s="114"/>
      <c r="QD63" s="114"/>
      <c r="QE63" s="114"/>
      <c r="QF63" s="114"/>
      <c r="QG63" s="114"/>
      <c r="QH63" s="114"/>
      <c r="QI63" s="114"/>
      <c r="QJ63" s="114"/>
      <c r="QK63" s="114"/>
      <c r="QL63" s="114"/>
      <c r="QM63" s="114"/>
      <c r="QN63" s="114"/>
      <c r="QO63" s="114"/>
      <c r="QP63" s="114"/>
      <c r="QQ63" s="114"/>
      <c r="QR63" s="114"/>
      <c r="QS63" s="114"/>
      <c r="QT63" s="114"/>
      <c r="QU63" s="114"/>
      <c r="QV63" s="114"/>
      <c r="QW63" s="114"/>
      <c r="QX63" s="114"/>
      <c r="QY63" s="114"/>
      <c r="QZ63" s="114"/>
      <c r="RA63" s="114"/>
      <c r="RB63" s="114"/>
      <c r="RC63" s="114"/>
      <c r="RD63" s="114"/>
      <c r="RE63" s="114"/>
      <c r="RF63" s="114"/>
      <c r="RG63" s="114"/>
      <c r="RH63" s="114"/>
      <c r="RI63" s="114"/>
      <c r="RJ63" s="114"/>
      <c r="RK63" s="114"/>
      <c r="RL63" s="114"/>
      <c r="RM63" s="114"/>
      <c r="RN63" s="114"/>
      <c r="RO63" s="114"/>
      <c r="RP63" s="114"/>
      <c r="RQ63" s="114"/>
      <c r="RR63" s="114"/>
      <c r="RS63" s="114"/>
      <c r="RT63" s="114"/>
      <c r="RU63" s="114"/>
      <c r="RV63" s="114"/>
      <c r="RW63" s="114"/>
      <c r="RX63" s="114"/>
      <c r="RY63" s="114"/>
      <c r="RZ63" s="114"/>
      <c r="SA63" s="114"/>
      <c r="SB63" s="114"/>
      <c r="SC63" s="114"/>
      <c r="SD63" s="114"/>
      <c r="SE63" s="114"/>
      <c r="SF63" s="114"/>
      <c r="SG63" s="114"/>
      <c r="SH63" s="114"/>
      <c r="SI63" s="114"/>
      <c r="SJ63" s="114"/>
      <c r="SK63" s="114"/>
      <c r="SL63" s="114"/>
      <c r="SM63" s="114"/>
      <c r="SN63" s="114"/>
      <c r="SO63" s="114"/>
      <c r="SP63" s="114"/>
      <c r="SQ63" s="114"/>
      <c r="SR63" s="114"/>
      <c r="SS63" s="114"/>
      <c r="ST63" s="114"/>
      <c r="SU63" s="114"/>
      <c r="SV63" s="114"/>
      <c r="SW63" s="114"/>
      <c r="SX63" s="114"/>
      <c r="SY63" s="114"/>
      <c r="SZ63" s="114"/>
      <c r="TA63" s="114"/>
      <c r="TB63" s="114"/>
      <c r="TC63" s="114"/>
      <c r="TD63" s="114"/>
      <c r="TE63" s="114"/>
      <c r="TF63" s="114"/>
      <c r="TG63" s="114"/>
      <c r="TH63" s="114"/>
      <c r="TI63" s="114"/>
      <c r="TJ63" s="114"/>
      <c r="TK63" s="114"/>
      <c r="TL63" s="114"/>
      <c r="TM63" s="114"/>
      <c r="TN63" s="114"/>
      <c r="TO63" s="114"/>
      <c r="TP63" s="114"/>
      <c r="TQ63" s="114"/>
      <c r="TR63" s="114"/>
      <c r="TS63" s="114"/>
      <c r="TT63" s="114"/>
      <c r="TU63" s="114"/>
      <c r="TV63" s="114"/>
      <c r="TW63" s="114"/>
      <c r="TX63" s="114"/>
      <c r="TY63" s="114"/>
      <c r="TZ63" s="114"/>
      <c r="UA63" s="114"/>
      <c r="UB63" s="114"/>
      <c r="UC63" s="114"/>
      <c r="UD63" s="114"/>
      <c r="UE63" s="114"/>
      <c r="UF63" s="114"/>
      <c r="UG63" s="114"/>
      <c r="UH63" s="114"/>
      <c r="UI63" s="114"/>
      <c r="UJ63" s="114"/>
      <c r="UK63" s="114"/>
      <c r="UL63" s="114"/>
      <c r="UM63" s="114"/>
      <c r="UN63" s="114"/>
      <c r="UO63" s="114"/>
      <c r="UP63" s="114"/>
      <c r="UQ63" s="114"/>
      <c r="UR63" s="114"/>
      <c r="US63" s="114"/>
      <c r="UT63" s="114"/>
      <c r="UU63" s="114"/>
      <c r="UV63" s="114"/>
      <c r="UW63" s="114"/>
      <c r="UX63" s="114"/>
      <c r="UY63" s="114"/>
      <c r="UZ63" s="114"/>
      <c r="VA63" s="114"/>
      <c r="VB63" s="114"/>
      <c r="VC63" s="114"/>
      <c r="VD63" s="114"/>
      <c r="VE63" s="114"/>
      <c r="VF63" s="114"/>
      <c r="VG63" s="114"/>
      <c r="VH63" s="114"/>
      <c r="VI63" s="114"/>
      <c r="VJ63" s="114"/>
      <c r="VK63" s="114"/>
      <c r="VL63" s="114"/>
      <c r="VM63" s="114"/>
      <c r="VN63" s="114"/>
      <c r="VO63" s="114"/>
      <c r="VP63" s="114"/>
      <c r="VQ63" s="114"/>
      <c r="VR63" s="114"/>
      <c r="VS63" s="114"/>
      <c r="VT63" s="114"/>
      <c r="VU63" s="114"/>
      <c r="VV63" s="114"/>
      <c r="VW63" s="114"/>
      <c r="VX63" s="114"/>
      <c r="VY63" s="114"/>
      <c r="VZ63" s="114"/>
      <c r="WA63" s="114"/>
      <c r="WB63" s="114"/>
      <c r="WC63" s="114"/>
      <c r="WD63" s="114"/>
      <c r="WE63" s="114"/>
      <c r="WF63" s="114"/>
      <c r="WG63" s="114"/>
      <c r="WH63" s="114"/>
      <c r="WI63" s="114"/>
      <c r="WJ63" s="114"/>
      <c r="WK63" s="114"/>
      <c r="WL63" s="114"/>
      <c r="WM63" s="114"/>
      <c r="WN63" s="114"/>
      <c r="WO63" s="114"/>
      <c r="WP63" s="114"/>
      <c r="WQ63" s="114"/>
      <c r="WR63" s="114"/>
      <c r="WS63" s="114"/>
      <c r="WT63" s="114"/>
      <c r="WU63" s="114"/>
      <c r="WV63" s="114"/>
      <c r="WW63" s="114"/>
      <c r="WX63" s="114"/>
      <c r="WY63" s="114"/>
      <c r="WZ63" s="114"/>
      <c r="XA63" s="114"/>
      <c r="XB63" s="114"/>
      <c r="XC63" s="114"/>
      <c r="XD63" s="114"/>
      <c r="XE63" s="114"/>
      <c r="XF63" s="114"/>
      <c r="XG63" s="114"/>
      <c r="XH63" s="114"/>
      <c r="XI63" s="114"/>
      <c r="XJ63" s="114"/>
      <c r="XK63" s="114"/>
      <c r="XL63" s="114"/>
      <c r="XM63" s="114"/>
      <c r="XN63" s="114"/>
      <c r="XO63" s="114"/>
      <c r="XP63" s="114"/>
      <c r="XQ63" s="114"/>
      <c r="XR63" s="114"/>
      <c r="XS63" s="114"/>
      <c r="XT63" s="114"/>
      <c r="XU63" s="114"/>
      <c r="XV63" s="114"/>
      <c r="XW63" s="114"/>
      <c r="XX63" s="114"/>
      <c r="XY63" s="114"/>
      <c r="XZ63" s="114"/>
      <c r="YA63" s="114"/>
      <c r="YB63" s="114"/>
      <c r="YC63" s="114"/>
      <c r="YD63" s="114"/>
      <c r="YE63" s="114"/>
      <c r="YF63" s="114"/>
      <c r="YG63" s="114"/>
      <c r="YH63" s="114"/>
      <c r="YI63" s="114"/>
      <c r="YJ63" s="114"/>
      <c r="YK63" s="114"/>
      <c r="YL63" s="114"/>
      <c r="YM63" s="114"/>
      <c r="YN63" s="114"/>
      <c r="YO63" s="114"/>
      <c r="YP63" s="114"/>
      <c r="YQ63" s="114"/>
      <c r="YR63" s="114"/>
      <c r="YS63" s="114"/>
      <c r="YT63" s="114"/>
      <c r="YU63" s="114"/>
      <c r="YV63" s="114"/>
      <c r="YW63" s="114"/>
      <c r="YX63" s="114"/>
      <c r="YY63" s="114"/>
      <c r="YZ63" s="114"/>
      <c r="ZA63" s="114"/>
      <c r="ZB63" s="114"/>
      <c r="ZC63" s="114"/>
      <c r="ZD63" s="114"/>
      <c r="ZE63" s="114"/>
      <c r="ZF63" s="114"/>
      <c r="ZG63" s="114"/>
      <c r="ZH63" s="114"/>
      <c r="ZI63" s="114"/>
      <c r="ZJ63" s="114"/>
      <c r="ZK63" s="114"/>
      <c r="ZL63" s="114"/>
      <c r="ZM63" s="114"/>
      <c r="ZN63" s="114"/>
      <c r="ZO63" s="114"/>
      <c r="ZP63" s="114"/>
      <c r="ZQ63" s="114"/>
      <c r="ZR63" s="114"/>
      <c r="ZS63" s="114"/>
      <c r="ZT63" s="114"/>
      <c r="ZU63" s="114"/>
      <c r="ZV63" s="114"/>
      <c r="ZW63" s="114"/>
      <c r="ZX63" s="114"/>
      <c r="ZY63" s="114"/>
      <c r="ZZ63" s="114"/>
    </row>
    <row r="64" spans="1:702" hidden="1" outlineLevel="1">
      <c r="A64" s="8">
        <v>42156</v>
      </c>
      <c r="B64" s="114">
        <v>1539.1594207799999</v>
      </c>
      <c r="C64" s="114">
        <v>396.76812734999999</v>
      </c>
      <c r="D64" s="114">
        <v>2.0247485799999998</v>
      </c>
      <c r="E64" s="114">
        <v>364.29908913000003</v>
      </c>
      <c r="F64" s="114">
        <v>0</v>
      </c>
      <c r="G64" s="114">
        <v>1.90938768</v>
      </c>
      <c r="H64" s="114">
        <v>40.437912339999997</v>
      </c>
      <c r="I64" s="114">
        <v>689.55900776999999</v>
      </c>
      <c r="J64" s="114">
        <v>4.7142531999999999</v>
      </c>
      <c r="K64" s="114">
        <v>1.3289947900000001</v>
      </c>
      <c r="L64" s="114">
        <v>2.4865612000000001</v>
      </c>
      <c r="M64" s="166" t="s">
        <v>186</v>
      </c>
      <c r="N64" s="114">
        <v>18.54009872</v>
      </c>
      <c r="O64" s="114">
        <v>5.46085083</v>
      </c>
      <c r="P64" s="114">
        <v>10.28379456</v>
      </c>
      <c r="Q64" s="114">
        <v>4.3253239999999998E-2</v>
      </c>
      <c r="R64" s="114">
        <v>0.72717405000000002</v>
      </c>
      <c r="S64" s="114">
        <v>0.41989083999999999</v>
      </c>
      <c r="T64" s="114">
        <v>0.15627650000000001</v>
      </c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4"/>
      <c r="BR64" s="114"/>
      <c r="BS64" s="114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  <c r="CL64" s="114"/>
      <c r="CM64" s="11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  <c r="CZ64" s="114"/>
      <c r="DA64" s="114"/>
      <c r="DB64" s="114"/>
      <c r="DC64" s="114"/>
      <c r="DD64" s="114"/>
      <c r="DE64" s="114"/>
      <c r="DF64" s="114"/>
      <c r="DG64" s="114"/>
      <c r="DH64" s="114"/>
      <c r="DI64" s="114"/>
      <c r="DJ64" s="114"/>
      <c r="DK64" s="114"/>
      <c r="DL64" s="114"/>
      <c r="DM64" s="114"/>
      <c r="DN64" s="114"/>
      <c r="DO64" s="114"/>
      <c r="DP64" s="114"/>
      <c r="DQ64" s="114"/>
      <c r="DR64" s="114"/>
      <c r="DS64" s="114"/>
      <c r="DT64" s="114"/>
      <c r="DU64" s="114"/>
      <c r="DV64" s="114"/>
      <c r="DW64" s="114"/>
      <c r="DX64" s="114"/>
      <c r="DY64" s="114"/>
      <c r="DZ64" s="114"/>
      <c r="EA64" s="114"/>
      <c r="EB64" s="114"/>
      <c r="EC64" s="114"/>
      <c r="ED64" s="114"/>
      <c r="EE64" s="114"/>
      <c r="EF64" s="114"/>
      <c r="EG64" s="114"/>
      <c r="EH64" s="114"/>
      <c r="EI64" s="114"/>
      <c r="EJ64" s="114"/>
      <c r="EK64" s="114"/>
      <c r="EL64" s="114"/>
      <c r="EM64" s="114"/>
      <c r="EN64" s="114"/>
      <c r="EO64" s="114"/>
      <c r="EP64" s="114"/>
      <c r="EQ64" s="114"/>
      <c r="ER64" s="114"/>
      <c r="ES64" s="114"/>
      <c r="ET64" s="114"/>
      <c r="EU64" s="114"/>
      <c r="EV64" s="114"/>
      <c r="EW64" s="114"/>
      <c r="EX64" s="114"/>
      <c r="EY64" s="114"/>
      <c r="EZ64" s="114"/>
      <c r="FA64" s="114"/>
      <c r="FB64" s="114"/>
      <c r="FC64" s="114"/>
      <c r="FD64" s="114"/>
      <c r="FE64" s="114"/>
      <c r="FF64" s="114"/>
      <c r="FG64" s="114"/>
      <c r="FH64" s="114"/>
      <c r="FI64" s="114"/>
      <c r="FJ64" s="114"/>
      <c r="FK64" s="114"/>
      <c r="FL64" s="114"/>
      <c r="FM64" s="114"/>
      <c r="FN64" s="114"/>
      <c r="FO64" s="114"/>
      <c r="FP64" s="114"/>
      <c r="FQ64" s="114"/>
      <c r="FR64" s="114"/>
      <c r="FS64" s="114"/>
      <c r="FT64" s="114"/>
      <c r="FU64" s="114"/>
      <c r="FV64" s="114"/>
      <c r="FW64" s="114"/>
      <c r="FX64" s="114"/>
      <c r="FY64" s="114"/>
      <c r="FZ64" s="114"/>
      <c r="GA64" s="114"/>
      <c r="GB64" s="114"/>
      <c r="GC64" s="114"/>
      <c r="GD64" s="114"/>
      <c r="GE64" s="114"/>
      <c r="GF64" s="114"/>
      <c r="GG64" s="114"/>
      <c r="GH64" s="114"/>
      <c r="GI64" s="114"/>
      <c r="GJ64" s="114"/>
      <c r="GK64" s="114"/>
      <c r="GL64" s="114"/>
      <c r="GM64" s="114"/>
      <c r="GN64" s="114"/>
      <c r="GO64" s="114"/>
      <c r="GP64" s="114"/>
      <c r="GQ64" s="114"/>
      <c r="GR64" s="114"/>
      <c r="GS64" s="114"/>
      <c r="GT64" s="114"/>
      <c r="GU64" s="114"/>
      <c r="GV64" s="114"/>
      <c r="GW64" s="114"/>
      <c r="GX64" s="114"/>
      <c r="GY64" s="114"/>
      <c r="GZ64" s="114"/>
      <c r="HA64" s="114"/>
      <c r="HB64" s="114"/>
      <c r="HC64" s="114"/>
      <c r="HD64" s="114"/>
      <c r="HE64" s="114"/>
      <c r="HF64" s="114"/>
      <c r="HG64" s="114"/>
      <c r="HH64" s="114"/>
      <c r="HI64" s="114"/>
      <c r="HJ64" s="114"/>
      <c r="HK64" s="114"/>
      <c r="HL64" s="114"/>
      <c r="HM64" s="114"/>
      <c r="HN64" s="114"/>
      <c r="HO64" s="114"/>
      <c r="HP64" s="114"/>
      <c r="HQ64" s="114"/>
      <c r="HR64" s="114"/>
      <c r="HS64" s="114"/>
      <c r="HT64" s="114"/>
      <c r="HU64" s="114"/>
      <c r="HV64" s="114"/>
      <c r="HW64" s="114"/>
      <c r="HX64" s="114"/>
      <c r="HY64" s="114"/>
      <c r="HZ64" s="114"/>
      <c r="IA64" s="114"/>
      <c r="IB64" s="114"/>
      <c r="IC64" s="114"/>
      <c r="ID64" s="114"/>
      <c r="IE64" s="114"/>
      <c r="IF64" s="114"/>
      <c r="IG64" s="114"/>
      <c r="IH64" s="114"/>
      <c r="II64" s="114"/>
      <c r="IJ64" s="114"/>
      <c r="IK64" s="114"/>
      <c r="IL64" s="114"/>
      <c r="IM64" s="114"/>
      <c r="IN64" s="114"/>
      <c r="IO64" s="114"/>
      <c r="IP64" s="114"/>
      <c r="IQ64" s="114"/>
      <c r="IR64" s="114"/>
      <c r="IS64" s="114"/>
      <c r="IT64" s="114"/>
      <c r="IU64" s="114"/>
      <c r="IV64" s="114"/>
      <c r="IW64" s="114"/>
      <c r="IX64" s="114"/>
      <c r="IY64" s="114"/>
      <c r="IZ64" s="114"/>
      <c r="JA64" s="114"/>
      <c r="JB64" s="114"/>
      <c r="JC64" s="114"/>
      <c r="JD64" s="114"/>
      <c r="JE64" s="114"/>
      <c r="JF64" s="114"/>
      <c r="JG64" s="114"/>
      <c r="JH64" s="114"/>
      <c r="JI64" s="114"/>
      <c r="JJ64" s="114"/>
      <c r="JK64" s="114"/>
      <c r="JL64" s="114"/>
      <c r="JM64" s="114"/>
      <c r="JN64" s="114"/>
      <c r="JO64" s="114"/>
      <c r="JP64" s="114"/>
      <c r="JQ64" s="114"/>
      <c r="JR64" s="114"/>
      <c r="JS64" s="114"/>
      <c r="JT64" s="114"/>
      <c r="JU64" s="114"/>
      <c r="JV64" s="114"/>
      <c r="JW64" s="114"/>
      <c r="JX64" s="114"/>
      <c r="JY64" s="114"/>
      <c r="JZ64" s="114"/>
      <c r="KA64" s="114"/>
      <c r="KB64" s="114"/>
      <c r="KC64" s="114"/>
      <c r="KD64" s="114"/>
      <c r="KE64" s="114"/>
      <c r="KF64" s="114"/>
      <c r="KG64" s="114"/>
      <c r="KH64" s="114"/>
      <c r="KI64" s="114"/>
      <c r="KJ64" s="114"/>
      <c r="KK64" s="114"/>
      <c r="KL64" s="114"/>
      <c r="KM64" s="114"/>
      <c r="KN64" s="114"/>
      <c r="KO64" s="114"/>
      <c r="KP64" s="114"/>
      <c r="KQ64" s="114"/>
      <c r="KR64" s="114"/>
      <c r="KS64" s="114"/>
      <c r="KT64" s="114"/>
      <c r="KU64" s="114"/>
      <c r="KV64" s="114"/>
      <c r="KW64" s="114"/>
      <c r="KX64" s="114"/>
      <c r="KY64" s="114"/>
      <c r="KZ64" s="114"/>
      <c r="LA64" s="114"/>
      <c r="LB64" s="114"/>
      <c r="LC64" s="114"/>
      <c r="LD64" s="114"/>
      <c r="LE64" s="114"/>
      <c r="LF64" s="114"/>
      <c r="LG64" s="114"/>
      <c r="LH64" s="114"/>
      <c r="LI64" s="114"/>
      <c r="LJ64" s="114"/>
      <c r="LK64" s="114"/>
      <c r="LL64" s="114"/>
      <c r="LM64" s="114"/>
      <c r="LN64" s="114"/>
      <c r="LO64" s="114"/>
      <c r="LP64" s="114"/>
      <c r="LQ64" s="114"/>
      <c r="LR64" s="114"/>
      <c r="LS64" s="114"/>
      <c r="LT64" s="114"/>
      <c r="LU64" s="114"/>
      <c r="LV64" s="114"/>
      <c r="LW64" s="114"/>
      <c r="LX64" s="114"/>
      <c r="LY64" s="114"/>
      <c r="LZ64" s="114"/>
      <c r="MA64" s="114"/>
      <c r="MB64" s="114"/>
      <c r="MC64" s="114"/>
      <c r="MD64" s="114"/>
      <c r="ME64" s="114"/>
      <c r="MF64" s="114"/>
      <c r="MG64" s="114"/>
      <c r="MH64" s="114"/>
      <c r="MI64" s="114"/>
      <c r="MJ64" s="114"/>
      <c r="MK64" s="114"/>
      <c r="ML64" s="114"/>
      <c r="MM64" s="114"/>
      <c r="MN64" s="114"/>
      <c r="MO64" s="114"/>
      <c r="MP64" s="114"/>
      <c r="MQ64" s="114"/>
      <c r="MR64" s="114"/>
      <c r="MS64" s="114"/>
      <c r="MT64" s="114"/>
      <c r="MU64" s="114"/>
      <c r="MV64" s="114"/>
      <c r="MW64" s="114"/>
      <c r="MX64" s="114"/>
      <c r="MY64" s="114"/>
      <c r="MZ64" s="114"/>
      <c r="NA64" s="114"/>
      <c r="NB64" s="114"/>
      <c r="NC64" s="114"/>
      <c r="ND64" s="114"/>
      <c r="NE64" s="114"/>
      <c r="NF64" s="114"/>
      <c r="NG64" s="114"/>
      <c r="NH64" s="114"/>
      <c r="NI64" s="114"/>
      <c r="NJ64" s="114"/>
      <c r="NK64" s="114"/>
      <c r="NL64" s="114"/>
      <c r="NM64" s="114"/>
      <c r="NN64" s="114"/>
      <c r="NO64" s="114"/>
      <c r="NP64" s="114"/>
      <c r="NQ64" s="114"/>
      <c r="NR64" s="114"/>
      <c r="NS64" s="114"/>
      <c r="NT64" s="114"/>
      <c r="NU64" s="114"/>
      <c r="NV64" s="114"/>
      <c r="NW64" s="114"/>
      <c r="NX64" s="114"/>
      <c r="NY64" s="114"/>
      <c r="NZ64" s="114"/>
      <c r="OA64" s="114"/>
      <c r="OB64" s="114"/>
      <c r="OC64" s="114"/>
      <c r="OD64" s="114"/>
      <c r="OE64" s="114"/>
      <c r="OF64" s="114"/>
      <c r="OG64" s="114"/>
      <c r="OH64" s="114"/>
      <c r="OI64" s="114"/>
      <c r="OJ64" s="114"/>
      <c r="OK64" s="114"/>
      <c r="OL64" s="114"/>
      <c r="OM64" s="114"/>
      <c r="ON64" s="114"/>
      <c r="OO64" s="114"/>
      <c r="OP64" s="114"/>
      <c r="OQ64" s="114"/>
      <c r="OR64" s="114"/>
      <c r="OS64" s="114"/>
      <c r="OT64" s="114"/>
      <c r="OU64" s="114"/>
      <c r="OV64" s="114"/>
      <c r="OW64" s="114"/>
      <c r="OX64" s="114"/>
      <c r="OY64" s="114"/>
      <c r="OZ64" s="114"/>
      <c r="PA64" s="114"/>
      <c r="PB64" s="114"/>
      <c r="PC64" s="114"/>
      <c r="PD64" s="114"/>
      <c r="PE64" s="114"/>
      <c r="PF64" s="114"/>
      <c r="PG64" s="114"/>
      <c r="PH64" s="114"/>
      <c r="PI64" s="114"/>
      <c r="PJ64" s="114"/>
      <c r="PK64" s="114"/>
      <c r="PL64" s="114"/>
      <c r="PM64" s="114"/>
      <c r="PN64" s="114"/>
      <c r="PO64" s="114"/>
      <c r="PP64" s="114"/>
      <c r="PQ64" s="114"/>
      <c r="PR64" s="114"/>
      <c r="PS64" s="114"/>
      <c r="PT64" s="114"/>
      <c r="PU64" s="114"/>
      <c r="PV64" s="114"/>
      <c r="PW64" s="114"/>
      <c r="PX64" s="114"/>
      <c r="PY64" s="114"/>
      <c r="PZ64" s="114"/>
      <c r="QA64" s="114"/>
      <c r="QB64" s="114"/>
      <c r="QC64" s="114"/>
      <c r="QD64" s="114"/>
      <c r="QE64" s="114"/>
      <c r="QF64" s="114"/>
      <c r="QG64" s="114"/>
      <c r="QH64" s="114"/>
      <c r="QI64" s="114"/>
      <c r="QJ64" s="114"/>
      <c r="QK64" s="114"/>
      <c r="QL64" s="114"/>
      <c r="QM64" s="114"/>
      <c r="QN64" s="114"/>
      <c r="QO64" s="114"/>
      <c r="QP64" s="114"/>
      <c r="QQ64" s="114"/>
      <c r="QR64" s="114"/>
      <c r="QS64" s="114"/>
      <c r="QT64" s="114"/>
      <c r="QU64" s="114"/>
      <c r="QV64" s="114"/>
      <c r="QW64" s="114"/>
      <c r="QX64" s="114"/>
      <c r="QY64" s="114"/>
      <c r="QZ64" s="114"/>
      <c r="RA64" s="114"/>
      <c r="RB64" s="114"/>
      <c r="RC64" s="114"/>
      <c r="RD64" s="114"/>
      <c r="RE64" s="114"/>
      <c r="RF64" s="114"/>
      <c r="RG64" s="114"/>
      <c r="RH64" s="114"/>
      <c r="RI64" s="114"/>
      <c r="RJ64" s="114"/>
      <c r="RK64" s="114"/>
      <c r="RL64" s="114"/>
      <c r="RM64" s="114"/>
      <c r="RN64" s="114"/>
      <c r="RO64" s="114"/>
      <c r="RP64" s="114"/>
      <c r="RQ64" s="114"/>
      <c r="RR64" s="114"/>
      <c r="RS64" s="114"/>
      <c r="RT64" s="114"/>
      <c r="RU64" s="114"/>
      <c r="RV64" s="114"/>
      <c r="RW64" s="114"/>
      <c r="RX64" s="114"/>
      <c r="RY64" s="114"/>
      <c r="RZ64" s="114"/>
      <c r="SA64" s="114"/>
      <c r="SB64" s="114"/>
      <c r="SC64" s="114"/>
      <c r="SD64" s="114"/>
      <c r="SE64" s="114"/>
      <c r="SF64" s="114"/>
      <c r="SG64" s="114"/>
      <c r="SH64" s="114"/>
      <c r="SI64" s="114"/>
      <c r="SJ64" s="114"/>
      <c r="SK64" s="114"/>
      <c r="SL64" s="114"/>
      <c r="SM64" s="114"/>
      <c r="SN64" s="114"/>
      <c r="SO64" s="114"/>
      <c r="SP64" s="114"/>
      <c r="SQ64" s="114"/>
      <c r="SR64" s="114"/>
      <c r="SS64" s="114"/>
      <c r="ST64" s="114"/>
      <c r="SU64" s="114"/>
      <c r="SV64" s="114"/>
      <c r="SW64" s="114"/>
      <c r="SX64" s="114"/>
      <c r="SY64" s="114"/>
      <c r="SZ64" s="114"/>
      <c r="TA64" s="114"/>
      <c r="TB64" s="114"/>
      <c r="TC64" s="114"/>
      <c r="TD64" s="114"/>
      <c r="TE64" s="114"/>
      <c r="TF64" s="114"/>
      <c r="TG64" s="114"/>
      <c r="TH64" s="114"/>
      <c r="TI64" s="114"/>
      <c r="TJ64" s="114"/>
      <c r="TK64" s="114"/>
      <c r="TL64" s="114"/>
      <c r="TM64" s="114"/>
      <c r="TN64" s="114"/>
      <c r="TO64" s="114"/>
      <c r="TP64" s="114"/>
      <c r="TQ64" s="114"/>
      <c r="TR64" s="114"/>
      <c r="TS64" s="114"/>
      <c r="TT64" s="114"/>
      <c r="TU64" s="114"/>
      <c r="TV64" s="114"/>
      <c r="TW64" s="114"/>
      <c r="TX64" s="114"/>
      <c r="TY64" s="114"/>
      <c r="TZ64" s="114"/>
      <c r="UA64" s="114"/>
      <c r="UB64" s="114"/>
      <c r="UC64" s="114"/>
      <c r="UD64" s="114"/>
      <c r="UE64" s="114"/>
      <c r="UF64" s="114"/>
      <c r="UG64" s="114"/>
      <c r="UH64" s="114"/>
      <c r="UI64" s="114"/>
      <c r="UJ64" s="114"/>
      <c r="UK64" s="114"/>
      <c r="UL64" s="114"/>
      <c r="UM64" s="114"/>
      <c r="UN64" s="114"/>
      <c r="UO64" s="114"/>
      <c r="UP64" s="114"/>
      <c r="UQ64" s="114"/>
      <c r="UR64" s="114"/>
      <c r="US64" s="114"/>
      <c r="UT64" s="114"/>
      <c r="UU64" s="114"/>
      <c r="UV64" s="114"/>
      <c r="UW64" s="114"/>
      <c r="UX64" s="114"/>
      <c r="UY64" s="114"/>
      <c r="UZ64" s="114"/>
      <c r="VA64" s="114"/>
      <c r="VB64" s="114"/>
      <c r="VC64" s="114"/>
      <c r="VD64" s="114"/>
      <c r="VE64" s="114"/>
      <c r="VF64" s="114"/>
      <c r="VG64" s="114"/>
      <c r="VH64" s="114"/>
      <c r="VI64" s="114"/>
      <c r="VJ64" s="114"/>
      <c r="VK64" s="114"/>
      <c r="VL64" s="114"/>
      <c r="VM64" s="114"/>
      <c r="VN64" s="114"/>
      <c r="VO64" s="114"/>
      <c r="VP64" s="114"/>
      <c r="VQ64" s="114"/>
      <c r="VR64" s="114"/>
      <c r="VS64" s="114"/>
      <c r="VT64" s="114"/>
      <c r="VU64" s="114"/>
      <c r="VV64" s="114"/>
      <c r="VW64" s="114"/>
      <c r="VX64" s="114"/>
      <c r="VY64" s="114"/>
      <c r="VZ64" s="114"/>
      <c r="WA64" s="114"/>
      <c r="WB64" s="114"/>
      <c r="WC64" s="114"/>
      <c r="WD64" s="114"/>
      <c r="WE64" s="114"/>
      <c r="WF64" s="114"/>
      <c r="WG64" s="114"/>
      <c r="WH64" s="114"/>
      <c r="WI64" s="114"/>
      <c r="WJ64" s="114"/>
      <c r="WK64" s="114"/>
      <c r="WL64" s="114"/>
      <c r="WM64" s="114"/>
      <c r="WN64" s="114"/>
      <c r="WO64" s="114"/>
      <c r="WP64" s="114"/>
      <c r="WQ64" s="114"/>
      <c r="WR64" s="114"/>
      <c r="WS64" s="114"/>
      <c r="WT64" s="114"/>
      <c r="WU64" s="114"/>
      <c r="WV64" s="114"/>
      <c r="WW64" s="114"/>
      <c r="WX64" s="114"/>
      <c r="WY64" s="114"/>
      <c r="WZ64" s="114"/>
      <c r="XA64" s="114"/>
      <c r="XB64" s="114"/>
      <c r="XC64" s="114"/>
      <c r="XD64" s="114"/>
      <c r="XE64" s="114"/>
      <c r="XF64" s="114"/>
      <c r="XG64" s="114"/>
      <c r="XH64" s="114"/>
      <c r="XI64" s="114"/>
      <c r="XJ64" s="114"/>
      <c r="XK64" s="114"/>
      <c r="XL64" s="114"/>
      <c r="XM64" s="114"/>
      <c r="XN64" s="114"/>
      <c r="XO64" s="114"/>
      <c r="XP64" s="114"/>
      <c r="XQ64" s="114"/>
      <c r="XR64" s="114"/>
      <c r="XS64" s="114"/>
      <c r="XT64" s="114"/>
      <c r="XU64" s="114"/>
      <c r="XV64" s="114"/>
      <c r="XW64" s="114"/>
      <c r="XX64" s="114"/>
      <c r="XY64" s="114"/>
      <c r="XZ64" s="114"/>
      <c r="YA64" s="114"/>
      <c r="YB64" s="114"/>
      <c r="YC64" s="114"/>
      <c r="YD64" s="114"/>
      <c r="YE64" s="114"/>
      <c r="YF64" s="114"/>
      <c r="YG64" s="114"/>
      <c r="YH64" s="114"/>
      <c r="YI64" s="114"/>
      <c r="YJ64" s="114"/>
      <c r="YK64" s="114"/>
      <c r="YL64" s="114"/>
      <c r="YM64" s="114"/>
      <c r="YN64" s="114"/>
      <c r="YO64" s="114"/>
      <c r="YP64" s="114"/>
      <c r="YQ64" s="114"/>
      <c r="YR64" s="114"/>
      <c r="YS64" s="114"/>
      <c r="YT64" s="114"/>
      <c r="YU64" s="114"/>
      <c r="YV64" s="114"/>
      <c r="YW64" s="114"/>
      <c r="YX64" s="114"/>
      <c r="YY64" s="114"/>
      <c r="YZ64" s="114"/>
      <c r="ZA64" s="114"/>
      <c r="ZB64" s="114"/>
      <c r="ZC64" s="114"/>
      <c r="ZD64" s="114"/>
      <c r="ZE64" s="114"/>
      <c r="ZF64" s="114"/>
      <c r="ZG64" s="114"/>
      <c r="ZH64" s="114"/>
      <c r="ZI64" s="114"/>
      <c r="ZJ64" s="114"/>
      <c r="ZK64" s="114"/>
      <c r="ZL64" s="114"/>
      <c r="ZM64" s="114"/>
      <c r="ZN64" s="114"/>
      <c r="ZO64" s="114"/>
      <c r="ZP64" s="114"/>
      <c r="ZQ64" s="114"/>
      <c r="ZR64" s="114"/>
      <c r="ZS64" s="114"/>
      <c r="ZT64" s="114"/>
      <c r="ZU64" s="114"/>
      <c r="ZV64" s="114"/>
      <c r="ZW64" s="114"/>
      <c r="ZX64" s="114"/>
      <c r="ZY64" s="114"/>
      <c r="ZZ64" s="114"/>
    </row>
    <row r="65" spans="1:702" hidden="1" outlineLevel="1">
      <c r="A65" s="8">
        <v>42186</v>
      </c>
      <c r="B65" s="114">
        <v>1527.49797244</v>
      </c>
      <c r="C65" s="114">
        <v>388.49819029000003</v>
      </c>
      <c r="D65" s="114">
        <v>2.1247267000000001</v>
      </c>
      <c r="E65" s="114">
        <v>369.05687224000002</v>
      </c>
      <c r="F65" s="114">
        <v>0</v>
      </c>
      <c r="G65" s="114">
        <v>1.84323462</v>
      </c>
      <c r="H65" s="114">
        <v>41.330188739999997</v>
      </c>
      <c r="I65" s="114">
        <v>683.39459914999998</v>
      </c>
      <c r="J65" s="114">
        <v>4.6628070399999997</v>
      </c>
      <c r="K65" s="114">
        <v>1.3110198</v>
      </c>
      <c r="L65" s="114">
        <v>2.5523645400000001</v>
      </c>
      <c r="M65" s="166" t="s">
        <v>186</v>
      </c>
      <c r="N65" s="114">
        <v>14.88326657</v>
      </c>
      <c r="O65" s="114">
        <v>4.58812087</v>
      </c>
      <c r="P65" s="114">
        <v>10.94537315</v>
      </c>
      <c r="Q65" s="114">
        <v>5.8076429999999998E-2</v>
      </c>
      <c r="R65" s="114">
        <v>2.01379142</v>
      </c>
      <c r="S65" s="114">
        <v>0.13997498999999999</v>
      </c>
      <c r="T65" s="114">
        <v>9.5365889999999995E-2</v>
      </c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4"/>
      <c r="BR65" s="114"/>
      <c r="BS65" s="114"/>
      <c r="BT65" s="114"/>
      <c r="BU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  <c r="CG65" s="114"/>
      <c r="CH65" s="114"/>
      <c r="CI65" s="114"/>
      <c r="CJ65" s="114"/>
      <c r="CK65" s="114"/>
      <c r="CL65" s="114"/>
      <c r="CM65" s="11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  <c r="CZ65" s="114"/>
      <c r="DA65" s="114"/>
      <c r="DB65" s="114"/>
      <c r="DC65" s="114"/>
      <c r="DD65" s="114"/>
      <c r="DE65" s="114"/>
      <c r="DF65" s="114"/>
      <c r="DG65" s="114"/>
      <c r="DH65" s="114"/>
      <c r="DI65" s="114"/>
      <c r="DJ65" s="114"/>
      <c r="DK65" s="114"/>
      <c r="DL65" s="114"/>
      <c r="DM65" s="114"/>
      <c r="DN65" s="114"/>
      <c r="DO65" s="114"/>
      <c r="DP65" s="114"/>
      <c r="DQ65" s="114"/>
      <c r="DR65" s="114"/>
      <c r="DS65" s="114"/>
      <c r="DT65" s="114"/>
      <c r="DU65" s="114"/>
      <c r="DV65" s="114"/>
      <c r="DW65" s="114"/>
      <c r="DX65" s="114"/>
      <c r="DY65" s="114"/>
      <c r="DZ65" s="114"/>
      <c r="EA65" s="114"/>
      <c r="EB65" s="114"/>
      <c r="EC65" s="114"/>
      <c r="ED65" s="114"/>
      <c r="EE65" s="114"/>
      <c r="EF65" s="114"/>
      <c r="EG65" s="114"/>
      <c r="EH65" s="114"/>
      <c r="EI65" s="114"/>
      <c r="EJ65" s="114"/>
      <c r="EK65" s="114"/>
      <c r="EL65" s="114"/>
      <c r="EM65" s="114"/>
      <c r="EN65" s="114"/>
      <c r="EO65" s="114"/>
      <c r="EP65" s="114"/>
      <c r="EQ65" s="114"/>
      <c r="ER65" s="114"/>
      <c r="ES65" s="114"/>
      <c r="ET65" s="114"/>
      <c r="EU65" s="114"/>
      <c r="EV65" s="114"/>
      <c r="EW65" s="114"/>
      <c r="EX65" s="114"/>
      <c r="EY65" s="114"/>
      <c r="EZ65" s="114"/>
      <c r="FA65" s="114"/>
      <c r="FB65" s="114"/>
      <c r="FC65" s="114"/>
      <c r="FD65" s="114"/>
      <c r="FE65" s="114"/>
      <c r="FF65" s="114"/>
      <c r="FG65" s="114"/>
      <c r="FH65" s="114"/>
      <c r="FI65" s="114"/>
      <c r="FJ65" s="114"/>
      <c r="FK65" s="114"/>
      <c r="FL65" s="114"/>
      <c r="FM65" s="114"/>
      <c r="FN65" s="114"/>
      <c r="FO65" s="114"/>
      <c r="FP65" s="114"/>
      <c r="FQ65" s="114"/>
      <c r="FR65" s="114"/>
      <c r="FS65" s="114"/>
      <c r="FT65" s="114"/>
      <c r="FU65" s="114"/>
      <c r="FV65" s="114"/>
      <c r="FW65" s="114"/>
      <c r="FX65" s="114"/>
      <c r="FY65" s="114"/>
      <c r="FZ65" s="114"/>
      <c r="GA65" s="114"/>
      <c r="GB65" s="114"/>
      <c r="GC65" s="114"/>
      <c r="GD65" s="114"/>
      <c r="GE65" s="114"/>
      <c r="GF65" s="114"/>
      <c r="GG65" s="114"/>
      <c r="GH65" s="114"/>
      <c r="GI65" s="114"/>
      <c r="GJ65" s="114"/>
      <c r="GK65" s="114"/>
      <c r="GL65" s="114"/>
      <c r="GM65" s="114"/>
      <c r="GN65" s="114"/>
      <c r="GO65" s="114"/>
      <c r="GP65" s="114"/>
      <c r="GQ65" s="114"/>
      <c r="GR65" s="114"/>
      <c r="GS65" s="114"/>
      <c r="GT65" s="114"/>
      <c r="GU65" s="114"/>
      <c r="GV65" s="114"/>
      <c r="GW65" s="114"/>
      <c r="GX65" s="114"/>
      <c r="GY65" s="114"/>
      <c r="GZ65" s="114"/>
      <c r="HA65" s="114"/>
      <c r="HB65" s="114"/>
      <c r="HC65" s="114"/>
      <c r="HD65" s="114"/>
      <c r="HE65" s="114"/>
      <c r="HF65" s="114"/>
      <c r="HG65" s="114"/>
      <c r="HH65" s="114"/>
      <c r="HI65" s="114"/>
      <c r="HJ65" s="114"/>
      <c r="HK65" s="114"/>
      <c r="HL65" s="114"/>
      <c r="HM65" s="114"/>
      <c r="HN65" s="114"/>
      <c r="HO65" s="114"/>
      <c r="HP65" s="114"/>
      <c r="HQ65" s="114"/>
      <c r="HR65" s="114"/>
      <c r="HS65" s="114"/>
      <c r="HT65" s="114"/>
      <c r="HU65" s="114"/>
      <c r="HV65" s="114"/>
      <c r="HW65" s="114"/>
      <c r="HX65" s="114"/>
      <c r="HY65" s="114"/>
      <c r="HZ65" s="114"/>
      <c r="IA65" s="114"/>
      <c r="IB65" s="114"/>
      <c r="IC65" s="114"/>
      <c r="ID65" s="114"/>
      <c r="IE65" s="114"/>
      <c r="IF65" s="114"/>
      <c r="IG65" s="114"/>
      <c r="IH65" s="114"/>
      <c r="II65" s="114"/>
      <c r="IJ65" s="114"/>
      <c r="IK65" s="114"/>
      <c r="IL65" s="114"/>
      <c r="IM65" s="114"/>
      <c r="IN65" s="114"/>
      <c r="IO65" s="114"/>
      <c r="IP65" s="114"/>
      <c r="IQ65" s="114"/>
      <c r="IR65" s="114"/>
      <c r="IS65" s="114"/>
      <c r="IT65" s="114"/>
      <c r="IU65" s="114"/>
      <c r="IV65" s="114"/>
      <c r="IW65" s="114"/>
      <c r="IX65" s="114"/>
      <c r="IY65" s="114"/>
      <c r="IZ65" s="114"/>
      <c r="JA65" s="114"/>
      <c r="JB65" s="114"/>
      <c r="JC65" s="114"/>
      <c r="JD65" s="114"/>
      <c r="JE65" s="114"/>
      <c r="JF65" s="114"/>
      <c r="JG65" s="114"/>
      <c r="JH65" s="114"/>
      <c r="JI65" s="114"/>
      <c r="JJ65" s="114"/>
      <c r="JK65" s="114"/>
      <c r="JL65" s="114"/>
      <c r="JM65" s="114"/>
      <c r="JN65" s="114"/>
      <c r="JO65" s="114"/>
      <c r="JP65" s="114"/>
      <c r="JQ65" s="114"/>
      <c r="JR65" s="114"/>
      <c r="JS65" s="114"/>
      <c r="JT65" s="114"/>
      <c r="JU65" s="114"/>
      <c r="JV65" s="114"/>
      <c r="JW65" s="114"/>
      <c r="JX65" s="114"/>
      <c r="JY65" s="114"/>
      <c r="JZ65" s="114"/>
      <c r="KA65" s="114"/>
      <c r="KB65" s="114"/>
      <c r="KC65" s="114"/>
      <c r="KD65" s="114"/>
      <c r="KE65" s="114"/>
      <c r="KF65" s="114"/>
      <c r="KG65" s="114"/>
      <c r="KH65" s="114"/>
      <c r="KI65" s="114"/>
      <c r="KJ65" s="114"/>
      <c r="KK65" s="114"/>
      <c r="KL65" s="114"/>
      <c r="KM65" s="114"/>
      <c r="KN65" s="114"/>
      <c r="KO65" s="114"/>
      <c r="KP65" s="114"/>
      <c r="KQ65" s="114"/>
      <c r="KR65" s="114"/>
      <c r="KS65" s="114"/>
      <c r="KT65" s="114"/>
      <c r="KU65" s="114"/>
      <c r="KV65" s="114"/>
      <c r="KW65" s="114"/>
      <c r="KX65" s="114"/>
      <c r="KY65" s="114"/>
      <c r="KZ65" s="114"/>
      <c r="LA65" s="114"/>
      <c r="LB65" s="114"/>
      <c r="LC65" s="114"/>
      <c r="LD65" s="114"/>
      <c r="LE65" s="114"/>
      <c r="LF65" s="114"/>
      <c r="LG65" s="114"/>
      <c r="LH65" s="114"/>
      <c r="LI65" s="114"/>
      <c r="LJ65" s="114"/>
      <c r="LK65" s="114"/>
      <c r="LL65" s="114"/>
      <c r="LM65" s="114"/>
      <c r="LN65" s="114"/>
      <c r="LO65" s="114"/>
      <c r="LP65" s="114"/>
      <c r="LQ65" s="114"/>
      <c r="LR65" s="114"/>
      <c r="LS65" s="114"/>
      <c r="LT65" s="114"/>
      <c r="LU65" s="114"/>
      <c r="LV65" s="114"/>
      <c r="LW65" s="114"/>
      <c r="LX65" s="114"/>
      <c r="LY65" s="114"/>
      <c r="LZ65" s="114"/>
      <c r="MA65" s="114"/>
      <c r="MB65" s="114"/>
      <c r="MC65" s="114"/>
      <c r="MD65" s="114"/>
      <c r="ME65" s="114"/>
      <c r="MF65" s="114"/>
      <c r="MG65" s="114"/>
      <c r="MH65" s="114"/>
      <c r="MI65" s="114"/>
      <c r="MJ65" s="114"/>
      <c r="MK65" s="114"/>
      <c r="ML65" s="114"/>
      <c r="MM65" s="114"/>
      <c r="MN65" s="114"/>
      <c r="MO65" s="114"/>
      <c r="MP65" s="114"/>
      <c r="MQ65" s="114"/>
      <c r="MR65" s="114"/>
      <c r="MS65" s="114"/>
      <c r="MT65" s="114"/>
      <c r="MU65" s="114"/>
      <c r="MV65" s="114"/>
      <c r="MW65" s="114"/>
      <c r="MX65" s="114"/>
      <c r="MY65" s="114"/>
      <c r="MZ65" s="114"/>
      <c r="NA65" s="114"/>
      <c r="NB65" s="114"/>
      <c r="NC65" s="114"/>
      <c r="ND65" s="114"/>
      <c r="NE65" s="114"/>
      <c r="NF65" s="114"/>
      <c r="NG65" s="114"/>
      <c r="NH65" s="114"/>
      <c r="NI65" s="114"/>
      <c r="NJ65" s="114"/>
      <c r="NK65" s="114"/>
      <c r="NL65" s="114"/>
      <c r="NM65" s="114"/>
      <c r="NN65" s="114"/>
      <c r="NO65" s="114"/>
      <c r="NP65" s="114"/>
      <c r="NQ65" s="114"/>
      <c r="NR65" s="114"/>
      <c r="NS65" s="114"/>
      <c r="NT65" s="114"/>
      <c r="NU65" s="114"/>
      <c r="NV65" s="114"/>
      <c r="NW65" s="114"/>
      <c r="NX65" s="114"/>
      <c r="NY65" s="114"/>
      <c r="NZ65" s="114"/>
      <c r="OA65" s="114"/>
      <c r="OB65" s="114"/>
      <c r="OC65" s="114"/>
      <c r="OD65" s="114"/>
      <c r="OE65" s="114"/>
      <c r="OF65" s="114"/>
      <c r="OG65" s="114"/>
      <c r="OH65" s="114"/>
      <c r="OI65" s="114"/>
      <c r="OJ65" s="114"/>
      <c r="OK65" s="114"/>
      <c r="OL65" s="114"/>
      <c r="OM65" s="114"/>
      <c r="ON65" s="114"/>
      <c r="OO65" s="114"/>
      <c r="OP65" s="114"/>
      <c r="OQ65" s="114"/>
      <c r="OR65" s="114"/>
      <c r="OS65" s="114"/>
      <c r="OT65" s="114"/>
      <c r="OU65" s="114"/>
      <c r="OV65" s="114"/>
      <c r="OW65" s="114"/>
      <c r="OX65" s="114"/>
      <c r="OY65" s="114"/>
      <c r="OZ65" s="114"/>
      <c r="PA65" s="114"/>
      <c r="PB65" s="114"/>
      <c r="PC65" s="114"/>
      <c r="PD65" s="114"/>
      <c r="PE65" s="114"/>
      <c r="PF65" s="114"/>
      <c r="PG65" s="114"/>
      <c r="PH65" s="114"/>
      <c r="PI65" s="114"/>
      <c r="PJ65" s="114"/>
      <c r="PK65" s="114"/>
      <c r="PL65" s="114"/>
      <c r="PM65" s="114"/>
      <c r="PN65" s="114"/>
      <c r="PO65" s="114"/>
      <c r="PP65" s="114"/>
      <c r="PQ65" s="114"/>
      <c r="PR65" s="114"/>
      <c r="PS65" s="114"/>
      <c r="PT65" s="114"/>
      <c r="PU65" s="114"/>
      <c r="PV65" s="114"/>
      <c r="PW65" s="114"/>
      <c r="PX65" s="114"/>
      <c r="PY65" s="114"/>
      <c r="PZ65" s="114"/>
      <c r="QA65" s="114"/>
      <c r="QB65" s="114"/>
      <c r="QC65" s="114"/>
      <c r="QD65" s="114"/>
      <c r="QE65" s="114"/>
      <c r="QF65" s="114"/>
      <c r="QG65" s="114"/>
      <c r="QH65" s="114"/>
      <c r="QI65" s="114"/>
      <c r="QJ65" s="114"/>
      <c r="QK65" s="114"/>
      <c r="QL65" s="114"/>
      <c r="QM65" s="114"/>
      <c r="QN65" s="114"/>
      <c r="QO65" s="114"/>
      <c r="QP65" s="114"/>
      <c r="QQ65" s="114"/>
      <c r="QR65" s="114"/>
      <c r="QS65" s="114"/>
      <c r="QT65" s="114"/>
      <c r="QU65" s="114"/>
      <c r="QV65" s="114"/>
      <c r="QW65" s="114"/>
      <c r="QX65" s="114"/>
      <c r="QY65" s="114"/>
      <c r="QZ65" s="114"/>
      <c r="RA65" s="114"/>
      <c r="RB65" s="114"/>
      <c r="RC65" s="114"/>
      <c r="RD65" s="114"/>
      <c r="RE65" s="114"/>
      <c r="RF65" s="114"/>
      <c r="RG65" s="114"/>
      <c r="RH65" s="114"/>
      <c r="RI65" s="114"/>
      <c r="RJ65" s="114"/>
      <c r="RK65" s="114"/>
      <c r="RL65" s="114"/>
      <c r="RM65" s="114"/>
      <c r="RN65" s="114"/>
      <c r="RO65" s="114"/>
      <c r="RP65" s="114"/>
      <c r="RQ65" s="114"/>
      <c r="RR65" s="114"/>
      <c r="RS65" s="114"/>
      <c r="RT65" s="114"/>
      <c r="RU65" s="114"/>
      <c r="RV65" s="114"/>
      <c r="RW65" s="114"/>
      <c r="RX65" s="114"/>
      <c r="RY65" s="114"/>
      <c r="RZ65" s="114"/>
      <c r="SA65" s="114"/>
      <c r="SB65" s="114"/>
      <c r="SC65" s="114"/>
      <c r="SD65" s="114"/>
      <c r="SE65" s="114"/>
      <c r="SF65" s="114"/>
      <c r="SG65" s="114"/>
      <c r="SH65" s="114"/>
      <c r="SI65" s="114"/>
      <c r="SJ65" s="114"/>
      <c r="SK65" s="114"/>
      <c r="SL65" s="114"/>
      <c r="SM65" s="114"/>
      <c r="SN65" s="114"/>
      <c r="SO65" s="114"/>
      <c r="SP65" s="114"/>
      <c r="SQ65" s="114"/>
      <c r="SR65" s="114"/>
      <c r="SS65" s="114"/>
      <c r="ST65" s="114"/>
      <c r="SU65" s="114"/>
      <c r="SV65" s="114"/>
      <c r="SW65" s="114"/>
      <c r="SX65" s="114"/>
      <c r="SY65" s="114"/>
      <c r="SZ65" s="114"/>
      <c r="TA65" s="114"/>
      <c r="TB65" s="114"/>
      <c r="TC65" s="114"/>
      <c r="TD65" s="114"/>
      <c r="TE65" s="114"/>
      <c r="TF65" s="114"/>
      <c r="TG65" s="114"/>
      <c r="TH65" s="114"/>
      <c r="TI65" s="114"/>
      <c r="TJ65" s="114"/>
      <c r="TK65" s="114"/>
      <c r="TL65" s="114"/>
      <c r="TM65" s="114"/>
      <c r="TN65" s="114"/>
      <c r="TO65" s="114"/>
      <c r="TP65" s="114"/>
      <c r="TQ65" s="114"/>
      <c r="TR65" s="114"/>
      <c r="TS65" s="114"/>
      <c r="TT65" s="114"/>
      <c r="TU65" s="114"/>
      <c r="TV65" s="114"/>
      <c r="TW65" s="114"/>
      <c r="TX65" s="114"/>
      <c r="TY65" s="114"/>
      <c r="TZ65" s="114"/>
      <c r="UA65" s="114"/>
      <c r="UB65" s="114"/>
      <c r="UC65" s="114"/>
      <c r="UD65" s="114"/>
      <c r="UE65" s="114"/>
      <c r="UF65" s="114"/>
      <c r="UG65" s="114"/>
      <c r="UH65" s="114"/>
      <c r="UI65" s="114"/>
      <c r="UJ65" s="114"/>
      <c r="UK65" s="114"/>
      <c r="UL65" s="114"/>
      <c r="UM65" s="114"/>
      <c r="UN65" s="114"/>
      <c r="UO65" s="114"/>
      <c r="UP65" s="114"/>
      <c r="UQ65" s="114"/>
      <c r="UR65" s="114"/>
      <c r="US65" s="114"/>
      <c r="UT65" s="114"/>
      <c r="UU65" s="114"/>
      <c r="UV65" s="114"/>
      <c r="UW65" s="114"/>
      <c r="UX65" s="114"/>
      <c r="UY65" s="114"/>
      <c r="UZ65" s="114"/>
      <c r="VA65" s="114"/>
      <c r="VB65" s="114"/>
      <c r="VC65" s="114"/>
      <c r="VD65" s="114"/>
      <c r="VE65" s="114"/>
      <c r="VF65" s="114"/>
      <c r="VG65" s="114"/>
      <c r="VH65" s="114"/>
      <c r="VI65" s="114"/>
      <c r="VJ65" s="114"/>
      <c r="VK65" s="114"/>
      <c r="VL65" s="114"/>
      <c r="VM65" s="114"/>
      <c r="VN65" s="114"/>
      <c r="VO65" s="114"/>
      <c r="VP65" s="114"/>
      <c r="VQ65" s="114"/>
      <c r="VR65" s="114"/>
      <c r="VS65" s="114"/>
      <c r="VT65" s="114"/>
      <c r="VU65" s="114"/>
      <c r="VV65" s="114"/>
      <c r="VW65" s="114"/>
      <c r="VX65" s="114"/>
      <c r="VY65" s="114"/>
      <c r="VZ65" s="114"/>
      <c r="WA65" s="114"/>
      <c r="WB65" s="114"/>
      <c r="WC65" s="114"/>
      <c r="WD65" s="114"/>
      <c r="WE65" s="114"/>
      <c r="WF65" s="114"/>
      <c r="WG65" s="114"/>
      <c r="WH65" s="114"/>
      <c r="WI65" s="114"/>
      <c r="WJ65" s="114"/>
      <c r="WK65" s="114"/>
      <c r="WL65" s="114"/>
      <c r="WM65" s="114"/>
      <c r="WN65" s="114"/>
      <c r="WO65" s="114"/>
      <c r="WP65" s="114"/>
      <c r="WQ65" s="114"/>
      <c r="WR65" s="114"/>
      <c r="WS65" s="114"/>
      <c r="WT65" s="114"/>
      <c r="WU65" s="114"/>
      <c r="WV65" s="114"/>
      <c r="WW65" s="114"/>
      <c r="WX65" s="114"/>
      <c r="WY65" s="114"/>
      <c r="WZ65" s="114"/>
      <c r="XA65" s="114"/>
      <c r="XB65" s="114"/>
      <c r="XC65" s="114"/>
      <c r="XD65" s="114"/>
      <c r="XE65" s="114"/>
      <c r="XF65" s="114"/>
      <c r="XG65" s="114"/>
      <c r="XH65" s="114"/>
      <c r="XI65" s="114"/>
      <c r="XJ65" s="114"/>
      <c r="XK65" s="114"/>
      <c r="XL65" s="114"/>
      <c r="XM65" s="114"/>
      <c r="XN65" s="114"/>
      <c r="XO65" s="114"/>
      <c r="XP65" s="114"/>
      <c r="XQ65" s="114"/>
      <c r="XR65" s="114"/>
      <c r="XS65" s="114"/>
      <c r="XT65" s="114"/>
      <c r="XU65" s="114"/>
      <c r="XV65" s="114"/>
      <c r="XW65" s="114"/>
      <c r="XX65" s="114"/>
      <c r="XY65" s="114"/>
      <c r="XZ65" s="114"/>
      <c r="YA65" s="114"/>
      <c r="YB65" s="114"/>
      <c r="YC65" s="114"/>
      <c r="YD65" s="114"/>
      <c r="YE65" s="114"/>
      <c r="YF65" s="114"/>
      <c r="YG65" s="114"/>
      <c r="YH65" s="114"/>
      <c r="YI65" s="114"/>
      <c r="YJ65" s="114"/>
      <c r="YK65" s="114"/>
      <c r="YL65" s="114"/>
      <c r="YM65" s="114"/>
      <c r="YN65" s="114"/>
      <c r="YO65" s="114"/>
      <c r="YP65" s="114"/>
      <c r="YQ65" s="114"/>
      <c r="YR65" s="114"/>
      <c r="YS65" s="114"/>
      <c r="YT65" s="114"/>
      <c r="YU65" s="114"/>
      <c r="YV65" s="114"/>
      <c r="YW65" s="114"/>
      <c r="YX65" s="114"/>
      <c r="YY65" s="114"/>
      <c r="YZ65" s="114"/>
      <c r="ZA65" s="114"/>
      <c r="ZB65" s="114"/>
      <c r="ZC65" s="114"/>
      <c r="ZD65" s="114"/>
      <c r="ZE65" s="114"/>
      <c r="ZF65" s="114"/>
      <c r="ZG65" s="114"/>
      <c r="ZH65" s="114"/>
      <c r="ZI65" s="114"/>
      <c r="ZJ65" s="114"/>
      <c r="ZK65" s="114"/>
      <c r="ZL65" s="114"/>
      <c r="ZM65" s="114"/>
      <c r="ZN65" s="114"/>
      <c r="ZO65" s="114"/>
      <c r="ZP65" s="114"/>
      <c r="ZQ65" s="114"/>
      <c r="ZR65" s="114"/>
      <c r="ZS65" s="114"/>
      <c r="ZT65" s="114"/>
      <c r="ZU65" s="114"/>
      <c r="ZV65" s="114"/>
      <c r="ZW65" s="114"/>
      <c r="ZX65" s="114"/>
      <c r="ZY65" s="114"/>
      <c r="ZZ65" s="114"/>
    </row>
    <row r="66" spans="1:702" hidden="1" outlineLevel="1">
      <c r="A66" s="8">
        <v>42217</v>
      </c>
      <c r="B66" s="114">
        <v>1560.40826756</v>
      </c>
      <c r="C66" s="114">
        <v>421.27892179999998</v>
      </c>
      <c r="D66" s="114">
        <v>2.2318273199999998</v>
      </c>
      <c r="E66" s="114">
        <v>364.06820048999998</v>
      </c>
      <c r="F66" s="114">
        <v>5.8062580000000003E-2</v>
      </c>
      <c r="G66" s="114">
        <v>1.77328749</v>
      </c>
      <c r="H66" s="114">
        <v>41.308260500000003</v>
      </c>
      <c r="I66" s="114">
        <v>688.17319624000004</v>
      </c>
      <c r="J66" s="114">
        <v>4.4756804299999997</v>
      </c>
      <c r="K66" s="114">
        <v>1.3141460599999999</v>
      </c>
      <c r="L66" s="114">
        <v>3.2222670899999999</v>
      </c>
      <c r="M66" s="166" t="s">
        <v>186</v>
      </c>
      <c r="N66" s="114">
        <v>14.64305457</v>
      </c>
      <c r="O66" s="114">
        <v>4.3189133000000002</v>
      </c>
      <c r="P66" s="114">
        <v>11.24674471</v>
      </c>
      <c r="Q66" s="114">
        <v>5.7627730000000002E-2</v>
      </c>
      <c r="R66" s="114">
        <v>2.07590451</v>
      </c>
      <c r="S66" s="114">
        <v>0</v>
      </c>
      <c r="T66" s="114">
        <v>0.16217274000000001</v>
      </c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4"/>
      <c r="BR66" s="114"/>
      <c r="BS66" s="114"/>
      <c r="BT66" s="114"/>
      <c r="BU66" s="114"/>
      <c r="BV66" s="114"/>
      <c r="BW66" s="114"/>
      <c r="BX66" s="114"/>
      <c r="BY66" s="114"/>
      <c r="BZ66" s="114"/>
      <c r="CA66" s="114"/>
      <c r="CB66" s="114"/>
      <c r="CC66" s="114"/>
      <c r="CD66" s="114"/>
      <c r="CE66" s="114"/>
      <c r="CF66" s="114"/>
      <c r="CG66" s="114"/>
      <c r="CH66" s="114"/>
      <c r="CI66" s="114"/>
      <c r="CJ66" s="114"/>
      <c r="CK66" s="114"/>
      <c r="CL66" s="114"/>
      <c r="CM66" s="11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  <c r="CZ66" s="114"/>
      <c r="DA66" s="114"/>
      <c r="DB66" s="114"/>
      <c r="DC66" s="114"/>
      <c r="DD66" s="114"/>
      <c r="DE66" s="114"/>
      <c r="DF66" s="114"/>
      <c r="DG66" s="114"/>
      <c r="DH66" s="114"/>
      <c r="DI66" s="114"/>
      <c r="DJ66" s="114"/>
      <c r="DK66" s="114"/>
      <c r="DL66" s="114"/>
      <c r="DM66" s="114"/>
      <c r="DN66" s="114"/>
      <c r="DO66" s="114"/>
      <c r="DP66" s="114"/>
      <c r="DQ66" s="114"/>
      <c r="DR66" s="114"/>
      <c r="DS66" s="114"/>
      <c r="DT66" s="114"/>
      <c r="DU66" s="114"/>
      <c r="DV66" s="114"/>
      <c r="DW66" s="114"/>
      <c r="DX66" s="114"/>
      <c r="DY66" s="114"/>
      <c r="DZ66" s="114"/>
      <c r="EA66" s="114"/>
      <c r="EB66" s="114"/>
      <c r="EC66" s="114"/>
      <c r="ED66" s="114"/>
      <c r="EE66" s="114"/>
      <c r="EF66" s="114"/>
      <c r="EG66" s="114"/>
      <c r="EH66" s="114"/>
      <c r="EI66" s="114"/>
      <c r="EJ66" s="114"/>
      <c r="EK66" s="114"/>
      <c r="EL66" s="114"/>
      <c r="EM66" s="114"/>
      <c r="EN66" s="114"/>
      <c r="EO66" s="114"/>
      <c r="EP66" s="114"/>
      <c r="EQ66" s="114"/>
      <c r="ER66" s="114"/>
      <c r="ES66" s="114"/>
      <c r="ET66" s="114"/>
      <c r="EU66" s="114"/>
      <c r="EV66" s="114"/>
      <c r="EW66" s="114"/>
      <c r="EX66" s="114"/>
      <c r="EY66" s="114"/>
      <c r="EZ66" s="114"/>
      <c r="FA66" s="114"/>
      <c r="FB66" s="114"/>
      <c r="FC66" s="114"/>
      <c r="FD66" s="114"/>
      <c r="FE66" s="114"/>
      <c r="FF66" s="114"/>
      <c r="FG66" s="114"/>
      <c r="FH66" s="114"/>
      <c r="FI66" s="114"/>
      <c r="FJ66" s="114"/>
      <c r="FK66" s="114"/>
      <c r="FL66" s="114"/>
      <c r="FM66" s="114"/>
      <c r="FN66" s="114"/>
      <c r="FO66" s="114"/>
      <c r="FP66" s="114"/>
      <c r="FQ66" s="114"/>
      <c r="FR66" s="114"/>
      <c r="FS66" s="114"/>
      <c r="FT66" s="114"/>
      <c r="FU66" s="114"/>
      <c r="FV66" s="114"/>
      <c r="FW66" s="114"/>
      <c r="FX66" s="114"/>
      <c r="FY66" s="114"/>
      <c r="FZ66" s="114"/>
      <c r="GA66" s="114"/>
      <c r="GB66" s="114"/>
      <c r="GC66" s="114"/>
      <c r="GD66" s="114"/>
      <c r="GE66" s="114"/>
      <c r="GF66" s="114"/>
      <c r="GG66" s="114"/>
      <c r="GH66" s="114"/>
      <c r="GI66" s="114"/>
      <c r="GJ66" s="114"/>
      <c r="GK66" s="114"/>
      <c r="GL66" s="114"/>
      <c r="GM66" s="114"/>
      <c r="GN66" s="114"/>
      <c r="GO66" s="114"/>
      <c r="GP66" s="114"/>
      <c r="GQ66" s="114"/>
      <c r="GR66" s="114"/>
      <c r="GS66" s="114"/>
      <c r="GT66" s="114"/>
      <c r="GU66" s="114"/>
      <c r="GV66" s="114"/>
      <c r="GW66" s="114"/>
      <c r="GX66" s="114"/>
      <c r="GY66" s="114"/>
      <c r="GZ66" s="114"/>
      <c r="HA66" s="114"/>
      <c r="HB66" s="114"/>
      <c r="HC66" s="114"/>
      <c r="HD66" s="114"/>
      <c r="HE66" s="114"/>
      <c r="HF66" s="114"/>
      <c r="HG66" s="114"/>
      <c r="HH66" s="114"/>
      <c r="HI66" s="114"/>
      <c r="HJ66" s="114"/>
      <c r="HK66" s="114"/>
      <c r="HL66" s="114"/>
      <c r="HM66" s="114"/>
      <c r="HN66" s="114"/>
      <c r="HO66" s="114"/>
      <c r="HP66" s="114"/>
      <c r="HQ66" s="114"/>
      <c r="HR66" s="114"/>
      <c r="HS66" s="114"/>
      <c r="HT66" s="114"/>
      <c r="HU66" s="114"/>
      <c r="HV66" s="114"/>
      <c r="HW66" s="114"/>
      <c r="HX66" s="114"/>
      <c r="HY66" s="114"/>
      <c r="HZ66" s="114"/>
      <c r="IA66" s="114"/>
      <c r="IB66" s="114"/>
      <c r="IC66" s="114"/>
      <c r="ID66" s="114"/>
      <c r="IE66" s="114"/>
      <c r="IF66" s="114"/>
      <c r="IG66" s="114"/>
      <c r="IH66" s="114"/>
      <c r="II66" s="114"/>
      <c r="IJ66" s="114"/>
      <c r="IK66" s="114"/>
      <c r="IL66" s="114"/>
      <c r="IM66" s="114"/>
      <c r="IN66" s="114"/>
      <c r="IO66" s="114"/>
      <c r="IP66" s="114"/>
      <c r="IQ66" s="114"/>
      <c r="IR66" s="114"/>
      <c r="IS66" s="114"/>
      <c r="IT66" s="114"/>
      <c r="IU66" s="114"/>
      <c r="IV66" s="114"/>
      <c r="IW66" s="114"/>
      <c r="IX66" s="114"/>
      <c r="IY66" s="114"/>
      <c r="IZ66" s="114"/>
      <c r="JA66" s="114"/>
      <c r="JB66" s="114"/>
      <c r="JC66" s="114"/>
      <c r="JD66" s="114"/>
      <c r="JE66" s="114"/>
      <c r="JF66" s="114"/>
      <c r="JG66" s="114"/>
      <c r="JH66" s="114"/>
      <c r="JI66" s="114"/>
      <c r="JJ66" s="114"/>
      <c r="JK66" s="114"/>
      <c r="JL66" s="114"/>
      <c r="JM66" s="114"/>
      <c r="JN66" s="114"/>
      <c r="JO66" s="114"/>
      <c r="JP66" s="114"/>
      <c r="JQ66" s="114"/>
      <c r="JR66" s="114"/>
      <c r="JS66" s="114"/>
      <c r="JT66" s="114"/>
      <c r="JU66" s="114"/>
      <c r="JV66" s="114"/>
      <c r="JW66" s="114"/>
      <c r="JX66" s="114"/>
      <c r="JY66" s="114"/>
      <c r="JZ66" s="114"/>
      <c r="KA66" s="114"/>
      <c r="KB66" s="114"/>
      <c r="KC66" s="114"/>
      <c r="KD66" s="114"/>
      <c r="KE66" s="114"/>
      <c r="KF66" s="114"/>
      <c r="KG66" s="114"/>
      <c r="KH66" s="114"/>
      <c r="KI66" s="114"/>
      <c r="KJ66" s="114"/>
      <c r="KK66" s="114"/>
      <c r="KL66" s="114"/>
      <c r="KM66" s="114"/>
      <c r="KN66" s="114"/>
      <c r="KO66" s="114"/>
      <c r="KP66" s="114"/>
      <c r="KQ66" s="114"/>
      <c r="KR66" s="114"/>
      <c r="KS66" s="114"/>
      <c r="KT66" s="114"/>
      <c r="KU66" s="114"/>
      <c r="KV66" s="114"/>
      <c r="KW66" s="114"/>
      <c r="KX66" s="114"/>
      <c r="KY66" s="114"/>
      <c r="KZ66" s="114"/>
      <c r="LA66" s="114"/>
      <c r="LB66" s="114"/>
      <c r="LC66" s="114"/>
      <c r="LD66" s="114"/>
      <c r="LE66" s="114"/>
      <c r="LF66" s="114"/>
      <c r="LG66" s="114"/>
      <c r="LH66" s="114"/>
      <c r="LI66" s="114"/>
      <c r="LJ66" s="114"/>
      <c r="LK66" s="114"/>
      <c r="LL66" s="114"/>
      <c r="LM66" s="114"/>
      <c r="LN66" s="114"/>
      <c r="LO66" s="114"/>
      <c r="LP66" s="114"/>
      <c r="LQ66" s="114"/>
      <c r="LR66" s="114"/>
      <c r="LS66" s="114"/>
      <c r="LT66" s="114"/>
      <c r="LU66" s="114"/>
      <c r="LV66" s="114"/>
      <c r="LW66" s="114"/>
      <c r="LX66" s="114"/>
      <c r="LY66" s="114"/>
      <c r="LZ66" s="114"/>
      <c r="MA66" s="114"/>
      <c r="MB66" s="114"/>
      <c r="MC66" s="114"/>
      <c r="MD66" s="114"/>
      <c r="ME66" s="114"/>
      <c r="MF66" s="114"/>
      <c r="MG66" s="114"/>
      <c r="MH66" s="114"/>
      <c r="MI66" s="114"/>
      <c r="MJ66" s="114"/>
      <c r="MK66" s="114"/>
      <c r="ML66" s="114"/>
      <c r="MM66" s="114"/>
      <c r="MN66" s="114"/>
      <c r="MO66" s="114"/>
      <c r="MP66" s="114"/>
      <c r="MQ66" s="114"/>
      <c r="MR66" s="114"/>
      <c r="MS66" s="114"/>
      <c r="MT66" s="114"/>
      <c r="MU66" s="114"/>
      <c r="MV66" s="114"/>
      <c r="MW66" s="114"/>
      <c r="MX66" s="114"/>
      <c r="MY66" s="114"/>
      <c r="MZ66" s="114"/>
      <c r="NA66" s="114"/>
      <c r="NB66" s="114"/>
      <c r="NC66" s="114"/>
      <c r="ND66" s="114"/>
      <c r="NE66" s="114"/>
      <c r="NF66" s="114"/>
      <c r="NG66" s="114"/>
      <c r="NH66" s="114"/>
      <c r="NI66" s="114"/>
      <c r="NJ66" s="114"/>
      <c r="NK66" s="114"/>
      <c r="NL66" s="114"/>
      <c r="NM66" s="114"/>
      <c r="NN66" s="114"/>
      <c r="NO66" s="114"/>
      <c r="NP66" s="114"/>
      <c r="NQ66" s="114"/>
      <c r="NR66" s="114"/>
      <c r="NS66" s="114"/>
      <c r="NT66" s="114"/>
      <c r="NU66" s="114"/>
      <c r="NV66" s="114"/>
      <c r="NW66" s="114"/>
      <c r="NX66" s="114"/>
      <c r="NY66" s="114"/>
      <c r="NZ66" s="114"/>
      <c r="OA66" s="114"/>
      <c r="OB66" s="114"/>
      <c r="OC66" s="114"/>
      <c r="OD66" s="114"/>
      <c r="OE66" s="114"/>
      <c r="OF66" s="114"/>
      <c r="OG66" s="114"/>
      <c r="OH66" s="114"/>
      <c r="OI66" s="114"/>
      <c r="OJ66" s="114"/>
      <c r="OK66" s="114"/>
      <c r="OL66" s="114"/>
      <c r="OM66" s="114"/>
      <c r="ON66" s="114"/>
      <c r="OO66" s="114"/>
      <c r="OP66" s="114"/>
      <c r="OQ66" s="114"/>
      <c r="OR66" s="114"/>
      <c r="OS66" s="114"/>
      <c r="OT66" s="114"/>
      <c r="OU66" s="114"/>
      <c r="OV66" s="114"/>
      <c r="OW66" s="114"/>
      <c r="OX66" s="114"/>
      <c r="OY66" s="114"/>
      <c r="OZ66" s="114"/>
      <c r="PA66" s="114"/>
      <c r="PB66" s="114"/>
      <c r="PC66" s="114"/>
      <c r="PD66" s="114"/>
      <c r="PE66" s="114"/>
      <c r="PF66" s="114"/>
      <c r="PG66" s="114"/>
      <c r="PH66" s="114"/>
      <c r="PI66" s="114"/>
      <c r="PJ66" s="114"/>
      <c r="PK66" s="114"/>
      <c r="PL66" s="114"/>
      <c r="PM66" s="114"/>
      <c r="PN66" s="114"/>
      <c r="PO66" s="114"/>
      <c r="PP66" s="114"/>
      <c r="PQ66" s="114"/>
      <c r="PR66" s="114"/>
      <c r="PS66" s="114"/>
      <c r="PT66" s="114"/>
      <c r="PU66" s="114"/>
      <c r="PV66" s="114"/>
      <c r="PW66" s="114"/>
      <c r="PX66" s="114"/>
      <c r="PY66" s="114"/>
      <c r="PZ66" s="114"/>
      <c r="QA66" s="114"/>
      <c r="QB66" s="114"/>
      <c r="QC66" s="114"/>
      <c r="QD66" s="114"/>
      <c r="QE66" s="114"/>
      <c r="QF66" s="114"/>
      <c r="QG66" s="114"/>
      <c r="QH66" s="114"/>
      <c r="QI66" s="114"/>
      <c r="QJ66" s="114"/>
      <c r="QK66" s="114"/>
      <c r="QL66" s="114"/>
      <c r="QM66" s="114"/>
      <c r="QN66" s="114"/>
      <c r="QO66" s="114"/>
      <c r="QP66" s="114"/>
      <c r="QQ66" s="114"/>
      <c r="QR66" s="114"/>
      <c r="QS66" s="114"/>
      <c r="QT66" s="114"/>
      <c r="QU66" s="114"/>
      <c r="QV66" s="114"/>
      <c r="QW66" s="114"/>
      <c r="QX66" s="114"/>
      <c r="QY66" s="114"/>
      <c r="QZ66" s="114"/>
      <c r="RA66" s="114"/>
      <c r="RB66" s="114"/>
      <c r="RC66" s="114"/>
      <c r="RD66" s="114"/>
      <c r="RE66" s="114"/>
      <c r="RF66" s="114"/>
      <c r="RG66" s="114"/>
      <c r="RH66" s="114"/>
      <c r="RI66" s="114"/>
      <c r="RJ66" s="114"/>
      <c r="RK66" s="114"/>
      <c r="RL66" s="114"/>
      <c r="RM66" s="114"/>
      <c r="RN66" s="114"/>
      <c r="RO66" s="114"/>
      <c r="RP66" s="114"/>
      <c r="RQ66" s="114"/>
      <c r="RR66" s="114"/>
      <c r="RS66" s="114"/>
      <c r="RT66" s="114"/>
      <c r="RU66" s="114"/>
      <c r="RV66" s="114"/>
      <c r="RW66" s="114"/>
      <c r="RX66" s="114"/>
      <c r="RY66" s="114"/>
      <c r="RZ66" s="114"/>
      <c r="SA66" s="114"/>
      <c r="SB66" s="114"/>
      <c r="SC66" s="114"/>
      <c r="SD66" s="114"/>
      <c r="SE66" s="114"/>
      <c r="SF66" s="114"/>
      <c r="SG66" s="114"/>
      <c r="SH66" s="114"/>
      <c r="SI66" s="114"/>
      <c r="SJ66" s="114"/>
      <c r="SK66" s="114"/>
      <c r="SL66" s="114"/>
      <c r="SM66" s="114"/>
      <c r="SN66" s="114"/>
      <c r="SO66" s="114"/>
      <c r="SP66" s="114"/>
      <c r="SQ66" s="114"/>
      <c r="SR66" s="114"/>
      <c r="SS66" s="114"/>
      <c r="ST66" s="114"/>
      <c r="SU66" s="114"/>
      <c r="SV66" s="114"/>
      <c r="SW66" s="114"/>
      <c r="SX66" s="114"/>
      <c r="SY66" s="114"/>
      <c r="SZ66" s="114"/>
      <c r="TA66" s="114"/>
      <c r="TB66" s="114"/>
      <c r="TC66" s="114"/>
      <c r="TD66" s="114"/>
      <c r="TE66" s="114"/>
      <c r="TF66" s="114"/>
      <c r="TG66" s="114"/>
      <c r="TH66" s="114"/>
      <c r="TI66" s="114"/>
      <c r="TJ66" s="114"/>
      <c r="TK66" s="114"/>
      <c r="TL66" s="114"/>
      <c r="TM66" s="114"/>
      <c r="TN66" s="114"/>
      <c r="TO66" s="114"/>
      <c r="TP66" s="114"/>
      <c r="TQ66" s="114"/>
      <c r="TR66" s="114"/>
      <c r="TS66" s="114"/>
      <c r="TT66" s="114"/>
      <c r="TU66" s="114"/>
      <c r="TV66" s="114"/>
      <c r="TW66" s="114"/>
      <c r="TX66" s="114"/>
      <c r="TY66" s="114"/>
      <c r="TZ66" s="114"/>
      <c r="UA66" s="114"/>
      <c r="UB66" s="114"/>
      <c r="UC66" s="114"/>
      <c r="UD66" s="114"/>
      <c r="UE66" s="114"/>
      <c r="UF66" s="114"/>
      <c r="UG66" s="114"/>
      <c r="UH66" s="114"/>
      <c r="UI66" s="114"/>
      <c r="UJ66" s="114"/>
      <c r="UK66" s="114"/>
      <c r="UL66" s="114"/>
      <c r="UM66" s="114"/>
      <c r="UN66" s="114"/>
      <c r="UO66" s="114"/>
      <c r="UP66" s="114"/>
      <c r="UQ66" s="114"/>
      <c r="UR66" s="114"/>
      <c r="US66" s="114"/>
      <c r="UT66" s="114"/>
      <c r="UU66" s="114"/>
      <c r="UV66" s="114"/>
      <c r="UW66" s="114"/>
      <c r="UX66" s="114"/>
      <c r="UY66" s="114"/>
      <c r="UZ66" s="114"/>
      <c r="VA66" s="114"/>
      <c r="VB66" s="114"/>
      <c r="VC66" s="114"/>
      <c r="VD66" s="114"/>
      <c r="VE66" s="114"/>
      <c r="VF66" s="114"/>
      <c r="VG66" s="114"/>
      <c r="VH66" s="114"/>
      <c r="VI66" s="114"/>
      <c r="VJ66" s="114"/>
      <c r="VK66" s="114"/>
      <c r="VL66" s="114"/>
      <c r="VM66" s="114"/>
      <c r="VN66" s="114"/>
      <c r="VO66" s="114"/>
      <c r="VP66" s="114"/>
      <c r="VQ66" s="114"/>
      <c r="VR66" s="114"/>
      <c r="VS66" s="114"/>
      <c r="VT66" s="114"/>
      <c r="VU66" s="114"/>
      <c r="VV66" s="114"/>
      <c r="VW66" s="114"/>
      <c r="VX66" s="114"/>
      <c r="VY66" s="114"/>
      <c r="VZ66" s="114"/>
      <c r="WA66" s="114"/>
      <c r="WB66" s="114"/>
      <c r="WC66" s="114"/>
      <c r="WD66" s="114"/>
      <c r="WE66" s="114"/>
      <c r="WF66" s="114"/>
      <c r="WG66" s="114"/>
      <c r="WH66" s="114"/>
      <c r="WI66" s="114"/>
      <c r="WJ66" s="114"/>
      <c r="WK66" s="114"/>
      <c r="WL66" s="114"/>
      <c r="WM66" s="114"/>
      <c r="WN66" s="114"/>
      <c r="WO66" s="114"/>
      <c r="WP66" s="114"/>
      <c r="WQ66" s="114"/>
      <c r="WR66" s="114"/>
      <c r="WS66" s="114"/>
      <c r="WT66" s="114"/>
      <c r="WU66" s="114"/>
      <c r="WV66" s="114"/>
      <c r="WW66" s="114"/>
      <c r="WX66" s="114"/>
      <c r="WY66" s="114"/>
      <c r="WZ66" s="114"/>
      <c r="XA66" s="114"/>
      <c r="XB66" s="114"/>
      <c r="XC66" s="114"/>
      <c r="XD66" s="114"/>
      <c r="XE66" s="114"/>
      <c r="XF66" s="114"/>
      <c r="XG66" s="114"/>
      <c r="XH66" s="114"/>
      <c r="XI66" s="114"/>
      <c r="XJ66" s="114"/>
      <c r="XK66" s="114"/>
      <c r="XL66" s="114"/>
      <c r="XM66" s="114"/>
      <c r="XN66" s="114"/>
      <c r="XO66" s="114"/>
      <c r="XP66" s="114"/>
      <c r="XQ66" s="114"/>
      <c r="XR66" s="114"/>
      <c r="XS66" s="114"/>
      <c r="XT66" s="114"/>
      <c r="XU66" s="114"/>
      <c r="XV66" s="114"/>
      <c r="XW66" s="114"/>
      <c r="XX66" s="114"/>
      <c r="XY66" s="114"/>
      <c r="XZ66" s="114"/>
      <c r="YA66" s="114"/>
      <c r="YB66" s="114"/>
      <c r="YC66" s="114"/>
      <c r="YD66" s="114"/>
      <c r="YE66" s="114"/>
      <c r="YF66" s="114"/>
      <c r="YG66" s="114"/>
      <c r="YH66" s="114"/>
      <c r="YI66" s="114"/>
      <c r="YJ66" s="114"/>
      <c r="YK66" s="114"/>
      <c r="YL66" s="114"/>
      <c r="YM66" s="114"/>
      <c r="YN66" s="114"/>
      <c r="YO66" s="114"/>
      <c r="YP66" s="114"/>
      <c r="YQ66" s="114"/>
      <c r="YR66" s="114"/>
      <c r="YS66" s="114"/>
      <c r="YT66" s="114"/>
      <c r="YU66" s="114"/>
      <c r="YV66" s="114"/>
      <c r="YW66" s="114"/>
      <c r="YX66" s="114"/>
      <c r="YY66" s="114"/>
      <c r="YZ66" s="114"/>
      <c r="ZA66" s="114"/>
      <c r="ZB66" s="114"/>
      <c r="ZC66" s="114"/>
      <c r="ZD66" s="114"/>
      <c r="ZE66" s="114"/>
      <c r="ZF66" s="114"/>
      <c r="ZG66" s="114"/>
      <c r="ZH66" s="114"/>
      <c r="ZI66" s="114"/>
      <c r="ZJ66" s="114"/>
      <c r="ZK66" s="114"/>
      <c r="ZL66" s="114"/>
      <c r="ZM66" s="114"/>
      <c r="ZN66" s="114"/>
      <c r="ZO66" s="114"/>
      <c r="ZP66" s="114"/>
      <c r="ZQ66" s="114"/>
      <c r="ZR66" s="114"/>
      <c r="ZS66" s="114"/>
      <c r="ZT66" s="114"/>
      <c r="ZU66" s="114"/>
      <c r="ZV66" s="114"/>
      <c r="ZW66" s="114"/>
      <c r="ZX66" s="114"/>
      <c r="ZY66" s="114"/>
      <c r="ZZ66" s="114"/>
    </row>
    <row r="67" spans="1:702" hidden="1" outlineLevel="1">
      <c r="A67" s="8">
        <v>42248</v>
      </c>
      <c r="B67" s="114">
        <v>1573.7452049599999</v>
      </c>
      <c r="C67" s="114">
        <v>432.58877507</v>
      </c>
      <c r="D67" s="114">
        <v>2.0040069800000002</v>
      </c>
      <c r="E67" s="114">
        <v>366.99188547</v>
      </c>
      <c r="F67" s="114">
        <v>3.1710780000000001E-2</v>
      </c>
      <c r="G67" s="114">
        <v>1.7463083399999999</v>
      </c>
      <c r="H67" s="114">
        <v>41.372326149999999</v>
      </c>
      <c r="I67" s="114">
        <v>686.99365515</v>
      </c>
      <c r="J67" s="114">
        <v>4.7683821999999996</v>
      </c>
      <c r="K67" s="114">
        <v>1.31585416</v>
      </c>
      <c r="L67" s="114">
        <v>3.17110322</v>
      </c>
      <c r="M67" s="166" t="s">
        <v>186</v>
      </c>
      <c r="N67" s="114">
        <v>14.95625916</v>
      </c>
      <c r="O67" s="114">
        <v>4.41383189</v>
      </c>
      <c r="P67" s="114">
        <v>11.137867529999999</v>
      </c>
      <c r="Q67" s="114">
        <v>4.674768E-2</v>
      </c>
      <c r="R67" s="114">
        <v>2.0528734900000001</v>
      </c>
      <c r="S67" s="114">
        <v>0</v>
      </c>
      <c r="T67" s="114">
        <v>0.15361769</v>
      </c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4"/>
      <c r="BJ67" s="114"/>
      <c r="BK67" s="114"/>
      <c r="BL67" s="114"/>
      <c r="BM67" s="114"/>
      <c r="BN67" s="114"/>
      <c r="BO67" s="114"/>
      <c r="BP67" s="114"/>
      <c r="BQ67" s="114"/>
      <c r="BR67" s="114"/>
      <c r="BS67" s="114"/>
      <c r="BT67" s="114"/>
      <c r="BU67" s="114"/>
      <c r="BV67" s="114"/>
      <c r="BW67" s="114"/>
      <c r="BX67" s="114"/>
      <c r="BY67" s="114"/>
      <c r="BZ67" s="114"/>
      <c r="CA67" s="114"/>
      <c r="CB67" s="114"/>
      <c r="CC67" s="114"/>
      <c r="CD67" s="114"/>
      <c r="CE67" s="114"/>
      <c r="CF67" s="114"/>
      <c r="CG67" s="114"/>
      <c r="CH67" s="114"/>
      <c r="CI67" s="114"/>
      <c r="CJ67" s="114"/>
      <c r="CK67" s="114"/>
      <c r="CL67" s="114"/>
      <c r="CM67" s="11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  <c r="CZ67" s="114"/>
      <c r="DA67" s="114"/>
      <c r="DB67" s="114"/>
      <c r="DC67" s="114"/>
      <c r="DD67" s="114"/>
      <c r="DE67" s="114"/>
      <c r="DF67" s="114"/>
      <c r="DG67" s="114"/>
      <c r="DH67" s="114"/>
      <c r="DI67" s="114"/>
      <c r="DJ67" s="114"/>
      <c r="DK67" s="114"/>
      <c r="DL67" s="114"/>
      <c r="DM67" s="114"/>
      <c r="DN67" s="114"/>
      <c r="DO67" s="114"/>
      <c r="DP67" s="114"/>
      <c r="DQ67" s="114"/>
      <c r="DR67" s="114"/>
      <c r="DS67" s="114"/>
      <c r="DT67" s="114"/>
      <c r="DU67" s="114"/>
      <c r="DV67" s="114"/>
      <c r="DW67" s="114"/>
      <c r="DX67" s="114"/>
      <c r="DY67" s="114"/>
      <c r="DZ67" s="114"/>
      <c r="EA67" s="114"/>
      <c r="EB67" s="114"/>
      <c r="EC67" s="114"/>
      <c r="ED67" s="114"/>
      <c r="EE67" s="114"/>
      <c r="EF67" s="114"/>
      <c r="EG67" s="114"/>
      <c r="EH67" s="114"/>
      <c r="EI67" s="114"/>
      <c r="EJ67" s="114"/>
      <c r="EK67" s="114"/>
      <c r="EL67" s="114"/>
      <c r="EM67" s="114"/>
      <c r="EN67" s="114"/>
      <c r="EO67" s="114"/>
      <c r="EP67" s="114"/>
      <c r="EQ67" s="114"/>
      <c r="ER67" s="114"/>
      <c r="ES67" s="114"/>
      <c r="ET67" s="114"/>
      <c r="EU67" s="114"/>
      <c r="EV67" s="114"/>
      <c r="EW67" s="114"/>
      <c r="EX67" s="114"/>
      <c r="EY67" s="114"/>
      <c r="EZ67" s="114"/>
      <c r="FA67" s="114"/>
      <c r="FB67" s="114"/>
      <c r="FC67" s="114"/>
      <c r="FD67" s="114"/>
      <c r="FE67" s="114"/>
      <c r="FF67" s="114"/>
      <c r="FG67" s="114"/>
      <c r="FH67" s="114"/>
      <c r="FI67" s="114"/>
      <c r="FJ67" s="114"/>
      <c r="FK67" s="114"/>
      <c r="FL67" s="114"/>
      <c r="FM67" s="114"/>
      <c r="FN67" s="114"/>
      <c r="FO67" s="114"/>
      <c r="FP67" s="114"/>
      <c r="FQ67" s="114"/>
      <c r="FR67" s="114"/>
      <c r="FS67" s="114"/>
      <c r="FT67" s="114"/>
      <c r="FU67" s="114"/>
      <c r="FV67" s="114"/>
      <c r="FW67" s="114"/>
      <c r="FX67" s="114"/>
      <c r="FY67" s="114"/>
      <c r="FZ67" s="114"/>
      <c r="GA67" s="114"/>
      <c r="GB67" s="114"/>
      <c r="GC67" s="114"/>
      <c r="GD67" s="114"/>
      <c r="GE67" s="114"/>
      <c r="GF67" s="114"/>
      <c r="GG67" s="114"/>
      <c r="GH67" s="114"/>
      <c r="GI67" s="114"/>
      <c r="GJ67" s="114"/>
      <c r="GK67" s="114"/>
      <c r="GL67" s="114"/>
      <c r="GM67" s="114"/>
      <c r="GN67" s="114"/>
      <c r="GO67" s="114"/>
      <c r="GP67" s="114"/>
      <c r="GQ67" s="114"/>
      <c r="GR67" s="114"/>
      <c r="GS67" s="114"/>
      <c r="GT67" s="114"/>
      <c r="GU67" s="114"/>
      <c r="GV67" s="114"/>
      <c r="GW67" s="114"/>
      <c r="GX67" s="114"/>
      <c r="GY67" s="114"/>
      <c r="GZ67" s="114"/>
      <c r="HA67" s="114"/>
      <c r="HB67" s="114"/>
      <c r="HC67" s="114"/>
      <c r="HD67" s="114"/>
      <c r="HE67" s="114"/>
      <c r="HF67" s="114"/>
      <c r="HG67" s="114"/>
      <c r="HH67" s="114"/>
      <c r="HI67" s="114"/>
      <c r="HJ67" s="114"/>
      <c r="HK67" s="114"/>
      <c r="HL67" s="114"/>
      <c r="HM67" s="114"/>
      <c r="HN67" s="114"/>
      <c r="HO67" s="114"/>
      <c r="HP67" s="114"/>
      <c r="HQ67" s="114"/>
      <c r="HR67" s="114"/>
      <c r="HS67" s="114"/>
      <c r="HT67" s="114"/>
      <c r="HU67" s="114"/>
      <c r="HV67" s="114"/>
      <c r="HW67" s="114"/>
      <c r="HX67" s="114"/>
      <c r="HY67" s="114"/>
      <c r="HZ67" s="114"/>
      <c r="IA67" s="114"/>
      <c r="IB67" s="114"/>
      <c r="IC67" s="114"/>
      <c r="ID67" s="114"/>
      <c r="IE67" s="114"/>
      <c r="IF67" s="114"/>
      <c r="IG67" s="114"/>
      <c r="IH67" s="114"/>
      <c r="II67" s="114"/>
      <c r="IJ67" s="114"/>
      <c r="IK67" s="114"/>
      <c r="IL67" s="114"/>
      <c r="IM67" s="114"/>
      <c r="IN67" s="114"/>
      <c r="IO67" s="114"/>
      <c r="IP67" s="114"/>
      <c r="IQ67" s="114"/>
      <c r="IR67" s="114"/>
      <c r="IS67" s="114"/>
      <c r="IT67" s="114"/>
      <c r="IU67" s="114"/>
      <c r="IV67" s="114"/>
      <c r="IW67" s="114"/>
      <c r="IX67" s="114"/>
      <c r="IY67" s="114"/>
      <c r="IZ67" s="114"/>
      <c r="JA67" s="114"/>
      <c r="JB67" s="114"/>
      <c r="JC67" s="114"/>
      <c r="JD67" s="114"/>
      <c r="JE67" s="114"/>
      <c r="JF67" s="114"/>
      <c r="JG67" s="114"/>
      <c r="JH67" s="114"/>
      <c r="JI67" s="114"/>
      <c r="JJ67" s="114"/>
      <c r="JK67" s="114"/>
      <c r="JL67" s="114"/>
      <c r="JM67" s="114"/>
      <c r="JN67" s="114"/>
      <c r="JO67" s="114"/>
      <c r="JP67" s="114"/>
      <c r="JQ67" s="114"/>
      <c r="JR67" s="114"/>
      <c r="JS67" s="114"/>
      <c r="JT67" s="114"/>
      <c r="JU67" s="114"/>
      <c r="JV67" s="114"/>
      <c r="JW67" s="114"/>
      <c r="JX67" s="114"/>
      <c r="JY67" s="114"/>
      <c r="JZ67" s="114"/>
      <c r="KA67" s="114"/>
      <c r="KB67" s="114"/>
      <c r="KC67" s="114"/>
      <c r="KD67" s="114"/>
      <c r="KE67" s="114"/>
      <c r="KF67" s="114"/>
      <c r="KG67" s="114"/>
      <c r="KH67" s="114"/>
      <c r="KI67" s="114"/>
      <c r="KJ67" s="114"/>
      <c r="KK67" s="114"/>
      <c r="KL67" s="114"/>
      <c r="KM67" s="114"/>
      <c r="KN67" s="114"/>
      <c r="KO67" s="114"/>
      <c r="KP67" s="114"/>
      <c r="KQ67" s="114"/>
      <c r="KR67" s="114"/>
      <c r="KS67" s="114"/>
      <c r="KT67" s="114"/>
      <c r="KU67" s="114"/>
      <c r="KV67" s="114"/>
      <c r="KW67" s="114"/>
      <c r="KX67" s="114"/>
      <c r="KY67" s="114"/>
      <c r="KZ67" s="114"/>
      <c r="LA67" s="114"/>
      <c r="LB67" s="114"/>
      <c r="LC67" s="114"/>
      <c r="LD67" s="114"/>
      <c r="LE67" s="114"/>
      <c r="LF67" s="114"/>
      <c r="LG67" s="114"/>
      <c r="LH67" s="114"/>
      <c r="LI67" s="114"/>
      <c r="LJ67" s="114"/>
      <c r="LK67" s="114"/>
      <c r="LL67" s="114"/>
      <c r="LM67" s="114"/>
      <c r="LN67" s="114"/>
      <c r="LO67" s="114"/>
      <c r="LP67" s="114"/>
      <c r="LQ67" s="114"/>
      <c r="LR67" s="114"/>
      <c r="LS67" s="114"/>
      <c r="LT67" s="114"/>
      <c r="LU67" s="114"/>
      <c r="LV67" s="114"/>
      <c r="LW67" s="114"/>
      <c r="LX67" s="114"/>
      <c r="LY67" s="114"/>
      <c r="LZ67" s="114"/>
      <c r="MA67" s="114"/>
      <c r="MB67" s="114"/>
      <c r="MC67" s="114"/>
      <c r="MD67" s="114"/>
      <c r="ME67" s="114"/>
      <c r="MF67" s="114"/>
      <c r="MG67" s="114"/>
      <c r="MH67" s="114"/>
      <c r="MI67" s="114"/>
      <c r="MJ67" s="114"/>
      <c r="MK67" s="114"/>
      <c r="ML67" s="114"/>
      <c r="MM67" s="114"/>
      <c r="MN67" s="114"/>
      <c r="MO67" s="114"/>
      <c r="MP67" s="114"/>
      <c r="MQ67" s="114"/>
      <c r="MR67" s="114"/>
      <c r="MS67" s="114"/>
      <c r="MT67" s="114"/>
      <c r="MU67" s="114"/>
      <c r="MV67" s="114"/>
      <c r="MW67" s="114"/>
      <c r="MX67" s="114"/>
      <c r="MY67" s="114"/>
      <c r="MZ67" s="114"/>
      <c r="NA67" s="114"/>
      <c r="NB67" s="114"/>
      <c r="NC67" s="114"/>
      <c r="ND67" s="114"/>
      <c r="NE67" s="114"/>
      <c r="NF67" s="114"/>
      <c r="NG67" s="114"/>
      <c r="NH67" s="114"/>
      <c r="NI67" s="114"/>
      <c r="NJ67" s="114"/>
      <c r="NK67" s="114"/>
      <c r="NL67" s="114"/>
      <c r="NM67" s="114"/>
      <c r="NN67" s="114"/>
      <c r="NO67" s="114"/>
      <c r="NP67" s="114"/>
      <c r="NQ67" s="114"/>
      <c r="NR67" s="114"/>
      <c r="NS67" s="114"/>
      <c r="NT67" s="114"/>
      <c r="NU67" s="114"/>
      <c r="NV67" s="114"/>
      <c r="NW67" s="114"/>
      <c r="NX67" s="114"/>
      <c r="NY67" s="114"/>
      <c r="NZ67" s="114"/>
      <c r="OA67" s="114"/>
      <c r="OB67" s="114"/>
      <c r="OC67" s="114"/>
      <c r="OD67" s="114"/>
      <c r="OE67" s="114"/>
      <c r="OF67" s="114"/>
      <c r="OG67" s="114"/>
      <c r="OH67" s="114"/>
      <c r="OI67" s="114"/>
      <c r="OJ67" s="114"/>
      <c r="OK67" s="114"/>
      <c r="OL67" s="114"/>
      <c r="OM67" s="114"/>
      <c r="ON67" s="114"/>
      <c r="OO67" s="114"/>
      <c r="OP67" s="114"/>
      <c r="OQ67" s="114"/>
      <c r="OR67" s="114"/>
      <c r="OS67" s="114"/>
      <c r="OT67" s="114"/>
      <c r="OU67" s="114"/>
      <c r="OV67" s="114"/>
      <c r="OW67" s="114"/>
      <c r="OX67" s="114"/>
      <c r="OY67" s="114"/>
      <c r="OZ67" s="114"/>
      <c r="PA67" s="114"/>
      <c r="PB67" s="114"/>
      <c r="PC67" s="114"/>
      <c r="PD67" s="114"/>
      <c r="PE67" s="114"/>
      <c r="PF67" s="114"/>
      <c r="PG67" s="114"/>
      <c r="PH67" s="114"/>
      <c r="PI67" s="114"/>
      <c r="PJ67" s="114"/>
      <c r="PK67" s="114"/>
      <c r="PL67" s="114"/>
      <c r="PM67" s="114"/>
      <c r="PN67" s="114"/>
      <c r="PO67" s="114"/>
      <c r="PP67" s="114"/>
      <c r="PQ67" s="114"/>
      <c r="PR67" s="114"/>
      <c r="PS67" s="114"/>
      <c r="PT67" s="114"/>
      <c r="PU67" s="114"/>
      <c r="PV67" s="114"/>
      <c r="PW67" s="114"/>
      <c r="PX67" s="114"/>
      <c r="PY67" s="114"/>
      <c r="PZ67" s="114"/>
      <c r="QA67" s="114"/>
      <c r="QB67" s="114"/>
      <c r="QC67" s="114"/>
      <c r="QD67" s="114"/>
      <c r="QE67" s="114"/>
      <c r="QF67" s="114"/>
      <c r="QG67" s="114"/>
      <c r="QH67" s="114"/>
      <c r="QI67" s="114"/>
      <c r="QJ67" s="114"/>
      <c r="QK67" s="114"/>
      <c r="QL67" s="114"/>
      <c r="QM67" s="114"/>
      <c r="QN67" s="114"/>
      <c r="QO67" s="114"/>
      <c r="QP67" s="114"/>
      <c r="QQ67" s="114"/>
      <c r="QR67" s="114"/>
      <c r="QS67" s="114"/>
      <c r="QT67" s="114"/>
      <c r="QU67" s="114"/>
      <c r="QV67" s="114"/>
      <c r="QW67" s="114"/>
      <c r="QX67" s="114"/>
      <c r="QY67" s="114"/>
      <c r="QZ67" s="114"/>
      <c r="RA67" s="114"/>
      <c r="RB67" s="114"/>
      <c r="RC67" s="114"/>
      <c r="RD67" s="114"/>
      <c r="RE67" s="114"/>
      <c r="RF67" s="114"/>
      <c r="RG67" s="114"/>
      <c r="RH67" s="114"/>
      <c r="RI67" s="114"/>
      <c r="RJ67" s="114"/>
      <c r="RK67" s="114"/>
      <c r="RL67" s="114"/>
      <c r="RM67" s="114"/>
      <c r="RN67" s="114"/>
      <c r="RO67" s="114"/>
      <c r="RP67" s="114"/>
      <c r="RQ67" s="114"/>
      <c r="RR67" s="114"/>
      <c r="RS67" s="114"/>
      <c r="RT67" s="114"/>
      <c r="RU67" s="114"/>
      <c r="RV67" s="114"/>
      <c r="RW67" s="114"/>
      <c r="RX67" s="114"/>
      <c r="RY67" s="114"/>
      <c r="RZ67" s="114"/>
      <c r="SA67" s="114"/>
      <c r="SB67" s="114"/>
      <c r="SC67" s="114"/>
      <c r="SD67" s="114"/>
      <c r="SE67" s="114"/>
      <c r="SF67" s="114"/>
      <c r="SG67" s="114"/>
      <c r="SH67" s="114"/>
      <c r="SI67" s="114"/>
      <c r="SJ67" s="114"/>
      <c r="SK67" s="114"/>
      <c r="SL67" s="114"/>
      <c r="SM67" s="114"/>
      <c r="SN67" s="114"/>
      <c r="SO67" s="114"/>
      <c r="SP67" s="114"/>
      <c r="SQ67" s="114"/>
      <c r="SR67" s="114"/>
      <c r="SS67" s="114"/>
      <c r="ST67" s="114"/>
      <c r="SU67" s="114"/>
      <c r="SV67" s="114"/>
      <c r="SW67" s="114"/>
      <c r="SX67" s="114"/>
      <c r="SY67" s="114"/>
      <c r="SZ67" s="114"/>
      <c r="TA67" s="114"/>
      <c r="TB67" s="114"/>
      <c r="TC67" s="114"/>
      <c r="TD67" s="114"/>
      <c r="TE67" s="114"/>
      <c r="TF67" s="114"/>
      <c r="TG67" s="114"/>
      <c r="TH67" s="114"/>
      <c r="TI67" s="114"/>
      <c r="TJ67" s="114"/>
      <c r="TK67" s="114"/>
      <c r="TL67" s="114"/>
      <c r="TM67" s="114"/>
      <c r="TN67" s="114"/>
      <c r="TO67" s="114"/>
      <c r="TP67" s="114"/>
      <c r="TQ67" s="114"/>
      <c r="TR67" s="114"/>
      <c r="TS67" s="114"/>
      <c r="TT67" s="114"/>
      <c r="TU67" s="114"/>
      <c r="TV67" s="114"/>
      <c r="TW67" s="114"/>
      <c r="TX67" s="114"/>
      <c r="TY67" s="114"/>
      <c r="TZ67" s="114"/>
      <c r="UA67" s="114"/>
      <c r="UB67" s="114"/>
      <c r="UC67" s="114"/>
      <c r="UD67" s="114"/>
      <c r="UE67" s="114"/>
      <c r="UF67" s="114"/>
      <c r="UG67" s="114"/>
      <c r="UH67" s="114"/>
      <c r="UI67" s="114"/>
      <c r="UJ67" s="114"/>
      <c r="UK67" s="114"/>
      <c r="UL67" s="114"/>
      <c r="UM67" s="114"/>
      <c r="UN67" s="114"/>
      <c r="UO67" s="114"/>
      <c r="UP67" s="114"/>
      <c r="UQ67" s="114"/>
      <c r="UR67" s="114"/>
      <c r="US67" s="114"/>
      <c r="UT67" s="114"/>
      <c r="UU67" s="114"/>
      <c r="UV67" s="114"/>
      <c r="UW67" s="114"/>
      <c r="UX67" s="114"/>
      <c r="UY67" s="114"/>
      <c r="UZ67" s="114"/>
      <c r="VA67" s="114"/>
      <c r="VB67" s="114"/>
      <c r="VC67" s="114"/>
      <c r="VD67" s="114"/>
      <c r="VE67" s="114"/>
      <c r="VF67" s="114"/>
      <c r="VG67" s="114"/>
      <c r="VH67" s="114"/>
      <c r="VI67" s="114"/>
      <c r="VJ67" s="114"/>
      <c r="VK67" s="114"/>
      <c r="VL67" s="114"/>
      <c r="VM67" s="114"/>
      <c r="VN67" s="114"/>
      <c r="VO67" s="114"/>
      <c r="VP67" s="114"/>
      <c r="VQ67" s="114"/>
      <c r="VR67" s="114"/>
      <c r="VS67" s="114"/>
      <c r="VT67" s="114"/>
      <c r="VU67" s="114"/>
      <c r="VV67" s="114"/>
      <c r="VW67" s="114"/>
      <c r="VX67" s="114"/>
      <c r="VY67" s="114"/>
      <c r="VZ67" s="114"/>
      <c r="WA67" s="114"/>
      <c r="WB67" s="114"/>
      <c r="WC67" s="114"/>
      <c r="WD67" s="114"/>
      <c r="WE67" s="114"/>
      <c r="WF67" s="114"/>
      <c r="WG67" s="114"/>
      <c r="WH67" s="114"/>
      <c r="WI67" s="114"/>
      <c r="WJ67" s="114"/>
      <c r="WK67" s="114"/>
      <c r="WL67" s="114"/>
      <c r="WM67" s="114"/>
      <c r="WN67" s="114"/>
      <c r="WO67" s="114"/>
      <c r="WP67" s="114"/>
      <c r="WQ67" s="114"/>
      <c r="WR67" s="114"/>
      <c r="WS67" s="114"/>
      <c r="WT67" s="114"/>
      <c r="WU67" s="114"/>
      <c r="WV67" s="114"/>
      <c r="WW67" s="114"/>
      <c r="WX67" s="114"/>
      <c r="WY67" s="114"/>
      <c r="WZ67" s="114"/>
      <c r="XA67" s="114"/>
      <c r="XB67" s="114"/>
      <c r="XC67" s="114"/>
      <c r="XD67" s="114"/>
      <c r="XE67" s="114"/>
      <c r="XF67" s="114"/>
      <c r="XG67" s="114"/>
      <c r="XH67" s="114"/>
      <c r="XI67" s="114"/>
      <c r="XJ67" s="114"/>
      <c r="XK67" s="114"/>
      <c r="XL67" s="114"/>
      <c r="XM67" s="114"/>
      <c r="XN67" s="114"/>
      <c r="XO67" s="114"/>
      <c r="XP67" s="114"/>
      <c r="XQ67" s="114"/>
      <c r="XR67" s="114"/>
      <c r="XS67" s="114"/>
      <c r="XT67" s="114"/>
      <c r="XU67" s="114"/>
      <c r="XV67" s="114"/>
      <c r="XW67" s="114"/>
      <c r="XX67" s="114"/>
      <c r="XY67" s="114"/>
      <c r="XZ67" s="114"/>
      <c r="YA67" s="114"/>
      <c r="YB67" s="114"/>
      <c r="YC67" s="114"/>
      <c r="YD67" s="114"/>
      <c r="YE67" s="114"/>
      <c r="YF67" s="114"/>
      <c r="YG67" s="114"/>
      <c r="YH67" s="114"/>
      <c r="YI67" s="114"/>
      <c r="YJ67" s="114"/>
      <c r="YK67" s="114"/>
      <c r="YL67" s="114"/>
      <c r="YM67" s="114"/>
      <c r="YN67" s="114"/>
      <c r="YO67" s="114"/>
      <c r="YP67" s="114"/>
      <c r="YQ67" s="114"/>
      <c r="YR67" s="114"/>
      <c r="YS67" s="114"/>
      <c r="YT67" s="114"/>
      <c r="YU67" s="114"/>
      <c r="YV67" s="114"/>
      <c r="YW67" s="114"/>
      <c r="YX67" s="114"/>
      <c r="YY67" s="114"/>
      <c r="YZ67" s="114"/>
      <c r="ZA67" s="114"/>
      <c r="ZB67" s="114"/>
      <c r="ZC67" s="114"/>
      <c r="ZD67" s="114"/>
      <c r="ZE67" s="114"/>
      <c r="ZF67" s="114"/>
      <c r="ZG67" s="114"/>
      <c r="ZH67" s="114"/>
      <c r="ZI67" s="114"/>
      <c r="ZJ67" s="114"/>
      <c r="ZK67" s="114"/>
      <c r="ZL67" s="114"/>
      <c r="ZM67" s="114"/>
      <c r="ZN67" s="114"/>
      <c r="ZO67" s="114"/>
      <c r="ZP67" s="114"/>
      <c r="ZQ67" s="114"/>
      <c r="ZR67" s="114"/>
      <c r="ZS67" s="114"/>
      <c r="ZT67" s="114"/>
      <c r="ZU67" s="114"/>
      <c r="ZV67" s="114"/>
      <c r="ZW67" s="114"/>
      <c r="ZX67" s="114"/>
      <c r="ZY67" s="114"/>
      <c r="ZZ67" s="114"/>
    </row>
    <row r="68" spans="1:702" hidden="1" outlineLevel="1">
      <c r="A68" s="8">
        <v>42278</v>
      </c>
      <c r="B68" s="114">
        <v>1283.6669149700001</v>
      </c>
      <c r="C68" s="114">
        <v>147.8023297</v>
      </c>
      <c r="D68" s="114">
        <v>2.1944191599999998</v>
      </c>
      <c r="E68" s="114">
        <v>370.24782412000002</v>
      </c>
      <c r="F68" s="114">
        <v>4.4564000000000002E-4</v>
      </c>
      <c r="G68" s="114">
        <v>1.70854225</v>
      </c>
      <c r="H68" s="114">
        <v>30.947159460000002</v>
      </c>
      <c r="I68" s="114">
        <v>689.52037345999997</v>
      </c>
      <c r="J68" s="114">
        <v>4.8727482699999998</v>
      </c>
      <c r="K68" s="114">
        <v>1.3152540699999999</v>
      </c>
      <c r="L68" s="114">
        <v>3.1513959499999999</v>
      </c>
      <c r="M68" s="166" t="s">
        <v>186</v>
      </c>
      <c r="N68" s="114">
        <v>15.32840124</v>
      </c>
      <c r="O68" s="114">
        <v>4.3102362200000002</v>
      </c>
      <c r="P68" s="114">
        <v>10.078150109999999</v>
      </c>
      <c r="Q68" s="114">
        <v>4.7882349999999997E-2</v>
      </c>
      <c r="R68" s="114">
        <v>2.0292599</v>
      </c>
      <c r="S68" s="114">
        <v>0</v>
      </c>
      <c r="T68" s="114">
        <v>0.11249307</v>
      </c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114"/>
      <c r="BJ68" s="114"/>
      <c r="BK68" s="114"/>
      <c r="BL68" s="114"/>
      <c r="BM68" s="114"/>
      <c r="BN68" s="114"/>
      <c r="BO68" s="114"/>
      <c r="BP68" s="114"/>
      <c r="BQ68" s="114"/>
      <c r="BR68" s="114"/>
      <c r="BS68" s="114"/>
      <c r="BT68" s="114"/>
      <c r="BU68" s="114"/>
      <c r="BV68" s="114"/>
      <c r="BW68" s="114"/>
      <c r="BX68" s="114"/>
      <c r="BY68" s="114"/>
      <c r="BZ68" s="114"/>
      <c r="CA68" s="114"/>
      <c r="CB68" s="114"/>
      <c r="CC68" s="114"/>
      <c r="CD68" s="114"/>
      <c r="CE68" s="114"/>
      <c r="CF68" s="114"/>
      <c r="CG68" s="114"/>
      <c r="CH68" s="114"/>
      <c r="CI68" s="114"/>
      <c r="CJ68" s="114"/>
      <c r="CK68" s="114"/>
      <c r="CL68" s="114"/>
      <c r="CM68" s="11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  <c r="CZ68" s="114"/>
      <c r="DA68" s="114"/>
      <c r="DB68" s="114"/>
      <c r="DC68" s="114"/>
      <c r="DD68" s="114"/>
      <c r="DE68" s="114"/>
      <c r="DF68" s="114"/>
      <c r="DG68" s="114"/>
      <c r="DH68" s="114"/>
      <c r="DI68" s="114"/>
      <c r="DJ68" s="114"/>
      <c r="DK68" s="114"/>
      <c r="DL68" s="114"/>
      <c r="DM68" s="114"/>
      <c r="DN68" s="114"/>
      <c r="DO68" s="114"/>
      <c r="DP68" s="114"/>
      <c r="DQ68" s="114"/>
      <c r="DR68" s="114"/>
      <c r="DS68" s="114"/>
      <c r="DT68" s="114"/>
      <c r="DU68" s="114"/>
      <c r="DV68" s="114"/>
      <c r="DW68" s="114"/>
      <c r="DX68" s="114"/>
      <c r="DY68" s="114"/>
      <c r="DZ68" s="114"/>
      <c r="EA68" s="114"/>
      <c r="EB68" s="114"/>
      <c r="EC68" s="114"/>
      <c r="ED68" s="114"/>
      <c r="EE68" s="114"/>
      <c r="EF68" s="114"/>
      <c r="EG68" s="114"/>
      <c r="EH68" s="114"/>
      <c r="EI68" s="114"/>
      <c r="EJ68" s="114"/>
      <c r="EK68" s="114"/>
      <c r="EL68" s="114"/>
      <c r="EM68" s="114"/>
      <c r="EN68" s="114"/>
      <c r="EO68" s="114"/>
      <c r="EP68" s="114"/>
      <c r="EQ68" s="114"/>
      <c r="ER68" s="114"/>
      <c r="ES68" s="114"/>
      <c r="ET68" s="114"/>
      <c r="EU68" s="114"/>
      <c r="EV68" s="114"/>
      <c r="EW68" s="114"/>
      <c r="EX68" s="114"/>
      <c r="EY68" s="114"/>
      <c r="EZ68" s="114"/>
      <c r="FA68" s="114"/>
      <c r="FB68" s="114"/>
      <c r="FC68" s="114"/>
      <c r="FD68" s="114"/>
      <c r="FE68" s="114"/>
      <c r="FF68" s="114"/>
      <c r="FG68" s="114"/>
      <c r="FH68" s="114"/>
      <c r="FI68" s="114"/>
      <c r="FJ68" s="114"/>
      <c r="FK68" s="114"/>
      <c r="FL68" s="114"/>
      <c r="FM68" s="114"/>
      <c r="FN68" s="114"/>
      <c r="FO68" s="114"/>
      <c r="FP68" s="114"/>
      <c r="FQ68" s="114"/>
      <c r="FR68" s="114"/>
      <c r="FS68" s="114"/>
      <c r="FT68" s="114"/>
      <c r="FU68" s="114"/>
      <c r="FV68" s="114"/>
      <c r="FW68" s="114"/>
      <c r="FX68" s="114"/>
      <c r="FY68" s="114"/>
      <c r="FZ68" s="114"/>
      <c r="GA68" s="114"/>
      <c r="GB68" s="114"/>
      <c r="GC68" s="114"/>
      <c r="GD68" s="114"/>
      <c r="GE68" s="114"/>
      <c r="GF68" s="114"/>
      <c r="GG68" s="114"/>
      <c r="GH68" s="114"/>
      <c r="GI68" s="114"/>
      <c r="GJ68" s="114"/>
      <c r="GK68" s="114"/>
      <c r="GL68" s="114"/>
      <c r="GM68" s="114"/>
      <c r="GN68" s="114"/>
      <c r="GO68" s="114"/>
      <c r="GP68" s="114"/>
      <c r="GQ68" s="114"/>
      <c r="GR68" s="114"/>
      <c r="GS68" s="114"/>
      <c r="GT68" s="114"/>
      <c r="GU68" s="114"/>
      <c r="GV68" s="114"/>
      <c r="GW68" s="114"/>
      <c r="GX68" s="114"/>
      <c r="GY68" s="114"/>
      <c r="GZ68" s="114"/>
      <c r="HA68" s="114"/>
      <c r="HB68" s="114"/>
      <c r="HC68" s="114"/>
      <c r="HD68" s="114"/>
      <c r="HE68" s="114"/>
      <c r="HF68" s="114"/>
      <c r="HG68" s="114"/>
      <c r="HH68" s="114"/>
      <c r="HI68" s="114"/>
      <c r="HJ68" s="114"/>
      <c r="HK68" s="114"/>
      <c r="HL68" s="114"/>
      <c r="HM68" s="114"/>
      <c r="HN68" s="114"/>
      <c r="HO68" s="114"/>
      <c r="HP68" s="114"/>
      <c r="HQ68" s="114"/>
      <c r="HR68" s="114"/>
      <c r="HS68" s="114"/>
      <c r="HT68" s="114"/>
      <c r="HU68" s="114"/>
      <c r="HV68" s="114"/>
      <c r="HW68" s="114"/>
      <c r="HX68" s="114"/>
      <c r="HY68" s="114"/>
      <c r="HZ68" s="114"/>
      <c r="IA68" s="114"/>
      <c r="IB68" s="114"/>
      <c r="IC68" s="114"/>
      <c r="ID68" s="114"/>
      <c r="IE68" s="114"/>
      <c r="IF68" s="114"/>
      <c r="IG68" s="114"/>
      <c r="IH68" s="114"/>
      <c r="II68" s="114"/>
      <c r="IJ68" s="114"/>
      <c r="IK68" s="114"/>
      <c r="IL68" s="114"/>
      <c r="IM68" s="114"/>
      <c r="IN68" s="114"/>
      <c r="IO68" s="114"/>
      <c r="IP68" s="114"/>
      <c r="IQ68" s="114"/>
      <c r="IR68" s="114"/>
      <c r="IS68" s="114"/>
      <c r="IT68" s="114"/>
      <c r="IU68" s="114"/>
      <c r="IV68" s="114"/>
      <c r="IW68" s="114"/>
      <c r="IX68" s="114"/>
      <c r="IY68" s="114"/>
      <c r="IZ68" s="114"/>
      <c r="JA68" s="114"/>
      <c r="JB68" s="114"/>
      <c r="JC68" s="114"/>
      <c r="JD68" s="114"/>
      <c r="JE68" s="114"/>
      <c r="JF68" s="114"/>
      <c r="JG68" s="114"/>
      <c r="JH68" s="114"/>
      <c r="JI68" s="114"/>
      <c r="JJ68" s="114"/>
      <c r="JK68" s="114"/>
      <c r="JL68" s="114"/>
      <c r="JM68" s="114"/>
      <c r="JN68" s="114"/>
      <c r="JO68" s="114"/>
      <c r="JP68" s="114"/>
      <c r="JQ68" s="114"/>
      <c r="JR68" s="114"/>
      <c r="JS68" s="114"/>
      <c r="JT68" s="114"/>
      <c r="JU68" s="114"/>
      <c r="JV68" s="114"/>
      <c r="JW68" s="114"/>
      <c r="JX68" s="114"/>
      <c r="JY68" s="114"/>
      <c r="JZ68" s="114"/>
      <c r="KA68" s="114"/>
      <c r="KB68" s="114"/>
      <c r="KC68" s="114"/>
      <c r="KD68" s="114"/>
      <c r="KE68" s="114"/>
      <c r="KF68" s="114"/>
      <c r="KG68" s="114"/>
      <c r="KH68" s="114"/>
      <c r="KI68" s="114"/>
      <c r="KJ68" s="114"/>
      <c r="KK68" s="114"/>
      <c r="KL68" s="114"/>
      <c r="KM68" s="114"/>
      <c r="KN68" s="114"/>
      <c r="KO68" s="114"/>
      <c r="KP68" s="114"/>
      <c r="KQ68" s="114"/>
      <c r="KR68" s="114"/>
      <c r="KS68" s="114"/>
      <c r="KT68" s="114"/>
      <c r="KU68" s="114"/>
      <c r="KV68" s="114"/>
      <c r="KW68" s="114"/>
      <c r="KX68" s="114"/>
      <c r="KY68" s="114"/>
      <c r="KZ68" s="114"/>
      <c r="LA68" s="114"/>
      <c r="LB68" s="114"/>
      <c r="LC68" s="114"/>
      <c r="LD68" s="114"/>
      <c r="LE68" s="114"/>
      <c r="LF68" s="114"/>
      <c r="LG68" s="114"/>
      <c r="LH68" s="114"/>
      <c r="LI68" s="114"/>
      <c r="LJ68" s="114"/>
      <c r="LK68" s="114"/>
      <c r="LL68" s="114"/>
      <c r="LM68" s="114"/>
      <c r="LN68" s="114"/>
      <c r="LO68" s="114"/>
      <c r="LP68" s="114"/>
      <c r="LQ68" s="114"/>
      <c r="LR68" s="114"/>
      <c r="LS68" s="114"/>
      <c r="LT68" s="114"/>
      <c r="LU68" s="114"/>
      <c r="LV68" s="114"/>
      <c r="LW68" s="114"/>
      <c r="LX68" s="114"/>
      <c r="LY68" s="114"/>
      <c r="LZ68" s="114"/>
      <c r="MA68" s="114"/>
      <c r="MB68" s="114"/>
      <c r="MC68" s="114"/>
      <c r="MD68" s="114"/>
      <c r="ME68" s="114"/>
      <c r="MF68" s="114"/>
      <c r="MG68" s="114"/>
      <c r="MH68" s="114"/>
      <c r="MI68" s="114"/>
      <c r="MJ68" s="114"/>
      <c r="MK68" s="114"/>
      <c r="ML68" s="114"/>
      <c r="MM68" s="114"/>
      <c r="MN68" s="114"/>
      <c r="MO68" s="114"/>
      <c r="MP68" s="114"/>
      <c r="MQ68" s="114"/>
      <c r="MR68" s="114"/>
      <c r="MS68" s="114"/>
      <c r="MT68" s="114"/>
      <c r="MU68" s="114"/>
      <c r="MV68" s="114"/>
      <c r="MW68" s="114"/>
      <c r="MX68" s="114"/>
      <c r="MY68" s="114"/>
      <c r="MZ68" s="114"/>
      <c r="NA68" s="114"/>
      <c r="NB68" s="114"/>
      <c r="NC68" s="114"/>
      <c r="ND68" s="114"/>
      <c r="NE68" s="114"/>
      <c r="NF68" s="114"/>
      <c r="NG68" s="114"/>
      <c r="NH68" s="114"/>
      <c r="NI68" s="114"/>
      <c r="NJ68" s="114"/>
      <c r="NK68" s="114"/>
      <c r="NL68" s="114"/>
      <c r="NM68" s="114"/>
      <c r="NN68" s="114"/>
      <c r="NO68" s="114"/>
      <c r="NP68" s="114"/>
      <c r="NQ68" s="114"/>
      <c r="NR68" s="114"/>
      <c r="NS68" s="114"/>
      <c r="NT68" s="114"/>
      <c r="NU68" s="114"/>
      <c r="NV68" s="114"/>
      <c r="NW68" s="114"/>
      <c r="NX68" s="114"/>
      <c r="NY68" s="114"/>
      <c r="NZ68" s="114"/>
      <c r="OA68" s="114"/>
      <c r="OB68" s="114"/>
      <c r="OC68" s="114"/>
      <c r="OD68" s="114"/>
      <c r="OE68" s="114"/>
      <c r="OF68" s="114"/>
      <c r="OG68" s="114"/>
      <c r="OH68" s="114"/>
      <c r="OI68" s="114"/>
      <c r="OJ68" s="114"/>
      <c r="OK68" s="114"/>
      <c r="OL68" s="114"/>
      <c r="OM68" s="114"/>
      <c r="ON68" s="114"/>
      <c r="OO68" s="114"/>
      <c r="OP68" s="114"/>
      <c r="OQ68" s="114"/>
      <c r="OR68" s="114"/>
      <c r="OS68" s="114"/>
      <c r="OT68" s="114"/>
      <c r="OU68" s="114"/>
      <c r="OV68" s="114"/>
      <c r="OW68" s="114"/>
      <c r="OX68" s="114"/>
      <c r="OY68" s="114"/>
      <c r="OZ68" s="114"/>
      <c r="PA68" s="114"/>
      <c r="PB68" s="114"/>
      <c r="PC68" s="114"/>
      <c r="PD68" s="114"/>
      <c r="PE68" s="114"/>
      <c r="PF68" s="114"/>
      <c r="PG68" s="114"/>
      <c r="PH68" s="114"/>
      <c r="PI68" s="114"/>
      <c r="PJ68" s="114"/>
      <c r="PK68" s="114"/>
      <c r="PL68" s="114"/>
      <c r="PM68" s="114"/>
      <c r="PN68" s="114"/>
      <c r="PO68" s="114"/>
      <c r="PP68" s="114"/>
      <c r="PQ68" s="114"/>
      <c r="PR68" s="114"/>
      <c r="PS68" s="114"/>
      <c r="PT68" s="114"/>
      <c r="PU68" s="114"/>
      <c r="PV68" s="114"/>
      <c r="PW68" s="114"/>
      <c r="PX68" s="114"/>
      <c r="PY68" s="114"/>
      <c r="PZ68" s="114"/>
      <c r="QA68" s="114"/>
      <c r="QB68" s="114"/>
      <c r="QC68" s="114"/>
      <c r="QD68" s="114"/>
      <c r="QE68" s="114"/>
      <c r="QF68" s="114"/>
      <c r="QG68" s="114"/>
      <c r="QH68" s="114"/>
      <c r="QI68" s="114"/>
      <c r="QJ68" s="114"/>
      <c r="QK68" s="114"/>
      <c r="QL68" s="114"/>
      <c r="QM68" s="114"/>
      <c r="QN68" s="114"/>
      <c r="QO68" s="114"/>
      <c r="QP68" s="114"/>
      <c r="QQ68" s="114"/>
      <c r="QR68" s="114"/>
      <c r="QS68" s="114"/>
      <c r="QT68" s="114"/>
      <c r="QU68" s="114"/>
      <c r="QV68" s="114"/>
      <c r="QW68" s="114"/>
      <c r="QX68" s="114"/>
      <c r="QY68" s="114"/>
      <c r="QZ68" s="114"/>
      <c r="RA68" s="114"/>
      <c r="RB68" s="114"/>
      <c r="RC68" s="114"/>
      <c r="RD68" s="114"/>
      <c r="RE68" s="114"/>
      <c r="RF68" s="114"/>
      <c r="RG68" s="114"/>
      <c r="RH68" s="114"/>
      <c r="RI68" s="114"/>
      <c r="RJ68" s="114"/>
      <c r="RK68" s="114"/>
      <c r="RL68" s="114"/>
      <c r="RM68" s="114"/>
      <c r="RN68" s="114"/>
      <c r="RO68" s="114"/>
      <c r="RP68" s="114"/>
      <c r="RQ68" s="114"/>
      <c r="RR68" s="114"/>
      <c r="RS68" s="114"/>
      <c r="RT68" s="114"/>
      <c r="RU68" s="114"/>
      <c r="RV68" s="114"/>
      <c r="RW68" s="114"/>
      <c r="RX68" s="114"/>
      <c r="RY68" s="114"/>
      <c r="RZ68" s="114"/>
      <c r="SA68" s="114"/>
      <c r="SB68" s="114"/>
      <c r="SC68" s="114"/>
      <c r="SD68" s="114"/>
      <c r="SE68" s="114"/>
      <c r="SF68" s="114"/>
      <c r="SG68" s="114"/>
      <c r="SH68" s="114"/>
      <c r="SI68" s="114"/>
      <c r="SJ68" s="114"/>
      <c r="SK68" s="114"/>
      <c r="SL68" s="114"/>
      <c r="SM68" s="114"/>
      <c r="SN68" s="114"/>
      <c r="SO68" s="114"/>
      <c r="SP68" s="114"/>
      <c r="SQ68" s="114"/>
      <c r="SR68" s="114"/>
      <c r="SS68" s="114"/>
      <c r="ST68" s="114"/>
      <c r="SU68" s="114"/>
      <c r="SV68" s="114"/>
      <c r="SW68" s="114"/>
      <c r="SX68" s="114"/>
      <c r="SY68" s="114"/>
      <c r="SZ68" s="114"/>
      <c r="TA68" s="114"/>
      <c r="TB68" s="114"/>
      <c r="TC68" s="114"/>
      <c r="TD68" s="114"/>
      <c r="TE68" s="114"/>
      <c r="TF68" s="114"/>
      <c r="TG68" s="114"/>
      <c r="TH68" s="114"/>
      <c r="TI68" s="114"/>
      <c r="TJ68" s="114"/>
      <c r="TK68" s="114"/>
      <c r="TL68" s="114"/>
      <c r="TM68" s="114"/>
      <c r="TN68" s="114"/>
      <c r="TO68" s="114"/>
      <c r="TP68" s="114"/>
      <c r="TQ68" s="114"/>
      <c r="TR68" s="114"/>
      <c r="TS68" s="114"/>
      <c r="TT68" s="114"/>
      <c r="TU68" s="114"/>
      <c r="TV68" s="114"/>
      <c r="TW68" s="114"/>
      <c r="TX68" s="114"/>
      <c r="TY68" s="114"/>
      <c r="TZ68" s="114"/>
      <c r="UA68" s="114"/>
      <c r="UB68" s="114"/>
      <c r="UC68" s="114"/>
      <c r="UD68" s="114"/>
      <c r="UE68" s="114"/>
      <c r="UF68" s="114"/>
      <c r="UG68" s="114"/>
      <c r="UH68" s="114"/>
      <c r="UI68" s="114"/>
      <c r="UJ68" s="114"/>
      <c r="UK68" s="114"/>
      <c r="UL68" s="114"/>
      <c r="UM68" s="114"/>
      <c r="UN68" s="114"/>
      <c r="UO68" s="114"/>
      <c r="UP68" s="114"/>
      <c r="UQ68" s="114"/>
      <c r="UR68" s="114"/>
      <c r="US68" s="114"/>
      <c r="UT68" s="114"/>
      <c r="UU68" s="114"/>
      <c r="UV68" s="114"/>
      <c r="UW68" s="114"/>
      <c r="UX68" s="114"/>
      <c r="UY68" s="114"/>
      <c r="UZ68" s="114"/>
      <c r="VA68" s="114"/>
      <c r="VB68" s="114"/>
      <c r="VC68" s="114"/>
      <c r="VD68" s="114"/>
      <c r="VE68" s="114"/>
      <c r="VF68" s="114"/>
      <c r="VG68" s="114"/>
      <c r="VH68" s="114"/>
      <c r="VI68" s="114"/>
      <c r="VJ68" s="114"/>
      <c r="VK68" s="114"/>
      <c r="VL68" s="114"/>
      <c r="VM68" s="114"/>
      <c r="VN68" s="114"/>
      <c r="VO68" s="114"/>
      <c r="VP68" s="114"/>
      <c r="VQ68" s="114"/>
      <c r="VR68" s="114"/>
      <c r="VS68" s="114"/>
      <c r="VT68" s="114"/>
      <c r="VU68" s="114"/>
      <c r="VV68" s="114"/>
      <c r="VW68" s="114"/>
      <c r="VX68" s="114"/>
      <c r="VY68" s="114"/>
      <c r="VZ68" s="114"/>
      <c r="WA68" s="114"/>
      <c r="WB68" s="114"/>
      <c r="WC68" s="114"/>
      <c r="WD68" s="114"/>
      <c r="WE68" s="114"/>
      <c r="WF68" s="114"/>
      <c r="WG68" s="114"/>
      <c r="WH68" s="114"/>
      <c r="WI68" s="114"/>
      <c r="WJ68" s="114"/>
      <c r="WK68" s="114"/>
      <c r="WL68" s="114"/>
      <c r="WM68" s="114"/>
      <c r="WN68" s="114"/>
      <c r="WO68" s="114"/>
      <c r="WP68" s="114"/>
      <c r="WQ68" s="114"/>
      <c r="WR68" s="114"/>
      <c r="WS68" s="114"/>
      <c r="WT68" s="114"/>
      <c r="WU68" s="114"/>
      <c r="WV68" s="114"/>
      <c r="WW68" s="114"/>
      <c r="WX68" s="114"/>
      <c r="WY68" s="114"/>
      <c r="WZ68" s="114"/>
      <c r="XA68" s="114"/>
      <c r="XB68" s="114"/>
      <c r="XC68" s="114"/>
      <c r="XD68" s="114"/>
      <c r="XE68" s="114"/>
      <c r="XF68" s="114"/>
      <c r="XG68" s="114"/>
      <c r="XH68" s="114"/>
      <c r="XI68" s="114"/>
      <c r="XJ68" s="114"/>
      <c r="XK68" s="114"/>
      <c r="XL68" s="114"/>
      <c r="XM68" s="114"/>
      <c r="XN68" s="114"/>
      <c r="XO68" s="114"/>
      <c r="XP68" s="114"/>
      <c r="XQ68" s="114"/>
      <c r="XR68" s="114"/>
      <c r="XS68" s="114"/>
      <c r="XT68" s="114"/>
      <c r="XU68" s="114"/>
      <c r="XV68" s="114"/>
      <c r="XW68" s="114"/>
      <c r="XX68" s="114"/>
      <c r="XY68" s="114"/>
      <c r="XZ68" s="114"/>
      <c r="YA68" s="114"/>
      <c r="YB68" s="114"/>
      <c r="YC68" s="114"/>
      <c r="YD68" s="114"/>
      <c r="YE68" s="114"/>
      <c r="YF68" s="114"/>
      <c r="YG68" s="114"/>
      <c r="YH68" s="114"/>
      <c r="YI68" s="114"/>
      <c r="YJ68" s="114"/>
      <c r="YK68" s="114"/>
      <c r="YL68" s="114"/>
      <c r="YM68" s="114"/>
      <c r="YN68" s="114"/>
      <c r="YO68" s="114"/>
      <c r="YP68" s="114"/>
      <c r="YQ68" s="114"/>
      <c r="YR68" s="114"/>
      <c r="YS68" s="114"/>
      <c r="YT68" s="114"/>
      <c r="YU68" s="114"/>
      <c r="YV68" s="114"/>
      <c r="YW68" s="114"/>
      <c r="YX68" s="114"/>
      <c r="YY68" s="114"/>
      <c r="YZ68" s="114"/>
      <c r="ZA68" s="114"/>
      <c r="ZB68" s="114"/>
      <c r="ZC68" s="114"/>
      <c r="ZD68" s="114"/>
      <c r="ZE68" s="114"/>
      <c r="ZF68" s="114"/>
      <c r="ZG68" s="114"/>
      <c r="ZH68" s="114"/>
      <c r="ZI68" s="114"/>
      <c r="ZJ68" s="114"/>
      <c r="ZK68" s="114"/>
      <c r="ZL68" s="114"/>
      <c r="ZM68" s="114"/>
      <c r="ZN68" s="114"/>
      <c r="ZO68" s="114"/>
      <c r="ZP68" s="114"/>
      <c r="ZQ68" s="114"/>
      <c r="ZR68" s="114"/>
      <c r="ZS68" s="114"/>
      <c r="ZT68" s="114"/>
      <c r="ZU68" s="114"/>
      <c r="ZV68" s="114"/>
      <c r="ZW68" s="114"/>
      <c r="ZX68" s="114"/>
      <c r="ZY68" s="114"/>
      <c r="ZZ68" s="114"/>
    </row>
    <row r="69" spans="1:702" hidden="1" outlineLevel="1">
      <c r="A69" s="8">
        <v>42309</v>
      </c>
      <c r="B69" s="114">
        <v>1311.3200769699999</v>
      </c>
      <c r="C69" s="114">
        <v>153.95136814</v>
      </c>
      <c r="D69" s="114">
        <v>2.1880456800000001</v>
      </c>
      <c r="E69" s="114">
        <v>371.43661380999998</v>
      </c>
      <c r="F69" s="114">
        <v>0</v>
      </c>
      <c r="G69" s="114">
        <v>1.6240803800000001</v>
      </c>
      <c r="H69" s="114">
        <v>42.45460447</v>
      </c>
      <c r="I69" s="114">
        <v>698.38136042999997</v>
      </c>
      <c r="J69" s="114">
        <v>3.8070566700000001</v>
      </c>
      <c r="K69" s="114">
        <v>1.29576376</v>
      </c>
      <c r="L69" s="114">
        <v>3.1789602299999999</v>
      </c>
      <c r="M69" s="166" t="s">
        <v>186</v>
      </c>
      <c r="N69" s="114">
        <v>15.91844747</v>
      </c>
      <c r="O69" s="114">
        <v>4.9556867999999996</v>
      </c>
      <c r="P69" s="114">
        <v>9.7704705199999999</v>
      </c>
      <c r="Q69" s="114">
        <v>4.9051240000000003E-2</v>
      </c>
      <c r="R69" s="114">
        <v>1.9836311099999999</v>
      </c>
      <c r="S69" s="114">
        <v>0.1648317</v>
      </c>
      <c r="T69" s="114">
        <v>0.16010456000000001</v>
      </c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114"/>
      <c r="BJ69" s="114"/>
      <c r="BK69" s="114"/>
      <c r="BL69" s="114"/>
      <c r="BM69" s="114"/>
      <c r="BN69" s="114"/>
      <c r="BO69" s="114"/>
      <c r="BP69" s="114"/>
      <c r="BQ69" s="114"/>
      <c r="BR69" s="114"/>
      <c r="BS69" s="114"/>
      <c r="BT69" s="114"/>
      <c r="BU69" s="114"/>
      <c r="BV69" s="114"/>
      <c r="BW69" s="114"/>
      <c r="BX69" s="114"/>
      <c r="BY69" s="114"/>
      <c r="BZ69" s="114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14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  <c r="CZ69" s="114"/>
      <c r="DA69" s="114"/>
      <c r="DB69" s="114"/>
      <c r="DC69" s="114"/>
      <c r="DD69" s="114"/>
      <c r="DE69" s="114"/>
      <c r="DF69" s="114"/>
      <c r="DG69" s="114"/>
      <c r="DH69" s="114"/>
      <c r="DI69" s="114"/>
      <c r="DJ69" s="114"/>
      <c r="DK69" s="114"/>
      <c r="DL69" s="114"/>
      <c r="DM69" s="114"/>
      <c r="DN69" s="114"/>
      <c r="DO69" s="114"/>
      <c r="DP69" s="114"/>
      <c r="DQ69" s="114"/>
      <c r="DR69" s="114"/>
      <c r="DS69" s="114"/>
      <c r="DT69" s="114"/>
      <c r="DU69" s="114"/>
      <c r="DV69" s="114"/>
      <c r="DW69" s="114"/>
      <c r="DX69" s="114"/>
      <c r="DY69" s="114"/>
      <c r="DZ69" s="114"/>
      <c r="EA69" s="114"/>
      <c r="EB69" s="114"/>
      <c r="EC69" s="114"/>
      <c r="ED69" s="114"/>
      <c r="EE69" s="114"/>
      <c r="EF69" s="114"/>
      <c r="EG69" s="114"/>
      <c r="EH69" s="114"/>
      <c r="EI69" s="114"/>
      <c r="EJ69" s="114"/>
      <c r="EK69" s="114"/>
      <c r="EL69" s="114"/>
      <c r="EM69" s="114"/>
      <c r="EN69" s="114"/>
      <c r="EO69" s="114"/>
      <c r="EP69" s="114"/>
      <c r="EQ69" s="114"/>
      <c r="ER69" s="114"/>
      <c r="ES69" s="114"/>
      <c r="ET69" s="114"/>
      <c r="EU69" s="114"/>
      <c r="EV69" s="114"/>
      <c r="EW69" s="114"/>
      <c r="EX69" s="114"/>
      <c r="EY69" s="114"/>
      <c r="EZ69" s="114"/>
      <c r="FA69" s="114"/>
      <c r="FB69" s="114"/>
      <c r="FC69" s="114"/>
      <c r="FD69" s="114"/>
      <c r="FE69" s="114"/>
      <c r="FF69" s="114"/>
      <c r="FG69" s="114"/>
      <c r="FH69" s="114"/>
      <c r="FI69" s="114"/>
      <c r="FJ69" s="114"/>
      <c r="FK69" s="114"/>
      <c r="FL69" s="114"/>
      <c r="FM69" s="114"/>
      <c r="FN69" s="114"/>
      <c r="FO69" s="114"/>
      <c r="FP69" s="114"/>
      <c r="FQ69" s="114"/>
      <c r="FR69" s="114"/>
      <c r="FS69" s="114"/>
      <c r="FT69" s="114"/>
      <c r="FU69" s="114"/>
      <c r="FV69" s="114"/>
      <c r="FW69" s="114"/>
      <c r="FX69" s="114"/>
      <c r="FY69" s="114"/>
      <c r="FZ69" s="114"/>
      <c r="GA69" s="114"/>
      <c r="GB69" s="114"/>
      <c r="GC69" s="114"/>
      <c r="GD69" s="114"/>
      <c r="GE69" s="114"/>
      <c r="GF69" s="114"/>
      <c r="GG69" s="114"/>
      <c r="GH69" s="114"/>
      <c r="GI69" s="114"/>
      <c r="GJ69" s="114"/>
      <c r="GK69" s="114"/>
      <c r="GL69" s="114"/>
      <c r="GM69" s="114"/>
      <c r="GN69" s="114"/>
      <c r="GO69" s="114"/>
      <c r="GP69" s="114"/>
      <c r="GQ69" s="114"/>
      <c r="GR69" s="114"/>
      <c r="GS69" s="114"/>
      <c r="GT69" s="114"/>
      <c r="GU69" s="114"/>
      <c r="GV69" s="114"/>
      <c r="GW69" s="114"/>
      <c r="GX69" s="114"/>
      <c r="GY69" s="114"/>
      <c r="GZ69" s="114"/>
      <c r="HA69" s="114"/>
      <c r="HB69" s="114"/>
      <c r="HC69" s="114"/>
      <c r="HD69" s="114"/>
      <c r="HE69" s="114"/>
      <c r="HF69" s="114"/>
      <c r="HG69" s="114"/>
      <c r="HH69" s="114"/>
      <c r="HI69" s="114"/>
      <c r="HJ69" s="114"/>
      <c r="HK69" s="114"/>
      <c r="HL69" s="114"/>
      <c r="HM69" s="114"/>
      <c r="HN69" s="114"/>
      <c r="HO69" s="114"/>
      <c r="HP69" s="114"/>
      <c r="HQ69" s="114"/>
      <c r="HR69" s="114"/>
      <c r="HS69" s="114"/>
      <c r="HT69" s="114"/>
      <c r="HU69" s="114"/>
      <c r="HV69" s="114"/>
      <c r="HW69" s="114"/>
      <c r="HX69" s="114"/>
      <c r="HY69" s="114"/>
      <c r="HZ69" s="114"/>
      <c r="IA69" s="114"/>
      <c r="IB69" s="114"/>
      <c r="IC69" s="114"/>
      <c r="ID69" s="114"/>
      <c r="IE69" s="114"/>
      <c r="IF69" s="114"/>
      <c r="IG69" s="114"/>
      <c r="IH69" s="114"/>
      <c r="II69" s="114"/>
      <c r="IJ69" s="114"/>
      <c r="IK69" s="114"/>
      <c r="IL69" s="114"/>
      <c r="IM69" s="114"/>
      <c r="IN69" s="114"/>
      <c r="IO69" s="114"/>
      <c r="IP69" s="114"/>
      <c r="IQ69" s="114"/>
      <c r="IR69" s="114"/>
      <c r="IS69" s="114"/>
      <c r="IT69" s="114"/>
      <c r="IU69" s="114"/>
      <c r="IV69" s="114"/>
      <c r="IW69" s="114"/>
      <c r="IX69" s="114"/>
      <c r="IY69" s="114"/>
      <c r="IZ69" s="114"/>
      <c r="JA69" s="114"/>
      <c r="JB69" s="114"/>
      <c r="JC69" s="114"/>
      <c r="JD69" s="114"/>
      <c r="JE69" s="114"/>
      <c r="JF69" s="114"/>
      <c r="JG69" s="114"/>
      <c r="JH69" s="114"/>
      <c r="JI69" s="114"/>
      <c r="JJ69" s="114"/>
      <c r="JK69" s="114"/>
      <c r="JL69" s="114"/>
      <c r="JM69" s="114"/>
      <c r="JN69" s="114"/>
      <c r="JO69" s="114"/>
      <c r="JP69" s="114"/>
      <c r="JQ69" s="114"/>
      <c r="JR69" s="114"/>
      <c r="JS69" s="114"/>
      <c r="JT69" s="114"/>
      <c r="JU69" s="114"/>
      <c r="JV69" s="114"/>
      <c r="JW69" s="114"/>
      <c r="JX69" s="114"/>
      <c r="JY69" s="114"/>
      <c r="JZ69" s="114"/>
      <c r="KA69" s="114"/>
      <c r="KB69" s="114"/>
      <c r="KC69" s="114"/>
      <c r="KD69" s="114"/>
      <c r="KE69" s="114"/>
      <c r="KF69" s="114"/>
      <c r="KG69" s="114"/>
      <c r="KH69" s="114"/>
      <c r="KI69" s="114"/>
      <c r="KJ69" s="114"/>
      <c r="KK69" s="114"/>
      <c r="KL69" s="114"/>
      <c r="KM69" s="114"/>
      <c r="KN69" s="114"/>
      <c r="KO69" s="114"/>
      <c r="KP69" s="114"/>
      <c r="KQ69" s="114"/>
      <c r="KR69" s="114"/>
      <c r="KS69" s="114"/>
      <c r="KT69" s="114"/>
      <c r="KU69" s="114"/>
      <c r="KV69" s="114"/>
      <c r="KW69" s="114"/>
      <c r="KX69" s="114"/>
      <c r="KY69" s="114"/>
      <c r="KZ69" s="114"/>
      <c r="LA69" s="114"/>
      <c r="LB69" s="114"/>
      <c r="LC69" s="114"/>
      <c r="LD69" s="114"/>
      <c r="LE69" s="114"/>
      <c r="LF69" s="114"/>
      <c r="LG69" s="114"/>
      <c r="LH69" s="114"/>
      <c r="LI69" s="114"/>
      <c r="LJ69" s="114"/>
      <c r="LK69" s="114"/>
      <c r="LL69" s="114"/>
      <c r="LM69" s="114"/>
      <c r="LN69" s="114"/>
      <c r="LO69" s="114"/>
      <c r="LP69" s="114"/>
      <c r="LQ69" s="114"/>
      <c r="LR69" s="114"/>
      <c r="LS69" s="114"/>
      <c r="LT69" s="114"/>
      <c r="LU69" s="114"/>
      <c r="LV69" s="114"/>
      <c r="LW69" s="114"/>
      <c r="LX69" s="114"/>
      <c r="LY69" s="114"/>
      <c r="LZ69" s="114"/>
      <c r="MA69" s="114"/>
      <c r="MB69" s="114"/>
      <c r="MC69" s="114"/>
      <c r="MD69" s="114"/>
      <c r="ME69" s="114"/>
      <c r="MF69" s="114"/>
      <c r="MG69" s="114"/>
      <c r="MH69" s="114"/>
      <c r="MI69" s="114"/>
      <c r="MJ69" s="114"/>
      <c r="MK69" s="114"/>
      <c r="ML69" s="114"/>
      <c r="MM69" s="114"/>
      <c r="MN69" s="114"/>
      <c r="MO69" s="114"/>
      <c r="MP69" s="114"/>
      <c r="MQ69" s="114"/>
      <c r="MR69" s="114"/>
      <c r="MS69" s="114"/>
      <c r="MT69" s="114"/>
      <c r="MU69" s="114"/>
      <c r="MV69" s="114"/>
      <c r="MW69" s="114"/>
      <c r="MX69" s="114"/>
      <c r="MY69" s="114"/>
      <c r="MZ69" s="114"/>
      <c r="NA69" s="114"/>
      <c r="NB69" s="114"/>
      <c r="NC69" s="114"/>
      <c r="ND69" s="114"/>
      <c r="NE69" s="114"/>
      <c r="NF69" s="114"/>
      <c r="NG69" s="114"/>
      <c r="NH69" s="114"/>
      <c r="NI69" s="114"/>
      <c r="NJ69" s="114"/>
      <c r="NK69" s="114"/>
      <c r="NL69" s="114"/>
      <c r="NM69" s="114"/>
      <c r="NN69" s="114"/>
      <c r="NO69" s="114"/>
      <c r="NP69" s="114"/>
      <c r="NQ69" s="114"/>
      <c r="NR69" s="114"/>
      <c r="NS69" s="114"/>
      <c r="NT69" s="114"/>
      <c r="NU69" s="114"/>
      <c r="NV69" s="114"/>
      <c r="NW69" s="114"/>
      <c r="NX69" s="114"/>
      <c r="NY69" s="114"/>
      <c r="NZ69" s="114"/>
      <c r="OA69" s="114"/>
      <c r="OB69" s="114"/>
      <c r="OC69" s="114"/>
      <c r="OD69" s="114"/>
      <c r="OE69" s="114"/>
      <c r="OF69" s="114"/>
      <c r="OG69" s="114"/>
      <c r="OH69" s="114"/>
      <c r="OI69" s="114"/>
      <c r="OJ69" s="114"/>
      <c r="OK69" s="114"/>
      <c r="OL69" s="114"/>
      <c r="OM69" s="114"/>
      <c r="ON69" s="114"/>
      <c r="OO69" s="114"/>
      <c r="OP69" s="114"/>
      <c r="OQ69" s="114"/>
      <c r="OR69" s="114"/>
      <c r="OS69" s="114"/>
      <c r="OT69" s="114"/>
      <c r="OU69" s="114"/>
      <c r="OV69" s="114"/>
      <c r="OW69" s="114"/>
      <c r="OX69" s="114"/>
      <c r="OY69" s="114"/>
      <c r="OZ69" s="114"/>
      <c r="PA69" s="114"/>
      <c r="PB69" s="114"/>
      <c r="PC69" s="114"/>
      <c r="PD69" s="114"/>
      <c r="PE69" s="114"/>
      <c r="PF69" s="114"/>
      <c r="PG69" s="114"/>
      <c r="PH69" s="114"/>
      <c r="PI69" s="114"/>
      <c r="PJ69" s="114"/>
      <c r="PK69" s="114"/>
      <c r="PL69" s="114"/>
      <c r="PM69" s="114"/>
      <c r="PN69" s="114"/>
      <c r="PO69" s="114"/>
      <c r="PP69" s="114"/>
      <c r="PQ69" s="114"/>
      <c r="PR69" s="114"/>
      <c r="PS69" s="114"/>
      <c r="PT69" s="114"/>
      <c r="PU69" s="114"/>
      <c r="PV69" s="114"/>
      <c r="PW69" s="114"/>
      <c r="PX69" s="114"/>
      <c r="PY69" s="114"/>
      <c r="PZ69" s="114"/>
      <c r="QA69" s="114"/>
      <c r="QB69" s="114"/>
      <c r="QC69" s="114"/>
      <c r="QD69" s="114"/>
      <c r="QE69" s="114"/>
      <c r="QF69" s="114"/>
      <c r="QG69" s="114"/>
      <c r="QH69" s="114"/>
      <c r="QI69" s="114"/>
      <c r="QJ69" s="114"/>
      <c r="QK69" s="114"/>
      <c r="QL69" s="114"/>
      <c r="QM69" s="114"/>
      <c r="QN69" s="114"/>
      <c r="QO69" s="114"/>
      <c r="QP69" s="114"/>
      <c r="QQ69" s="114"/>
      <c r="QR69" s="114"/>
      <c r="QS69" s="114"/>
      <c r="QT69" s="114"/>
      <c r="QU69" s="114"/>
      <c r="QV69" s="114"/>
      <c r="QW69" s="114"/>
      <c r="QX69" s="114"/>
      <c r="QY69" s="114"/>
      <c r="QZ69" s="114"/>
      <c r="RA69" s="114"/>
      <c r="RB69" s="114"/>
      <c r="RC69" s="114"/>
      <c r="RD69" s="114"/>
      <c r="RE69" s="114"/>
      <c r="RF69" s="114"/>
      <c r="RG69" s="114"/>
      <c r="RH69" s="114"/>
      <c r="RI69" s="114"/>
      <c r="RJ69" s="114"/>
      <c r="RK69" s="114"/>
      <c r="RL69" s="114"/>
      <c r="RM69" s="114"/>
      <c r="RN69" s="114"/>
      <c r="RO69" s="114"/>
      <c r="RP69" s="114"/>
      <c r="RQ69" s="114"/>
      <c r="RR69" s="114"/>
      <c r="RS69" s="114"/>
      <c r="RT69" s="114"/>
      <c r="RU69" s="114"/>
      <c r="RV69" s="114"/>
      <c r="RW69" s="114"/>
      <c r="RX69" s="114"/>
      <c r="RY69" s="114"/>
      <c r="RZ69" s="114"/>
      <c r="SA69" s="114"/>
      <c r="SB69" s="114"/>
      <c r="SC69" s="114"/>
      <c r="SD69" s="114"/>
      <c r="SE69" s="114"/>
      <c r="SF69" s="114"/>
      <c r="SG69" s="114"/>
      <c r="SH69" s="114"/>
      <c r="SI69" s="114"/>
      <c r="SJ69" s="114"/>
      <c r="SK69" s="114"/>
      <c r="SL69" s="114"/>
      <c r="SM69" s="114"/>
      <c r="SN69" s="114"/>
      <c r="SO69" s="114"/>
      <c r="SP69" s="114"/>
      <c r="SQ69" s="114"/>
      <c r="SR69" s="114"/>
      <c r="SS69" s="114"/>
      <c r="ST69" s="114"/>
      <c r="SU69" s="114"/>
      <c r="SV69" s="114"/>
      <c r="SW69" s="114"/>
      <c r="SX69" s="114"/>
      <c r="SY69" s="114"/>
      <c r="SZ69" s="114"/>
      <c r="TA69" s="114"/>
      <c r="TB69" s="114"/>
      <c r="TC69" s="114"/>
      <c r="TD69" s="114"/>
      <c r="TE69" s="114"/>
      <c r="TF69" s="114"/>
      <c r="TG69" s="114"/>
      <c r="TH69" s="114"/>
      <c r="TI69" s="114"/>
      <c r="TJ69" s="114"/>
      <c r="TK69" s="114"/>
      <c r="TL69" s="114"/>
      <c r="TM69" s="114"/>
      <c r="TN69" s="114"/>
      <c r="TO69" s="114"/>
      <c r="TP69" s="114"/>
      <c r="TQ69" s="114"/>
      <c r="TR69" s="114"/>
      <c r="TS69" s="114"/>
      <c r="TT69" s="114"/>
      <c r="TU69" s="114"/>
      <c r="TV69" s="114"/>
      <c r="TW69" s="114"/>
      <c r="TX69" s="114"/>
      <c r="TY69" s="114"/>
      <c r="TZ69" s="114"/>
      <c r="UA69" s="114"/>
      <c r="UB69" s="114"/>
      <c r="UC69" s="114"/>
      <c r="UD69" s="114"/>
      <c r="UE69" s="114"/>
      <c r="UF69" s="114"/>
      <c r="UG69" s="114"/>
      <c r="UH69" s="114"/>
      <c r="UI69" s="114"/>
      <c r="UJ69" s="114"/>
      <c r="UK69" s="114"/>
      <c r="UL69" s="114"/>
      <c r="UM69" s="114"/>
      <c r="UN69" s="114"/>
      <c r="UO69" s="114"/>
      <c r="UP69" s="114"/>
      <c r="UQ69" s="114"/>
      <c r="UR69" s="114"/>
      <c r="US69" s="114"/>
      <c r="UT69" s="114"/>
      <c r="UU69" s="114"/>
      <c r="UV69" s="114"/>
      <c r="UW69" s="114"/>
      <c r="UX69" s="114"/>
      <c r="UY69" s="114"/>
      <c r="UZ69" s="114"/>
      <c r="VA69" s="114"/>
      <c r="VB69" s="114"/>
      <c r="VC69" s="114"/>
      <c r="VD69" s="114"/>
      <c r="VE69" s="114"/>
      <c r="VF69" s="114"/>
      <c r="VG69" s="114"/>
      <c r="VH69" s="114"/>
      <c r="VI69" s="114"/>
      <c r="VJ69" s="114"/>
      <c r="VK69" s="114"/>
      <c r="VL69" s="114"/>
      <c r="VM69" s="114"/>
      <c r="VN69" s="114"/>
      <c r="VO69" s="114"/>
      <c r="VP69" s="114"/>
      <c r="VQ69" s="114"/>
      <c r="VR69" s="114"/>
      <c r="VS69" s="114"/>
      <c r="VT69" s="114"/>
      <c r="VU69" s="114"/>
      <c r="VV69" s="114"/>
      <c r="VW69" s="114"/>
      <c r="VX69" s="114"/>
      <c r="VY69" s="114"/>
      <c r="VZ69" s="114"/>
      <c r="WA69" s="114"/>
      <c r="WB69" s="114"/>
      <c r="WC69" s="114"/>
      <c r="WD69" s="114"/>
      <c r="WE69" s="114"/>
      <c r="WF69" s="114"/>
      <c r="WG69" s="114"/>
      <c r="WH69" s="114"/>
      <c r="WI69" s="114"/>
      <c r="WJ69" s="114"/>
      <c r="WK69" s="114"/>
      <c r="WL69" s="114"/>
      <c r="WM69" s="114"/>
      <c r="WN69" s="114"/>
      <c r="WO69" s="114"/>
      <c r="WP69" s="114"/>
      <c r="WQ69" s="114"/>
      <c r="WR69" s="114"/>
      <c r="WS69" s="114"/>
      <c r="WT69" s="114"/>
      <c r="WU69" s="114"/>
      <c r="WV69" s="114"/>
      <c r="WW69" s="114"/>
      <c r="WX69" s="114"/>
      <c r="WY69" s="114"/>
      <c r="WZ69" s="114"/>
      <c r="XA69" s="114"/>
      <c r="XB69" s="114"/>
      <c r="XC69" s="114"/>
      <c r="XD69" s="114"/>
      <c r="XE69" s="114"/>
      <c r="XF69" s="114"/>
      <c r="XG69" s="114"/>
      <c r="XH69" s="114"/>
      <c r="XI69" s="114"/>
      <c r="XJ69" s="114"/>
      <c r="XK69" s="114"/>
      <c r="XL69" s="114"/>
      <c r="XM69" s="114"/>
      <c r="XN69" s="114"/>
      <c r="XO69" s="114"/>
      <c r="XP69" s="114"/>
      <c r="XQ69" s="114"/>
      <c r="XR69" s="114"/>
      <c r="XS69" s="114"/>
      <c r="XT69" s="114"/>
      <c r="XU69" s="114"/>
      <c r="XV69" s="114"/>
      <c r="XW69" s="114"/>
      <c r="XX69" s="114"/>
      <c r="XY69" s="114"/>
      <c r="XZ69" s="114"/>
      <c r="YA69" s="114"/>
      <c r="YB69" s="114"/>
      <c r="YC69" s="114"/>
      <c r="YD69" s="114"/>
      <c r="YE69" s="114"/>
      <c r="YF69" s="114"/>
      <c r="YG69" s="114"/>
      <c r="YH69" s="114"/>
      <c r="YI69" s="114"/>
      <c r="YJ69" s="114"/>
      <c r="YK69" s="114"/>
      <c r="YL69" s="114"/>
      <c r="YM69" s="114"/>
      <c r="YN69" s="114"/>
      <c r="YO69" s="114"/>
      <c r="YP69" s="114"/>
      <c r="YQ69" s="114"/>
      <c r="YR69" s="114"/>
      <c r="YS69" s="114"/>
      <c r="YT69" s="114"/>
      <c r="YU69" s="114"/>
      <c r="YV69" s="114"/>
      <c r="YW69" s="114"/>
      <c r="YX69" s="114"/>
      <c r="YY69" s="114"/>
      <c r="YZ69" s="114"/>
      <c r="ZA69" s="114"/>
      <c r="ZB69" s="114"/>
      <c r="ZC69" s="114"/>
      <c r="ZD69" s="114"/>
      <c r="ZE69" s="114"/>
      <c r="ZF69" s="114"/>
      <c r="ZG69" s="114"/>
      <c r="ZH69" s="114"/>
      <c r="ZI69" s="114"/>
      <c r="ZJ69" s="114"/>
      <c r="ZK69" s="114"/>
      <c r="ZL69" s="114"/>
      <c r="ZM69" s="114"/>
      <c r="ZN69" s="114"/>
      <c r="ZO69" s="114"/>
      <c r="ZP69" s="114"/>
      <c r="ZQ69" s="114"/>
      <c r="ZR69" s="114"/>
      <c r="ZS69" s="114"/>
      <c r="ZT69" s="114"/>
      <c r="ZU69" s="114"/>
      <c r="ZV69" s="114"/>
      <c r="ZW69" s="114"/>
      <c r="ZX69" s="114"/>
      <c r="ZY69" s="114"/>
      <c r="ZZ69" s="114"/>
    </row>
    <row r="70" spans="1:702" hidden="1" outlineLevel="1">
      <c r="A70" s="8">
        <v>42339</v>
      </c>
      <c r="B70" s="114">
        <v>802.21920652999995</v>
      </c>
      <c r="C70" s="114">
        <v>163.47819024</v>
      </c>
      <c r="D70" s="114">
        <v>0.14053573</v>
      </c>
      <c r="E70" s="114">
        <v>292.31275890000001</v>
      </c>
      <c r="F70" s="114">
        <v>0</v>
      </c>
      <c r="G70" s="114">
        <v>1.54592101</v>
      </c>
      <c r="H70" s="114">
        <v>33.123715570000002</v>
      </c>
      <c r="I70" s="114">
        <v>275.27775609999998</v>
      </c>
      <c r="J70" s="114">
        <v>3.3554735999999998</v>
      </c>
      <c r="K70" s="114">
        <v>1.25312058</v>
      </c>
      <c r="L70" s="114">
        <v>2.9462806600000002</v>
      </c>
      <c r="M70" s="166" t="s">
        <v>186</v>
      </c>
      <c r="N70" s="114">
        <v>15.848485589999999</v>
      </c>
      <c r="O70" s="114">
        <v>0.96784957999999999</v>
      </c>
      <c r="P70" s="114">
        <v>9.3647469099999991</v>
      </c>
      <c r="Q70" s="114">
        <v>2.1999999999999999E-2</v>
      </c>
      <c r="R70" s="114">
        <v>2.0125871700000002</v>
      </c>
      <c r="S70" s="114">
        <v>0.44014894999999998</v>
      </c>
      <c r="T70" s="114">
        <v>0.12963594000000001</v>
      </c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114"/>
      <c r="BJ70" s="114"/>
      <c r="BK70" s="114"/>
      <c r="BL70" s="114"/>
      <c r="BM70" s="114"/>
      <c r="BN70" s="114"/>
      <c r="BO70" s="114"/>
      <c r="BP70" s="114"/>
      <c r="BQ70" s="114"/>
      <c r="BR70" s="114"/>
      <c r="BS70" s="114"/>
      <c r="BT70" s="114"/>
      <c r="BU70" s="114"/>
      <c r="BV70" s="114"/>
      <c r="BW70" s="114"/>
      <c r="BX70" s="114"/>
      <c r="BY70" s="114"/>
      <c r="BZ70" s="114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14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  <c r="CZ70" s="114"/>
      <c r="DA70" s="114"/>
      <c r="DB70" s="114"/>
      <c r="DC70" s="114"/>
      <c r="DD70" s="114"/>
      <c r="DE70" s="114"/>
      <c r="DF70" s="114"/>
      <c r="DG70" s="114"/>
      <c r="DH70" s="114"/>
      <c r="DI70" s="114"/>
      <c r="DJ70" s="114"/>
      <c r="DK70" s="114"/>
      <c r="DL70" s="114"/>
      <c r="DM70" s="114"/>
      <c r="DN70" s="114"/>
      <c r="DO70" s="114"/>
      <c r="DP70" s="114"/>
      <c r="DQ70" s="114"/>
      <c r="DR70" s="114"/>
      <c r="DS70" s="114"/>
      <c r="DT70" s="114"/>
      <c r="DU70" s="114"/>
      <c r="DV70" s="114"/>
      <c r="DW70" s="114"/>
      <c r="DX70" s="114"/>
      <c r="DY70" s="114"/>
      <c r="DZ70" s="114"/>
      <c r="EA70" s="114"/>
      <c r="EB70" s="114"/>
      <c r="EC70" s="114"/>
      <c r="ED70" s="114"/>
      <c r="EE70" s="114"/>
      <c r="EF70" s="114"/>
      <c r="EG70" s="114"/>
      <c r="EH70" s="114"/>
      <c r="EI70" s="114"/>
      <c r="EJ70" s="114"/>
      <c r="EK70" s="114"/>
      <c r="EL70" s="114"/>
      <c r="EM70" s="114"/>
      <c r="EN70" s="114"/>
      <c r="EO70" s="114"/>
      <c r="EP70" s="114"/>
      <c r="EQ70" s="114"/>
      <c r="ER70" s="114"/>
      <c r="ES70" s="114"/>
      <c r="ET70" s="114"/>
      <c r="EU70" s="114"/>
      <c r="EV70" s="114"/>
      <c r="EW70" s="114"/>
      <c r="EX70" s="114"/>
      <c r="EY70" s="114"/>
      <c r="EZ70" s="114"/>
      <c r="FA70" s="114"/>
      <c r="FB70" s="114"/>
      <c r="FC70" s="114"/>
      <c r="FD70" s="114"/>
      <c r="FE70" s="114"/>
      <c r="FF70" s="114"/>
      <c r="FG70" s="114"/>
      <c r="FH70" s="114"/>
      <c r="FI70" s="114"/>
      <c r="FJ70" s="114"/>
      <c r="FK70" s="114"/>
      <c r="FL70" s="114"/>
      <c r="FM70" s="114"/>
      <c r="FN70" s="114"/>
      <c r="FO70" s="114"/>
      <c r="FP70" s="114"/>
      <c r="FQ70" s="114"/>
      <c r="FR70" s="114"/>
      <c r="FS70" s="114"/>
      <c r="FT70" s="114"/>
      <c r="FU70" s="114"/>
      <c r="FV70" s="114"/>
      <c r="FW70" s="114"/>
      <c r="FX70" s="114"/>
      <c r="FY70" s="114"/>
      <c r="FZ70" s="114"/>
      <c r="GA70" s="114"/>
      <c r="GB70" s="114"/>
      <c r="GC70" s="114"/>
      <c r="GD70" s="114"/>
      <c r="GE70" s="114"/>
      <c r="GF70" s="114"/>
      <c r="GG70" s="114"/>
      <c r="GH70" s="114"/>
      <c r="GI70" s="114"/>
      <c r="GJ70" s="114"/>
      <c r="GK70" s="114"/>
      <c r="GL70" s="114"/>
      <c r="GM70" s="114"/>
      <c r="GN70" s="114"/>
      <c r="GO70" s="114"/>
      <c r="GP70" s="114"/>
      <c r="GQ70" s="114"/>
      <c r="GR70" s="114"/>
      <c r="GS70" s="114"/>
      <c r="GT70" s="114"/>
      <c r="GU70" s="114"/>
      <c r="GV70" s="114"/>
      <c r="GW70" s="114"/>
      <c r="GX70" s="114"/>
      <c r="GY70" s="114"/>
      <c r="GZ70" s="114"/>
      <c r="HA70" s="114"/>
      <c r="HB70" s="114"/>
      <c r="HC70" s="114"/>
      <c r="HD70" s="114"/>
      <c r="HE70" s="114"/>
      <c r="HF70" s="114"/>
      <c r="HG70" s="114"/>
      <c r="HH70" s="114"/>
      <c r="HI70" s="114"/>
      <c r="HJ70" s="114"/>
      <c r="HK70" s="114"/>
      <c r="HL70" s="114"/>
      <c r="HM70" s="114"/>
      <c r="HN70" s="114"/>
      <c r="HO70" s="114"/>
      <c r="HP70" s="114"/>
      <c r="HQ70" s="114"/>
      <c r="HR70" s="114"/>
      <c r="HS70" s="114"/>
      <c r="HT70" s="114"/>
      <c r="HU70" s="114"/>
      <c r="HV70" s="114"/>
      <c r="HW70" s="114"/>
      <c r="HX70" s="114"/>
      <c r="HY70" s="114"/>
      <c r="HZ70" s="114"/>
      <c r="IA70" s="114"/>
      <c r="IB70" s="114"/>
      <c r="IC70" s="114"/>
      <c r="ID70" s="114"/>
      <c r="IE70" s="114"/>
      <c r="IF70" s="114"/>
      <c r="IG70" s="114"/>
      <c r="IH70" s="114"/>
      <c r="II70" s="114"/>
      <c r="IJ70" s="114"/>
      <c r="IK70" s="114"/>
      <c r="IL70" s="114"/>
      <c r="IM70" s="114"/>
      <c r="IN70" s="114"/>
      <c r="IO70" s="114"/>
      <c r="IP70" s="114"/>
      <c r="IQ70" s="114"/>
      <c r="IR70" s="114"/>
      <c r="IS70" s="114"/>
      <c r="IT70" s="114"/>
      <c r="IU70" s="114"/>
      <c r="IV70" s="114"/>
      <c r="IW70" s="114"/>
      <c r="IX70" s="114"/>
      <c r="IY70" s="114"/>
      <c r="IZ70" s="114"/>
      <c r="JA70" s="114"/>
      <c r="JB70" s="114"/>
      <c r="JC70" s="114"/>
      <c r="JD70" s="114"/>
      <c r="JE70" s="114"/>
      <c r="JF70" s="114"/>
      <c r="JG70" s="114"/>
      <c r="JH70" s="114"/>
      <c r="JI70" s="114"/>
      <c r="JJ70" s="114"/>
      <c r="JK70" s="114"/>
      <c r="JL70" s="114"/>
      <c r="JM70" s="114"/>
      <c r="JN70" s="114"/>
      <c r="JO70" s="114"/>
      <c r="JP70" s="114"/>
      <c r="JQ70" s="114"/>
      <c r="JR70" s="114"/>
      <c r="JS70" s="114"/>
      <c r="JT70" s="114"/>
      <c r="JU70" s="114"/>
      <c r="JV70" s="114"/>
      <c r="JW70" s="114"/>
      <c r="JX70" s="114"/>
      <c r="JY70" s="114"/>
      <c r="JZ70" s="114"/>
      <c r="KA70" s="114"/>
      <c r="KB70" s="114"/>
      <c r="KC70" s="114"/>
      <c r="KD70" s="114"/>
      <c r="KE70" s="114"/>
      <c r="KF70" s="114"/>
      <c r="KG70" s="114"/>
      <c r="KH70" s="114"/>
      <c r="KI70" s="114"/>
      <c r="KJ70" s="114"/>
      <c r="KK70" s="114"/>
      <c r="KL70" s="114"/>
      <c r="KM70" s="114"/>
      <c r="KN70" s="114"/>
      <c r="KO70" s="114"/>
      <c r="KP70" s="114"/>
      <c r="KQ70" s="114"/>
      <c r="KR70" s="114"/>
      <c r="KS70" s="114"/>
      <c r="KT70" s="114"/>
      <c r="KU70" s="114"/>
      <c r="KV70" s="114"/>
      <c r="KW70" s="114"/>
      <c r="KX70" s="114"/>
      <c r="KY70" s="114"/>
      <c r="KZ70" s="114"/>
      <c r="LA70" s="114"/>
      <c r="LB70" s="114"/>
      <c r="LC70" s="114"/>
      <c r="LD70" s="114"/>
      <c r="LE70" s="114"/>
      <c r="LF70" s="114"/>
      <c r="LG70" s="114"/>
      <c r="LH70" s="114"/>
      <c r="LI70" s="114"/>
      <c r="LJ70" s="114"/>
      <c r="LK70" s="114"/>
      <c r="LL70" s="114"/>
      <c r="LM70" s="114"/>
      <c r="LN70" s="114"/>
      <c r="LO70" s="114"/>
      <c r="LP70" s="114"/>
      <c r="LQ70" s="114"/>
      <c r="LR70" s="114"/>
      <c r="LS70" s="114"/>
      <c r="LT70" s="114"/>
      <c r="LU70" s="114"/>
      <c r="LV70" s="114"/>
      <c r="LW70" s="114"/>
      <c r="LX70" s="114"/>
      <c r="LY70" s="114"/>
      <c r="LZ70" s="114"/>
      <c r="MA70" s="114"/>
      <c r="MB70" s="114"/>
      <c r="MC70" s="114"/>
      <c r="MD70" s="114"/>
      <c r="ME70" s="114"/>
      <c r="MF70" s="114"/>
      <c r="MG70" s="114"/>
      <c r="MH70" s="114"/>
      <c r="MI70" s="114"/>
      <c r="MJ70" s="114"/>
      <c r="MK70" s="114"/>
      <c r="ML70" s="114"/>
      <c r="MM70" s="114"/>
      <c r="MN70" s="114"/>
      <c r="MO70" s="114"/>
      <c r="MP70" s="114"/>
      <c r="MQ70" s="114"/>
      <c r="MR70" s="114"/>
      <c r="MS70" s="114"/>
      <c r="MT70" s="114"/>
      <c r="MU70" s="114"/>
      <c r="MV70" s="114"/>
      <c r="MW70" s="114"/>
      <c r="MX70" s="114"/>
      <c r="MY70" s="114"/>
      <c r="MZ70" s="114"/>
      <c r="NA70" s="114"/>
      <c r="NB70" s="114"/>
      <c r="NC70" s="114"/>
      <c r="ND70" s="114"/>
      <c r="NE70" s="114"/>
      <c r="NF70" s="114"/>
      <c r="NG70" s="114"/>
      <c r="NH70" s="114"/>
      <c r="NI70" s="114"/>
      <c r="NJ70" s="114"/>
      <c r="NK70" s="114"/>
      <c r="NL70" s="114"/>
      <c r="NM70" s="114"/>
      <c r="NN70" s="114"/>
      <c r="NO70" s="114"/>
      <c r="NP70" s="114"/>
      <c r="NQ70" s="114"/>
      <c r="NR70" s="114"/>
      <c r="NS70" s="114"/>
      <c r="NT70" s="114"/>
      <c r="NU70" s="114"/>
      <c r="NV70" s="114"/>
      <c r="NW70" s="114"/>
      <c r="NX70" s="114"/>
      <c r="NY70" s="114"/>
      <c r="NZ70" s="114"/>
      <c r="OA70" s="114"/>
      <c r="OB70" s="114"/>
      <c r="OC70" s="114"/>
      <c r="OD70" s="114"/>
      <c r="OE70" s="114"/>
      <c r="OF70" s="114"/>
      <c r="OG70" s="114"/>
      <c r="OH70" s="114"/>
      <c r="OI70" s="114"/>
      <c r="OJ70" s="114"/>
      <c r="OK70" s="114"/>
      <c r="OL70" s="114"/>
      <c r="OM70" s="114"/>
      <c r="ON70" s="114"/>
      <c r="OO70" s="114"/>
      <c r="OP70" s="114"/>
      <c r="OQ70" s="114"/>
      <c r="OR70" s="114"/>
      <c r="OS70" s="114"/>
      <c r="OT70" s="114"/>
      <c r="OU70" s="114"/>
      <c r="OV70" s="114"/>
      <c r="OW70" s="114"/>
      <c r="OX70" s="114"/>
      <c r="OY70" s="114"/>
      <c r="OZ70" s="114"/>
      <c r="PA70" s="114"/>
      <c r="PB70" s="114"/>
      <c r="PC70" s="114"/>
      <c r="PD70" s="114"/>
      <c r="PE70" s="114"/>
      <c r="PF70" s="114"/>
      <c r="PG70" s="114"/>
      <c r="PH70" s="114"/>
      <c r="PI70" s="114"/>
      <c r="PJ70" s="114"/>
      <c r="PK70" s="114"/>
      <c r="PL70" s="114"/>
      <c r="PM70" s="114"/>
      <c r="PN70" s="114"/>
      <c r="PO70" s="114"/>
      <c r="PP70" s="114"/>
      <c r="PQ70" s="114"/>
      <c r="PR70" s="114"/>
      <c r="PS70" s="114"/>
      <c r="PT70" s="114"/>
      <c r="PU70" s="114"/>
      <c r="PV70" s="114"/>
      <c r="PW70" s="114"/>
      <c r="PX70" s="114"/>
      <c r="PY70" s="114"/>
      <c r="PZ70" s="114"/>
      <c r="QA70" s="114"/>
      <c r="QB70" s="114"/>
      <c r="QC70" s="114"/>
      <c r="QD70" s="114"/>
      <c r="QE70" s="114"/>
      <c r="QF70" s="114"/>
      <c r="QG70" s="114"/>
      <c r="QH70" s="114"/>
      <c r="QI70" s="114"/>
      <c r="QJ70" s="114"/>
      <c r="QK70" s="114"/>
      <c r="QL70" s="114"/>
      <c r="QM70" s="114"/>
      <c r="QN70" s="114"/>
      <c r="QO70" s="114"/>
      <c r="QP70" s="114"/>
      <c r="QQ70" s="114"/>
      <c r="QR70" s="114"/>
      <c r="QS70" s="114"/>
      <c r="QT70" s="114"/>
      <c r="QU70" s="114"/>
      <c r="QV70" s="114"/>
      <c r="QW70" s="114"/>
      <c r="QX70" s="114"/>
      <c r="QY70" s="114"/>
      <c r="QZ70" s="114"/>
      <c r="RA70" s="114"/>
      <c r="RB70" s="114"/>
      <c r="RC70" s="114"/>
      <c r="RD70" s="114"/>
      <c r="RE70" s="114"/>
      <c r="RF70" s="114"/>
      <c r="RG70" s="114"/>
      <c r="RH70" s="114"/>
      <c r="RI70" s="114"/>
      <c r="RJ70" s="114"/>
      <c r="RK70" s="114"/>
      <c r="RL70" s="114"/>
      <c r="RM70" s="114"/>
      <c r="RN70" s="114"/>
      <c r="RO70" s="114"/>
      <c r="RP70" s="114"/>
      <c r="RQ70" s="114"/>
      <c r="RR70" s="114"/>
      <c r="RS70" s="114"/>
      <c r="RT70" s="114"/>
      <c r="RU70" s="114"/>
      <c r="RV70" s="114"/>
      <c r="RW70" s="114"/>
      <c r="RX70" s="114"/>
      <c r="RY70" s="114"/>
      <c r="RZ70" s="114"/>
      <c r="SA70" s="114"/>
      <c r="SB70" s="114"/>
      <c r="SC70" s="114"/>
      <c r="SD70" s="114"/>
      <c r="SE70" s="114"/>
      <c r="SF70" s="114"/>
      <c r="SG70" s="114"/>
      <c r="SH70" s="114"/>
      <c r="SI70" s="114"/>
      <c r="SJ70" s="114"/>
      <c r="SK70" s="114"/>
      <c r="SL70" s="114"/>
      <c r="SM70" s="114"/>
      <c r="SN70" s="114"/>
      <c r="SO70" s="114"/>
      <c r="SP70" s="114"/>
      <c r="SQ70" s="114"/>
      <c r="SR70" s="114"/>
      <c r="SS70" s="114"/>
      <c r="ST70" s="114"/>
      <c r="SU70" s="114"/>
      <c r="SV70" s="114"/>
      <c r="SW70" s="114"/>
      <c r="SX70" s="114"/>
      <c r="SY70" s="114"/>
      <c r="SZ70" s="114"/>
      <c r="TA70" s="114"/>
      <c r="TB70" s="114"/>
      <c r="TC70" s="114"/>
      <c r="TD70" s="114"/>
      <c r="TE70" s="114"/>
      <c r="TF70" s="114"/>
      <c r="TG70" s="114"/>
      <c r="TH70" s="114"/>
      <c r="TI70" s="114"/>
      <c r="TJ70" s="114"/>
      <c r="TK70" s="114"/>
      <c r="TL70" s="114"/>
      <c r="TM70" s="114"/>
      <c r="TN70" s="114"/>
      <c r="TO70" s="114"/>
      <c r="TP70" s="114"/>
      <c r="TQ70" s="114"/>
      <c r="TR70" s="114"/>
      <c r="TS70" s="114"/>
      <c r="TT70" s="114"/>
      <c r="TU70" s="114"/>
      <c r="TV70" s="114"/>
      <c r="TW70" s="114"/>
      <c r="TX70" s="114"/>
      <c r="TY70" s="114"/>
      <c r="TZ70" s="114"/>
      <c r="UA70" s="114"/>
      <c r="UB70" s="114"/>
      <c r="UC70" s="114"/>
      <c r="UD70" s="114"/>
      <c r="UE70" s="114"/>
      <c r="UF70" s="114"/>
      <c r="UG70" s="114"/>
      <c r="UH70" s="114"/>
      <c r="UI70" s="114"/>
      <c r="UJ70" s="114"/>
      <c r="UK70" s="114"/>
      <c r="UL70" s="114"/>
      <c r="UM70" s="114"/>
      <c r="UN70" s="114"/>
      <c r="UO70" s="114"/>
      <c r="UP70" s="114"/>
      <c r="UQ70" s="114"/>
      <c r="UR70" s="114"/>
      <c r="US70" s="114"/>
      <c r="UT70" s="114"/>
      <c r="UU70" s="114"/>
      <c r="UV70" s="114"/>
      <c r="UW70" s="114"/>
      <c r="UX70" s="114"/>
      <c r="UY70" s="114"/>
      <c r="UZ70" s="114"/>
      <c r="VA70" s="114"/>
      <c r="VB70" s="114"/>
      <c r="VC70" s="114"/>
      <c r="VD70" s="114"/>
      <c r="VE70" s="114"/>
      <c r="VF70" s="114"/>
      <c r="VG70" s="114"/>
      <c r="VH70" s="114"/>
      <c r="VI70" s="114"/>
      <c r="VJ70" s="114"/>
      <c r="VK70" s="114"/>
      <c r="VL70" s="114"/>
      <c r="VM70" s="114"/>
      <c r="VN70" s="114"/>
      <c r="VO70" s="114"/>
      <c r="VP70" s="114"/>
      <c r="VQ70" s="114"/>
      <c r="VR70" s="114"/>
      <c r="VS70" s="114"/>
      <c r="VT70" s="114"/>
      <c r="VU70" s="114"/>
      <c r="VV70" s="114"/>
      <c r="VW70" s="114"/>
      <c r="VX70" s="114"/>
      <c r="VY70" s="114"/>
      <c r="VZ70" s="114"/>
      <c r="WA70" s="114"/>
      <c r="WB70" s="114"/>
      <c r="WC70" s="114"/>
      <c r="WD70" s="114"/>
      <c r="WE70" s="114"/>
      <c r="WF70" s="114"/>
      <c r="WG70" s="114"/>
      <c r="WH70" s="114"/>
      <c r="WI70" s="114"/>
      <c r="WJ70" s="114"/>
      <c r="WK70" s="114"/>
      <c r="WL70" s="114"/>
      <c r="WM70" s="114"/>
      <c r="WN70" s="114"/>
      <c r="WO70" s="114"/>
      <c r="WP70" s="114"/>
      <c r="WQ70" s="114"/>
      <c r="WR70" s="114"/>
      <c r="WS70" s="114"/>
      <c r="WT70" s="114"/>
      <c r="WU70" s="114"/>
      <c r="WV70" s="114"/>
      <c r="WW70" s="114"/>
      <c r="WX70" s="114"/>
      <c r="WY70" s="114"/>
      <c r="WZ70" s="114"/>
      <c r="XA70" s="114"/>
      <c r="XB70" s="114"/>
      <c r="XC70" s="114"/>
      <c r="XD70" s="114"/>
      <c r="XE70" s="114"/>
      <c r="XF70" s="114"/>
      <c r="XG70" s="114"/>
      <c r="XH70" s="114"/>
      <c r="XI70" s="114"/>
      <c r="XJ70" s="114"/>
      <c r="XK70" s="114"/>
      <c r="XL70" s="114"/>
      <c r="XM70" s="114"/>
      <c r="XN70" s="114"/>
      <c r="XO70" s="114"/>
      <c r="XP70" s="114"/>
      <c r="XQ70" s="114"/>
      <c r="XR70" s="114"/>
      <c r="XS70" s="114"/>
      <c r="XT70" s="114"/>
      <c r="XU70" s="114"/>
      <c r="XV70" s="114"/>
      <c r="XW70" s="114"/>
      <c r="XX70" s="114"/>
      <c r="XY70" s="114"/>
      <c r="XZ70" s="114"/>
      <c r="YA70" s="114"/>
      <c r="YB70" s="114"/>
      <c r="YC70" s="114"/>
      <c r="YD70" s="114"/>
      <c r="YE70" s="114"/>
      <c r="YF70" s="114"/>
      <c r="YG70" s="114"/>
      <c r="YH70" s="114"/>
      <c r="YI70" s="114"/>
      <c r="YJ70" s="114"/>
      <c r="YK70" s="114"/>
      <c r="YL70" s="114"/>
      <c r="YM70" s="114"/>
      <c r="YN70" s="114"/>
      <c r="YO70" s="114"/>
      <c r="YP70" s="114"/>
      <c r="YQ70" s="114"/>
      <c r="YR70" s="114"/>
      <c r="YS70" s="114"/>
      <c r="YT70" s="114"/>
      <c r="YU70" s="114"/>
      <c r="YV70" s="114"/>
      <c r="YW70" s="114"/>
      <c r="YX70" s="114"/>
      <c r="YY70" s="114"/>
      <c r="YZ70" s="114"/>
      <c r="ZA70" s="114"/>
      <c r="ZB70" s="114"/>
      <c r="ZC70" s="114"/>
      <c r="ZD70" s="114"/>
      <c r="ZE70" s="114"/>
      <c r="ZF70" s="114"/>
      <c r="ZG70" s="114"/>
      <c r="ZH70" s="114"/>
      <c r="ZI70" s="114"/>
      <c r="ZJ70" s="114"/>
      <c r="ZK70" s="114"/>
      <c r="ZL70" s="114"/>
      <c r="ZM70" s="114"/>
      <c r="ZN70" s="114"/>
      <c r="ZO70" s="114"/>
      <c r="ZP70" s="114"/>
      <c r="ZQ70" s="114"/>
      <c r="ZR70" s="114"/>
      <c r="ZS70" s="114"/>
      <c r="ZT70" s="114"/>
      <c r="ZU70" s="114"/>
      <c r="ZV70" s="114"/>
      <c r="ZW70" s="114"/>
      <c r="ZX70" s="114"/>
      <c r="ZY70" s="114"/>
      <c r="ZZ70" s="114"/>
    </row>
    <row r="71" spans="1:702" hidden="1" outlineLevel="1">
      <c r="A71" s="8">
        <v>42370</v>
      </c>
      <c r="B71" s="114">
        <v>812.97494190999998</v>
      </c>
      <c r="C71" s="114">
        <v>161.90042410000001</v>
      </c>
      <c r="D71" s="114">
        <v>5.5484100000000001E-2</v>
      </c>
      <c r="E71" s="114">
        <v>286.51851373</v>
      </c>
      <c r="F71" s="114">
        <v>7.4618000000000004E-4</v>
      </c>
      <c r="G71" s="114">
        <v>1.25566585</v>
      </c>
      <c r="H71" s="114">
        <v>35.478263599999998</v>
      </c>
      <c r="I71" s="114">
        <v>290.67570142</v>
      </c>
      <c r="J71" s="114">
        <v>3.3269890599999998</v>
      </c>
      <c r="K71" s="114">
        <v>1.24492102</v>
      </c>
      <c r="L71" s="114">
        <v>2.9251843399999999</v>
      </c>
      <c r="M71" s="166" t="s">
        <v>186</v>
      </c>
      <c r="N71" s="114">
        <v>16.520812620000001</v>
      </c>
      <c r="O71" s="114">
        <v>0.95659698000000004</v>
      </c>
      <c r="P71" s="114">
        <v>9.3834917499999992</v>
      </c>
      <c r="Q71" s="114">
        <v>2.310044E-2</v>
      </c>
      <c r="R71" s="114">
        <v>1.9743552799999999</v>
      </c>
      <c r="S71" s="114">
        <v>0.63029113999999997</v>
      </c>
      <c r="T71" s="114">
        <v>0.1044003</v>
      </c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4"/>
      <c r="BX71" s="114"/>
      <c r="BY71" s="114"/>
      <c r="BZ71" s="114"/>
      <c r="CA71" s="114"/>
      <c r="CB71" s="114"/>
      <c r="CC71" s="114"/>
      <c r="CD71" s="114"/>
      <c r="CE71" s="114"/>
      <c r="CF71" s="114"/>
      <c r="CG71" s="114"/>
      <c r="CH71" s="114"/>
      <c r="CI71" s="114"/>
      <c r="CJ71" s="114"/>
      <c r="CK71" s="114"/>
      <c r="CL71" s="114"/>
      <c r="CM71" s="114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  <c r="CZ71" s="114"/>
      <c r="DA71" s="114"/>
      <c r="DB71" s="114"/>
      <c r="DC71" s="114"/>
      <c r="DD71" s="114"/>
      <c r="DE71" s="114"/>
      <c r="DF71" s="114"/>
      <c r="DG71" s="114"/>
      <c r="DH71" s="114"/>
      <c r="DI71" s="114"/>
      <c r="DJ71" s="114"/>
      <c r="DK71" s="114"/>
      <c r="DL71" s="114"/>
      <c r="DM71" s="114"/>
      <c r="DN71" s="114"/>
      <c r="DO71" s="114"/>
      <c r="DP71" s="114"/>
      <c r="DQ71" s="114"/>
      <c r="DR71" s="114"/>
      <c r="DS71" s="114"/>
      <c r="DT71" s="114"/>
      <c r="DU71" s="114"/>
      <c r="DV71" s="114"/>
      <c r="DW71" s="114"/>
      <c r="DX71" s="114"/>
      <c r="DY71" s="114"/>
      <c r="DZ71" s="114"/>
      <c r="EA71" s="114"/>
      <c r="EB71" s="114"/>
      <c r="EC71" s="114"/>
      <c r="ED71" s="114"/>
      <c r="EE71" s="114"/>
      <c r="EF71" s="114"/>
      <c r="EG71" s="114"/>
      <c r="EH71" s="114"/>
      <c r="EI71" s="114"/>
      <c r="EJ71" s="114"/>
      <c r="EK71" s="114"/>
      <c r="EL71" s="114"/>
      <c r="EM71" s="114"/>
      <c r="EN71" s="114"/>
      <c r="EO71" s="114"/>
      <c r="EP71" s="114"/>
      <c r="EQ71" s="114"/>
      <c r="ER71" s="114"/>
      <c r="ES71" s="114"/>
      <c r="ET71" s="114"/>
      <c r="EU71" s="114"/>
      <c r="EV71" s="114"/>
      <c r="EW71" s="114"/>
      <c r="EX71" s="114"/>
      <c r="EY71" s="114"/>
      <c r="EZ71" s="114"/>
      <c r="FA71" s="114"/>
      <c r="FB71" s="114"/>
      <c r="FC71" s="114"/>
      <c r="FD71" s="114"/>
      <c r="FE71" s="114"/>
      <c r="FF71" s="114"/>
      <c r="FG71" s="114"/>
      <c r="FH71" s="114"/>
      <c r="FI71" s="114"/>
      <c r="FJ71" s="114"/>
      <c r="FK71" s="114"/>
      <c r="FL71" s="114"/>
      <c r="FM71" s="114"/>
      <c r="FN71" s="114"/>
      <c r="FO71" s="114"/>
      <c r="FP71" s="114"/>
      <c r="FQ71" s="114"/>
      <c r="FR71" s="114"/>
      <c r="FS71" s="114"/>
      <c r="FT71" s="114"/>
      <c r="FU71" s="114"/>
      <c r="FV71" s="114"/>
      <c r="FW71" s="114"/>
      <c r="FX71" s="114"/>
      <c r="FY71" s="114"/>
      <c r="FZ71" s="114"/>
      <c r="GA71" s="114"/>
      <c r="GB71" s="114"/>
      <c r="GC71" s="114"/>
      <c r="GD71" s="114"/>
      <c r="GE71" s="114"/>
      <c r="GF71" s="114"/>
      <c r="GG71" s="114"/>
      <c r="GH71" s="114"/>
      <c r="GI71" s="114"/>
      <c r="GJ71" s="114"/>
      <c r="GK71" s="114"/>
      <c r="GL71" s="114"/>
      <c r="GM71" s="114"/>
      <c r="GN71" s="114"/>
      <c r="GO71" s="114"/>
      <c r="GP71" s="114"/>
      <c r="GQ71" s="114"/>
      <c r="GR71" s="114"/>
      <c r="GS71" s="114"/>
      <c r="GT71" s="114"/>
      <c r="GU71" s="114"/>
      <c r="GV71" s="114"/>
      <c r="GW71" s="114"/>
      <c r="GX71" s="114"/>
      <c r="GY71" s="114"/>
      <c r="GZ71" s="114"/>
      <c r="HA71" s="114"/>
      <c r="HB71" s="114"/>
      <c r="HC71" s="114"/>
      <c r="HD71" s="114"/>
      <c r="HE71" s="114"/>
      <c r="HF71" s="114"/>
      <c r="HG71" s="114"/>
      <c r="HH71" s="114"/>
      <c r="HI71" s="114"/>
      <c r="HJ71" s="114"/>
      <c r="HK71" s="114"/>
      <c r="HL71" s="114"/>
      <c r="HM71" s="114"/>
      <c r="HN71" s="114"/>
      <c r="HO71" s="114"/>
      <c r="HP71" s="114"/>
      <c r="HQ71" s="114"/>
      <c r="HR71" s="114"/>
      <c r="HS71" s="114"/>
      <c r="HT71" s="114"/>
      <c r="HU71" s="114"/>
      <c r="HV71" s="114"/>
      <c r="HW71" s="114"/>
      <c r="HX71" s="114"/>
      <c r="HY71" s="114"/>
      <c r="HZ71" s="114"/>
      <c r="IA71" s="114"/>
      <c r="IB71" s="114"/>
      <c r="IC71" s="114"/>
      <c r="ID71" s="114"/>
      <c r="IE71" s="114"/>
      <c r="IF71" s="114"/>
      <c r="IG71" s="114"/>
      <c r="IH71" s="114"/>
      <c r="II71" s="114"/>
      <c r="IJ71" s="114"/>
      <c r="IK71" s="114"/>
      <c r="IL71" s="114"/>
      <c r="IM71" s="114"/>
      <c r="IN71" s="114"/>
      <c r="IO71" s="114"/>
      <c r="IP71" s="114"/>
      <c r="IQ71" s="114"/>
      <c r="IR71" s="114"/>
      <c r="IS71" s="114"/>
      <c r="IT71" s="114"/>
      <c r="IU71" s="114"/>
      <c r="IV71" s="114"/>
      <c r="IW71" s="114"/>
      <c r="IX71" s="114"/>
      <c r="IY71" s="114"/>
      <c r="IZ71" s="114"/>
      <c r="JA71" s="114"/>
      <c r="JB71" s="114"/>
      <c r="JC71" s="114"/>
      <c r="JD71" s="114"/>
      <c r="JE71" s="114"/>
      <c r="JF71" s="114"/>
      <c r="JG71" s="114"/>
      <c r="JH71" s="114"/>
      <c r="JI71" s="114"/>
      <c r="JJ71" s="114"/>
      <c r="JK71" s="114"/>
      <c r="JL71" s="114"/>
      <c r="JM71" s="114"/>
      <c r="JN71" s="114"/>
      <c r="JO71" s="114"/>
      <c r="JP71" s="114"/>
      <c r="JQ71" s="114"/>
      <c r="JR71" s="114"/>
      <c r="JS71" s="114"/>
      <c r="JT71" s="114"/>
      <c r="JU71" s="114"/>
      <c r="JV71" s="114"/>
      <c r="JW71" s="114"/>
      <c r="JX71" s="114"/>
      <c r="JY71" s="114"/>
      <c r="JZ71" s="114"/>
      <c r="KA71" s="114"/>
      <c r="KB71" s="114"/>
      <c r="KC71" s="114"/>
      <c r="KD71" s="114"/>
      <c r="KE71" s="114"/>
      <c r="KF71" s="114"/>
      <c r="KG71" s="114"/>
      <c r="KH71" s="114"/>
      <c r="KI71" s="114"/>
      <c r="KJ71" s="114"/>
      <c r="KK71" s="114"/>
      <c r="KL71" s="114"/>
      <c r="KM71" s="114"/>
      <c r="KN71" s="114"/>
      <c r="KO71" s="114"/>
      <c r="KP71" s="114"/>
      <c r="KQ71" s="114"/>
      <c r="KR71" s="114"/>
      <c r="KS71" s="114"/>
      <c r="KT71" s="114"/>
      <c r="KU71" s="114"/>
      <c r="KV71" s="114"/>
      <c r="KW71" s="114"/>
      <c r="KX71" s="114"/>
      <c r="KY71" s="114"/>
      <c r="KZ71" s="114"/>
      <c r="LA71" s="114"/>
      <c r="LB71" s="114"/>
      <c r="LC71" s="114"/>
      <c r="LD71" s="114"/>
      <c r="LE71" s="114"/>
      <c r="LF71" s="114"/>
      <c r="LG71" s="114"/>
      <c r="LH71" s="114"/>
      <c r="LI71" s="114"/>
      <c r="LJ71" s="114"/>
      <c r="LK71" s="114"/>
      <c r="LL71" s="114"/>
      <c r="LM71" s="114"/>
      <c r="LN71" s="114"/>
      <c r="LO71" s="114"/>
      <c r="LP71" s="114"/>
      <c r="LQ71" s="114"/>
      <c r="LR71" s="114"/>
      <c r="LS71" s="114"/>
      <c r="LT71" s="114"/>
      <c r="LU71" s="114"/>
      <c r="LV71" s="114"/>
      <c r="LW71" s="114"/>
      <c r="LX71" s="114"/>
      <c r="LY71" s="114"/>
      <c r="LZ71" s="114"/>
      <c r="MA71" s="114"/>
      <c r="MB71" s="114"/>
      <c r="MC71" s="114"/>
      <c r="MD71" s="114"/>
      <c r="ME71" s="114"/>
      <c r="MF71" s="114"/>
      <c r="MG71" s="114"/>
      <c r="MH71" s="114"/>
      <c r="MI71" s="114"/>
      <c r="MJ71" s="114"/>
      <c r="MK71" s="114"/>
      <c r="ML71" s="114"/>
      <c r="MM71" s="114"/>
      <c r="MN71" s="114"/>
      <c r="MO71" s="114"/>
      <c r="MP71" s="114"/>
      <c r="MQ71" s="114"/>
      <c r="MR71" s="114"/>
      <c r="MS71" s="114"/>
      <c r="MT71" s="114"/>
      <c r="MU71" s="114"/>
      <c r="MV71" s="114"/>
      <c r="MW71" s="114"/>
      <c r="MX71" s="114"/>
      <c r="MY71" s="114"/>
      <c r="MZ71" s="114"/>
      <c r="NA71" s="114"/>
      <c r="NB71" s="114"/>
      <c r="NC71" s="114"/>
      <c r="ND71" s="114"/>
      <c r="NE71" s="114"/>
      <c r="NF71" s="114"/>
      <c r="NG71" s="114"/>
      <c r="NH71" s="114"/>
      <c r="NI71" s="114"/>
      <c r="NJ71" s="114"/>
      <c r="NK71" s="114"/>
      <c r="NL71" s="114"/>
      <c r="NM71" s="114"/>
      <c r="NN71" s="114"/>
      <c r="NO71" s="114"/>
      <c r="NP71" s="114"/>
      <c r="NQ71" s="114"/>
      <c r="NR71" s="114"/>
      <c r="NS71" s="114"/>
      <c r="NT71" s="114"/>
      <c r="NU71" s="114"/>
      <c r="NV71" s="114"/>
      <c r="NW71" s="114"/>
      <c r="NX71" s="114"/>
      <c r="NY71" s="114"/>
      <c r="NZ71" s="114"/>
      <c r="OA71" s="114"/>
      <c r="OB71" s="114"/>
      <c r="OC71" s="114"/>
      <c r="OD71" s="114"/>
      <c r="OE71" s="114"/>
      <c r="OF71" s="114"/>
      <c r="OG71" s="114"/>
      <c r="OH71" s="114"/>
      <c r="OI71" s="114"/>
      <c r="OJ71" s="114"/>
      <c r="OK71" s="114"/>
      <c r="OL71" s="114"/>
      <c r="OM71" s="114"/>
      <c r="ON71" s="114"/>
      <c r="OO71" s="114"/>
      <c r="OP71" s="114"/>
      <c r="OQ71" s="114"/>
      <c r="OR71" s="114"/>
      <c r="OS71" s="114"/>
      <c r="OT71" s="114"/>
      <c r="OU71" s="114"/>
      <c r="OV71" s="114"/>
      <c r="OW71" s="114"/>
      <c r="OX71" s="114"/>
      <c r="OY71" s="114"/>
      <c r="OZ71" s="114"/>
      <c r="PA71" s="114"/>
      <c r="PB71" s="114"/>
      <c r="PC71" s="114"/>
      <c r="PD71" s="114"/>
      <c r="PE71" s="114"/>
      <c r="PF71" s="114"/>
      <c r="PG71" s="114"/>
      <c r="PH71" s="114"/>
      <c r="PI71" s="114"/>
      <c r="PJ71" s="114"/>
      <c r="PK71" s="114"/>
      <c r="PL71" s="114"/>
      <c r="PM71" s="114"/>
      <c r="PN71" s="114"/>
      <c r="PO71" s="114"/>
      <c r="PP71" s="114"/>
      <c r="PQ71" s="114"/>
      <c r="PR71" s="114"/>
      <c r="PS71" s="114"/>
      <c r="PT71" s="114"/>
      <c r="PU71" s="114"/>
      <c r="PV71" s="114"/>
      <c r="PW71" s="114"/>
      <c r="PX71" s="114"/>
      <c r="PY71" s="114"/>
      <c r="PZ71" s="114"/>
      <c r="QA71" s="114"/>
      <c r="QB71" s="114"/>
      <c r="QC71" s="114"/>
      <c r="QD71" s="114"/>
      <c r="QE71" s="114"/>
      <c r="QF71" s="114"/>
      <c r="QG71" s="114"/>
      <c r="QH71" s="114"/>
      <c r="QI71" s="114"/>
      <c r="QJ71" s="114"/>
      <c r="QK71" s="114"/>
      <c r="QL71" s="114"/>
      <c r="QM71" s="114"/>
      <c r="QN71" s="114"/>
      <c r="QO71" s="114"/>
      <c r="QP71" s="114"/>
      <c r="QQ71" s="114"/>
      <c r="QR71" s="114"/>
      <c r="QS71" s="114"/>
      <c r="QT71" s="114"/>
      <c r="QU71" s="114"/>
      <c r="QV71" s="114"/>
      <c r="QW71" s="114"/>
      <c r="QX71" s="114"/>
      <c r="QY71" s="114"/>
      <c r="QZ71" s="114"/>
      <c r="RA71" s="114"/>
      <c r="RB71" s="114"/>
      <c r="RC71" s="114"/>
      <c r="RD71" s="114"/>
      <c r="RE71" s="114"/>
      <c r="RF71" s="114"/>
      <c r="RG71" s="114"/>
      <c r="RH71" s="114"/>
      <c r="RI71" s="114"/>
      <c r="RJ71" s="114"/>
      <c r="RK71" s="114"/>
      <c r="RL71" s="114"/>
      <c r="RM71" s="114"/>
      <c r="RN71" s="114"/>
      <c r="RO71" s="114"/>
      <c r="RP71" s="114"/>
      <c r="RQ71" s="114"/>
      <c r="RR71" s="114"/>
      <c r="RS71" s="114"/>
      <c r="RT71" s="114"/>
      <c r="RU71" s="114"/>
      <c r="RV71" s="114"/>
      <c r="RW71" s="114"/>
      <c r="RX71" s="114"/>
      <c r="RY71" s="114"/>
      <c r="RZ71" s="114"/>
      <c r="SA71" s="114"/>
      <c r="SB71" s="114"/>
      <c r="SC71" s="114"/>
      <c r="SD71" s="114"/>
      <c r="SE71" s="114"/>
      <c r="SF71" s="114"/>
      <c r="SG71" s="114"/>
      <c r="SH71" s="114"/>
      <c r="SI71" s="114"/>
      <c r="SJ71" s="114"/>
      <c r="SK71" s="114"/>
      <c r="SL71" s="114"/>
      <c r="SM71" s="114"/>
      <c r="SN71" s="114"/>
      <c r="SO71" s="114"/>
      <c r="SP71" s="114"/>
      <c r="SQ71" s="114"/>
      <c r="SR71" s="114"/>
      <c r="SS71" s="114"/>
      <c r="ST71" s="114"/>
      <c r="SU71" s="114"/>
      <c r="SV71" s="114"/>
      <c r="SW71" s="114"/>
      <c r="SX71" s="114"/>
      <c r="SY71" s="114"/>
      <c r="SZ71" s="114"/>
      <c r="TA71" s="114"/>
      <c r="TB71" s="114"/>
      <c r="TC71" s="114"/>
      <c r="TD71" s="114"/>
      <c r="TE71" s="114"/>
      <c r="TF71" s="114"/>
      <c r="TG71" s="114"/>
      <c r="TH71" s="114"/>
      <c r="TI71" s="114"/>
      <c r="TJ71" s="114"/>
      <c r="TK71" s="114"/>
      <c r="TL71" s="114"/>
      <c r="TM71" s="114"/>
      <c r="TN71" s="114"/>
      <c r="TO71" s="114"/>
      <c r="TP71" s="114"/>
      <c r="TQ71" s="114"/>
      <c r="TR71" s="114"/>
      <c r="TS71" s="114"/>
      <c r="TT71" s="114"/>
      <c r="TU71" s="114"/>
      <c r="TV71" s="114"/>
      <c r="TW71" s="114"/>
      <c r="TX71" s="114"/>
      <c r="TY71" s="114"/>
      <c r="TZ71" s="114"/>
      <c r="UA71" s="114"/>
      <c r="UB71" s="114"/>
      <c r="UC71" s="114"/>
      <c r="UD71" s="114"/>
      <c r="UE71" s="114"/>
      <c r="UF71" s="114"/>
      <c r="UG71" s="114"/>
      <c r="UH71" s="114"/>
      <c r="UI71" s="114"/>
      <c r="UJ71" s="114"/>
      <c r="UK71" s="114"/>
      <c r="UL71" s="114"/>
      <c r="UM71" s="114"/>
      <c r="UN71" s="114"/>
      <c r="UO71" s="114"/>
      <c r="UP71" s="114"/>
      <c r="UQ71" s="114"/>
      <c r="UR71" s="114"/>
      <c r="US71" s="114"/>
      <c r="UT71" s="114"/>
      <c r="UU71" s="114"/>
      <c r="UV71" s="114"/>
      <c r="UW71" s="114"/>
      <c r="UX71" s="114"/>
      <c r="UY71" s="114"/>
      <c r="UZ71" s="114"/>
      <c r="VA71" s="114"/>
      <c r="VB71" s="114"/>
      <c r="VC71" s="114"/>
      <c r="VD71" s="114"/>
      <c r="VE71" s="114"/>
      <c r="VF71" s="114"/>
      <c r="VG71" s="114"/>
      <c r="VH71" s="114"/>
      <c r="VI71" s="114"/>
      <c r="VJ71" s="114"/>
      <c r="VK71" s="114"/>
      <c r="VL71" s="114"/>
      <c r="VM71" s="114"/>
      <c r="VN71" s="114"/>
      <c r="VO71" s="114"/>
      <c r="VP71" s="114"/>
      <c r="VQ71" s="114"/>
      <c r="VR71" s="114"/>
      <c r="VS71" s="114"/>
      <c r="VT71" s="114"/>
      <c r="VU71" s="114"/>
      <c r="VV71" s="114"/>
      <c r="VW71" s="114"/>
      <c r="VX71" s="114"/>
      <c r="VY71" s="114"/>
      <c r="VZ71" s="114"/>
      <c r="WA71" s="114"/>
      <c r="WB71" s="114"/>
      <c r="WC71" s="114"/>
      <c r="WD71" s="114"/>
      <c r="WE71" s="114"/>
      <c r="WF71" s="114"/>
      <c r="WG71" s="114"/>
      <c r="WH71" s="114"/>
      <c r="WI71" s="114"/>
      <c r="WJ71" s="114"/>
      <c r="WK71" s="114"/>
      <c r="WL71" s="114"/>
      <c r="WM71" s="114"/>
      <c r="WN71" s="114"/>
      <c r="WO71" s="114"/>
      <c r="WP71" s="114"/>
      <c r="WQ71" s="114"/>
      <c r="WR71" s="114"/>
      <c r="WS71" s="114"/>
      <c r="WT71" s="114"/>
      <c r="WU71" s="114"/>
      <c r="WV71" s="114"/>
      <c r="WW71" s="114"/>
      <c r="WX71" s="114"/>
      <c r="WY71" s="114"/>
      <c r="WZ71" s="114"/>
      <c r="XA71" s="114"/>
      <c r="XB71" s="114"/>
      <c r="XC71" s="114"/>
      <c r="XD71" s="114"/>
      <c r="XE71" s="114"/>
      <c r="XF71" s="114"/>
      <c r="XG71" s="114"/>
      <c r="XH71" s="114"/>
      <c r="XI71" s="114"/>
      <c r="XJ71" s="114"/>
      <c r="XK71" s="114"/>
      <c r="XL71" s="114"/>
      <c r="XM71" s="114"/>
      <c r="XN71" s="114"/>
      <c r="XO71" s="114"/>
      <c r="XP71" s="114"/>
      <c r="XQ71" s="114"/>
      <c r="XR71" s="114"/>
      <c r="XS71" s="114"/>
      <c r="XT71" s="114"/>
      <c r="XU71" s="114"/>
      <c r="XV71" s="114"/>
      <c r="XW71" s="114"/>
      <c r="XX71" s="114"/>
      <c r="XY71" s="114"/>
      <c r="XZ71" s="114"/>
      <c r="YA71" s="114"/>
      <c r="YB71" s="114"/>
      <c r="YC71" s="114"/>
      <c r="YD71" s="114"/>
      <c r="YE71" s="114"/>
      <c r="YF71" s="114"/>
      <c r="YG71" s="114"/>
      <c r="YH71" s="114"/>
      <c r="YI71" s="114"/>
      <c r="YJ71" s="114"/>
      <c r="YK71" s="114"/>
      <c r="YL71" s="114"/>
      <c r="YM71" s="114"/>
      <c r="YN71" s="114"/>
      <c r="YO71" s="114"/>
      <c r="YP71" s="114"/>
      <c r="YQ71" s="114"/>
      <c r="YR71" s="114"/>
      <c r="YS71" s="114"/>
      <c r="YT71" s="114"/>
      <c r="YU71" s="114"/>
      <c r="YV71" s="114"/>
      <c r="YW71" s="114"/>
      <c r="YX71" s="114"/>
      <c r="YY71" s="114"/>
      <c r="YZ71" s="114"/>
      <c r="ZA71" s="114"/>
      <c r="ZB71" s="114"/>
      <c r="ZC71" s="114"/>
      <c r="ZD71" s="114"/>
      <c r="ZE71" s="114"/>
      <c r="ZF71" s="114"/>
      <c r="ZG71" s="114"/>
      <c r="ZH71" s="114"/>
      <c r="ZI71" s="114"/>
      <c r="ZJ71" s="114"/>
      <c r="ZK71" s="114"/>
      <c r="ZL71" s="114"/>
      <c r="ZM71" s="114"/>
      <c r="ZN71" s="114"/>
      <c r="ZO71" s="114"/>
      <c r="ZP71" s="114"/>
      <c r="ZQ71" s="114"/>
      <c r="ZR71" s="114"/>
      <c r="ZS71" s="114"/>
      <c r="ZT71" s="114"/>
      <c r="ZU71" s="114"/>
      <c r="ZV71" s="114"/>
      <c r="ZW71" s="114"/>
      <c r="ZX71" s="114"/>
      <c r="ZY71" s="114"/>
      <c r="ZZ71" s="114"/>
    </row>
    <row r="72" spans="1:702" hidden="1" outlineLevel="1">
      <c r="A72" s="8">
        <v>42401</v>
      </c>
      <c r="B72" s="114">
        <v>809.82183838000003</v>
      </c>
      <c r="C72" s="114">
        <v>161.98446113</v>
      </c>
      <c r="D72" s="114">
        <v>0.17355439</v>
      </c>
      <c r="E72" s="114">
        <v>285.26329211000001</v>
      </c>
      <c r="F72" s="114">
        <v>3.8962000000000003E-4</v>
      </c>
      <c r="G72" s="114">
        <v>1.2118332999999999</v>
      </c>
      <c r="H72" s="114">
        <v>34.785731300000002</v>
      </c>
      <c r="I72" s="114">
        <v>288.02169730000003</v>
      </c>
      <c r="J72" s="114">
        <v>3.4177876299999999</v>
      </c>
      <c r="K72" s="114">
        <v>1.25678366</v>
      </c>
      <c r="L72" s="114">
        <v>2.8844210499999998</v>
      </c>
      <c r="M72" s="166" t="s">
        <v>186</v>
      </c>
      <c r="N72" s="114">
        <v>17.75323152</v>
      </c>
      <c r="O72" s="114">
        <v>0.99924710000000005</v>
      </c>
      <c r="P72" s="114">
        <v>9.1807725100000006</v>
      </c>
      <c r="Q72" s="114">
        <v>2.4327109999999999E-2</v>
      </c>
      <c r="R72" s="114">
        <v>1.90982484</v>
      </c>
      <c r="S72" s="114">
        <v>0.80991181999999995</v>
      </c>
      <c r="T72" s="114">
        <v>0.14457199000000001</v>
      </c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  <c r="CG72" s="114"/>
      <c r="CH72" s="114"/>
      <c r="CI72" s="114"/>
      <c r="CJ72" s="114"/>
      <c r="CK72" s="114"/>
      <c r="CL72" s="114"/>
      <c r="CM72" s="114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  <c r="CZ72" s="114"/>
      <c r="DA72" s="114"/>
      <c r="DB72" s="114"/>
      <c r="DC72" s="114"/>
      <c r="DD72" s="114"/>
      <c r="DE72" s="114"/>
      <c r="DF72" s="114"/>
      <c r="DG72" s="114"/>
      <c r="DH72" s="114"/>
      <c r="DI72" s="114"/>
      <c r="DJ72" s="114"/>
      <c r="DK72" s="114"/>
      <c r="DL72" s="114"/>
      <c r="DM72" s="114"/>
      <c r="DN72" s="114"/>
      <c r="DO72" s="114"/>
      <c r="DP72" s="114"/>
      <c r="DQ72" s="114"/>
      <c r="DR72" s="114"/>
      <c r="DS72" s="114"/>
      <c r="DT72" s="114"/>
      <c r="DU72" s="114"/>
      <c r="DV72" s="114"/>
      <c r="DW72" s="114"/>
      <c r="DX72" s="114"/>
      <c r="DY72" s="114"/>
      <c r="DZ72" s="114"/>
      <c r="EA72" s="114"/>
      <c r="EB72" s="114"/>
      <c r="EC72" s="114"/>
      <c r="ED72" s="114"/>
      <c r="EE72" s="114"/>
      <c r="EF72" s="114"/>
      <c r="EG72" s="114"/>
      <c r="EH72" s="114"/>
      <c r="EI72" s="114"/>
      <c r="EJ72" s="114"/>
      <c r="EK72" s="114"/>
      <c r="EL72" s="114"/>
      <c r="EM72" s="114"/>
      <c r="EN72" s="114"/>
      <c r="EO72" s="114"/>
      <c r="EP72" s="114"/>
      <c r="EQ72" s="114"/>
      <c r="ER72" s="114"/>
      <c r="ES72" s="114"/>
      <c r="ET72" s="114"/>
      <c r="EU72" s="114"/>
      <c r="EV72" s="114"/>
      <c r="EW72" s="114"/>
      <c r="EX72" s="114"/>
      <c r="EY72" s="114"/>
      <c r="EZ72" s="114"/>
      <c r="FA72" s="114"/>
      <c r="FB72" s="114"/>
      <c r="FC72" s="114"/>
      <c r="FD72" s="114"/>
      <c r="FE72" s="114"/>
      <c r="FF72" s="114"/>
      <c r="FG72" s="114"/>
      <c r="FH72" s="114"/>
      <c r="FI72" s="114"/>
      <c r="FJ72" s="114"/>
      <c r="FK72" s="114"/>
      <c r="FL72" s="114"/>
      <c r="FM72" s="114"/>
      <c r="FN72" s="114"/>
      <c r="FO72" s="114"/>
      <c r="FP72" s="114"/>
      <c r="FQ72" s="114"/>
      <c r="FR72" s="114"/>
      <c r="FS72" s="114"/>
      <c r="FT72" s="114"/>
      <c r="FU72" s="114"/>
      <c r="FV72" s="114"/>
      <c r="FW72" s="114"/>
      <c r="FX72" s="114"/>
      <c r="FY72" s="114"/>
      <c r="FZ72" s="114"/>
      <c r="GA72" s="114"/>
      <c r="GB72" s="114"/>
      <c r="GC72" s="114"/>
      <c r="GD72" s="114"/>
      <c r="GE72" s="114"/>
      <c r="GF72" s="114"/>
      <c r="GG72" s="114"/>
      <c r="GH72" s="114"/>
      <c r="GI72" s="114"/>
      <c r="GJ72" s="114"/>
      <c r="GK72" s="114"/>
      <c r="GL72" s="114"/>
      <c r="GM72" s="114"/>
      <c r="GN72" s="114"/>
      <c r="GO72" s="114"/>
      <c r="GP72" s="114"/>
      <c r="GQ72" s="114"/>
      <c r="GR72" s="114"/>
      <c r="GS72" s="114"/>
      <c r="GT72" s="114"/>
      <c r="GU72" s="114"/>
      <c r="GV72" s="114"/>
      <c r="GW72" s="114"/>
      <c r="GX72" s="114"/>
      <c r="GY72" s="114"/>
      <c r="GZ72" s="114"/>
      <c r="HA72" s="114"/>
      <c r="HB72" s="114"/>
      <c r="HC72" s="114"/>
      <c r="HD72" s="114"/>
      <c r="HE72" s="114"/>
      <c r="HF72" s="114"/>
      <c r="HG72" s="114"/>
      <c r="HH72" s="114"/>
      <c r="HI72" s="114"/>
      <c r="HJ72" s="114"/>
      <c r="HK72" s="114"/>
      <c r="HL72" s="114"/>
      <c r="HM72" s="114"/>
      <c r="HN72" s="114"/>
      <c r="HO72" s="114"/>
      <c r="HP72" s="114"/>
      <c r="HQ72" s="114"/>
      <c r="HR72" s="114"/>
      <c r="HS72" s="114"/>
      <c r="HT72" s="114"/>
      <c r="HU72" s="114"/>
      <c r="HV72" s="114"/>
      <c r="HW72" s="114"/>
      <c r="HX72" s="114"/>
      <c r="HY72" s="114"/>
      <c r="HZ72" s="114"/>
      <c r="IA72" s="114"/>
      <c r="IB72" s="114"/>
      <c r="IC72" s="114"/>
      <c r="ID72" s="114"/>
      <c r="IE72" s="114"/>
      <c r="IF72" s="114"/>
      <c r="IG72" s="114"/>
      <c r="IH72" s="114"/>
      <c r="II72" s="114"/>
      <c r="IJ72" s="114"/>
      <c r="IK72" s="114"/>
      <c r="IL72" s="114"/>
      <c r="IM72" s="114"/>
      <c r="IN72" s="114"/>
      <c r="IO72" s="114"/>
      <c r="IP72" s="114"/>
      <c r="IQ72" s="114"/>
      <c r="IR72" s="114"/>
      <c r="IS72" s="114"/>
      <c r="IT72" s="114"/>
      <c r="IU72" s="114"/>
      <c r="IV72" s="114"/>
      <c r="IW72" s="114"/>
      <c r="IX72" s="114"/>
      <c r="IY72" s="114"/>
      <c r="IZ72" s="114"/>
      <c r="JA72" s="114"/>
      <c r="JB72" s="114"/>
      <c r="JC72" s="114"/>
      <c r="JD72" s="114"/>
      <c r="JE72" s="114"/>
      <c r="JF72" s="114"/>
      <c r="JG72" s="114"/>
      <c r="JH72" s="114"/>
      <c r="JI72" s="114"/>
      <c r="JJ72" s="114"/>
      <c r="JK72" s="114"/>
      <c r="JL72" s="114"/>
      <c r="JM72" s="114"/>
      <c r="JN72" s="114"/>
      <c r="JO72" s="114"/>
      <c r="JP72" s="114"/>
      <c r="JQ72" s="114"/>
      <c r="JR72" s="114"/>
      <c r="JS72" s="114"/>
      <c r="JT72" s="114"/>
      <c r="JU72" s="114"/>
      <c r="JV72" s="114"/>
      <c r="JW72" s="114"/>
      <c r="JX72" s="114"/>
      <c r="JY72" s="114"/>
      <c r="JZ72" s="114"/>
      <c r="KA72" s="114"/>
      <c r="KB72" s="114"/>
      <c r="KC72" s="114"/>
      <c r="KD72" s="114"/>
      <c r="KE72" s="114"/>
      <c r="KF72" s="114"/>
      <c r="KG72" s="114"/>
      <c r="KH72" s="114"/>
      <c r="KI72" s="114"/>
      <c r="KJ72" s="114"/>
      <c r="KK72" s="114"/>
      <c r="KL72" s="114"/>
      <c r="KM72" s="114"/>
      <c r="KN72" s="114"/>
      <c r="KO72" s="114"/>
      <c r="KP72" s="114"/>
      <c r="KQ72" s="114"/>
      <c r="KR72" s="114"/>
      <c r="KS72" s="114"/>
      <c r="KT72" s="114"/>
      <c r="KU72" s="114"/>
      <c r="KV72" s="114"/>
      <c r="KW72" s="114"/>
      <c r="KX72" s="114"/>
      <c r="KY72" s="114"/>
      <c r="KZ72" s="114"/>
      <c r="LA72" s="114"/>
      <c r="LB72" s="114"/>
      <c r="LC72" s="114"/>
      <c r="LD72" s="114"/>
      <c r="LE72" s="114"/>
      <c r="LF72" s="114"/>
      <c r="LG72" s="114"/>
      <c r="LH72" s="114"/>
      <c r="LI72" s="114"/>
      <c r="LJ72" s="114"/>
      <c r="LK72" s="114"/>
      <c r="LL72" s="114"/>
      <c r="LM72" s="114"/>
      <c r="LN72" s="114"/>
      <c r="LO72" s="114"/>
      <c r="LP72" s="114"/>
      <c r="LQ72" s="114"/>
      <c r="LR72" s="114"/>
      <c r="LS72" s="114"/>
      <c r="LT72" s="114"/>
      <c r="LU72" s="114"/>
      <c r="LV72" s="114"/>
      <c r="LW72" s="114"/>
      <c r="LX72" s="114"/>
      <c r="LY72" s="114"/>
      <c r="LZ72" s="114"/>
      <c r="MA72" s="114"/>
      <c r="MB72" s="114"/>
      <c r="MC72" s="114"/>
      <c r="MD72" s="114"/>
      <c r="ME72" s="114"/>
      <c r="MF72" s="114"/>
      <c r="MG72" s="114"/>
      <c r="MH72" s="114"/>
      <c r="MI72" s="114"/>
      <c r="MJ72" s="114"/>
      <c r="MK72" s="114"/>
      <c r="ML72" s="114"/>
      <c r="MM72" s="114"/>
      <c r="MN72" s="114"/>
      <c r="MO72" s="114"/>
      <c r="MP72" s="114"/>
      <c r="MQ72" s="114"/>
      <c r="MR72" s="114"/>
      <c r="MS72" s="114"/>
      <c r="MT72" s="114"/>
      <c r="MU72" s="114"/>
      <c r="MV72" s="114"/>
      <c r="MW72" s="114"/>
      <c r="MX72" s="114"/>
      <c r="MY72" s="114"/>
      <c r="MZ72" s="114"/>
      <c r="NA72" s="114"/>
      <c r="NB72" s="114"/>
      <c r="NC72" s="114"/>
      <c r="ND72" s="114"/>
      <c r="NE72" s="114"/>
      <c r="NF72" s="114"/>
      <c r="NG72" s="114"/>
      <c r="NH72" s="114"/>
      <c r="NI72" s="114"/>
      <c r="NJ72" s="114"/>
      <c r="NK72" s="114"/>
      <c r="NL72" s="114"/>
      <c r="NM72" s="114"/>
      <c r="NN72" s="114"/>
      <c r="NO72" s="114"/>
      <c r="NP72" s="114"/>
      <c r="NQ72" s="114"/>
      <c r="NR72" s="114"/>
      <c r="NS72" s="114"/>
      <c r="NT72" s="114"/>
      <c r="NU72" s="114"/>
      <c r="NV72" s="114"/>
      <c r="NW72" s="114"/>
      <c r="NX72" s="114"/>
      <c r="NY72" s="114"/>
      <c r="NZ72" s="114"/>
      <c r="OA72" s="114"/>
      <c r="OB72" s="114"/>
      <c r="OC72" s="114"/>
      <c r="OD72" s="114"/>
      <c r="OE72" s="114"/>
      <c r="OF72" s="114"/>
      <c r="OG72" s="114"/>
      <c r="OH72" s="114"/>
      <c r="OI72" s="114"/>
      <c r="OJ72" s="114"/>
      <c r="OK72" s="114"/>
      <c r="OL72" s="114"/>
      <c r="OM72" s="114"/>
      <c r="ON72" s="114"/>
      <c r="OO72" s="114"/>
      <c r="OP72" s="114"/>
      <c r="OQ72" s="114"/>
      <c r="OR72" s="114"/>
      <c r="OS72" s="114"/>
      <c r="OT72" s="114"/>
      <c r="OU72" s="114"/>
      <c r="OV72" s="114"/>
      <c r="OW72" s="114"/>
      <c r="OX72" s="114"/>
      <c r="OY72" s="114"/>
      <c r="OZ72" s="114"/>
      <c r="PA72" s="114"/>
      <c r="PB72" s="114"/>
      <c r="PC72" s="114"/>
      <c r="PD72" s="114"/>
      <c r="PE72" s="114"/>
      <c r="PF72" s="114"/>
      <c r="PG72" s="114"/>
      <c r="PH72" s="114"/>
      <c r="PI72" s="114"/>
      <c r="PJ72" s="114"/>
      <c r="PK72" s="114"/>
      <c r="PL72" s="114"/>
      <c r="PM72" s="114"/>
      <c r="PN72" s="114"/>
      <c r="PO72" s="114"/>
      <c r="PP72" s="114"/>
      <c r="PQ72" s="114"/>
      <c r="PR72" s="114"/>
      <c r="PS72" s="114"/>
      <c r="PT72" s="114"/>
      <c r="PU72" s="114"/>
      <c r="PV72" s="114"/>
      <c r="PW72" s="114"/>
      <c r="PX72" s="114"/>
      <c r="PY72" s="114"/>
      <c r="PZ72" s="114"/>
      <c r="QA72" s="114"/>
      <c r="QB72" s="114"/>
      <c r="QC72" s="114"/>
      <c r="QD72" s="114"/>
      <c r="QE72" s="114"/>
      <c r="QF72" s="114"/>
      <c r="QG72" s="114"/>
      <c r="QH72" s="114"/>
      <c r="QI72" s="114"/>
      <c r="QJ72" s="114"/>
      <c r="QK72" s="114"/>
      <c r="QL72" s="114"/>
      <c r="QM72" s="114"/>
      <c r="QN72" s="114"/>
      <c r="QO72" s="114"/>
      <c r="QP72" s="114"/>
      <c r="QQ72" s="114"/>
      <c r="QR72" s="114"/>
      <c r="QS72" s="114"/>
      <c r="QT72" s="114"/>
      <c r="QU72" s="114"/>
      <c r="QV72" s="114"/>
      <c r="QW72" s="114"/>
      <c r="QX72" s="114"/>
      <c r="QY72" s="114"/>
      <c r="QZ72" s="114"/>
      <c r="RA72" s="114"/>
      <c r="RB72" s="114"/>
      <c r="RC72" s="114"/>
      <c r="RD72" s="114"/>
      <c r="RE72" s="114"/>
      <c r="RF72" s="114"/>
      <c r="RG72" s="114"/>
      <c r="RH72" s="114"/>
      <c r="RI72" s="114"/>
      <c r="RJ72" s="114"/>
      <c r="RK72" s="114"/>
      <c r="RL72" s="114"/>
      <c r="RM72" s="114"/>
      <c r="RN72" s="114"/>
      <c r="RO72" s="114"/>
      <c r="RP72" s="114"/>
      <c r="RQ72" s="114"/>
      <c r="RR72" s="114"/>
      <c r="RS72" s="114"/>
      <c r="RT72" s="114"/>
      <c r="RU72" s="114"/>
      <c r="RV72" s="114"/>
      <c r="RW72" s="114"/>
      <c r="RX72" s="114"/>
      <c r="RY72" s="114"/>
      <c r="RZ72" s="114"/>
      <c r="SA72" s="114"/>
      <c r="SB72" s="114"/>
      <c r="SC72" s="114"/>
      <c r="SD72" s="114"/>
      <c r="SE72" s="114"/>
      <c r="SF72" s="114"/>
      <c r="SG72" s="114"/>
      <c r="SH72" s="114"/>
      <c r="SI72" s="114"/>
      <c r="SJ72" s="114"/>
      <c r="SK72" s="114"/>
      <c r="SL72" s="114"/>
      <c r="SM72" s="114"/>
      <c r="SN72" s="114"/>
      <c r="SO72" s="114"/>
      <c r="SP72" s="114"/>
      <c r="SQ72" s="114"/>
      <c r="SR72" s="114"/>
      <c r="SS72" s="114"/>
      <c r="ST72" s="114"/>
      <c r="SU72" s="114"/>
      <c r="SV72" s="114"/>
      <c r="SW72" s="114"/>
      <c r="SX72" s="114"/>
      <c r="SY72" s="114"/>
      <c r="SZ72" s="114"/>
      <c r="TA72" s="114"/>
      <c r="TB72" s="114"/>
      <c r="TC72" s="114"/>
      <c r="TD72" s="114"/>
      <c r="TE72" s="114"/>
      <c r="TF72" s="114"/>
      <c r="TG72" s="114"/>
      <c r="TH72" s="114"/>
      <c r="TI72" s="114"/>
      <c r="TJ72" s="114"/>
      <c r="TK72" s="114"/>
      <c r="TL72" s="114"/>
      <c r="TM72" s="114"/>
      <c r="TN72" s="114"/>
      <c r="TO72" s="114"/>
      <c r="TP72" s="114"/>
      <c r="TQ72" s="114"/>
      <c r="TR72" s="114"/>
      <c r="TS72" s="114"/>
      <c r="TT72" s="114"/>
      <c r="TU72" s="114"/>
      <c r="TV72" s="114"/>
      <c r="TW72" s="114"/>
      <c r="TX72" s="114"/>
      <c r="TY72" s="114"/>
      <c r="TZ72" s="114"/>
      <c r="UA72" s="114"/>
      <c r="UB72" s="114"/>
      <c r="UC72" s="114"/>
      <c r="UD72" s="114"/>
      <c r="UE72" s="114"/>
      <c r="UF72" s="114"/>
      <c r="UG72" s="114"/>
      <c r="UH72" s="114"/>
      <c r="UI72" s="114"/>
      <c r="UJ72" s="114"/>
      <c r="UK72" s="114"/>
      <c r="UL72" s="114"/>
      <c r="UM72" s="114"/>
      <c r="UN72" s="114"/>
      <c r="UO72" s="114"/>
      <c r="UP72" s="114"/>
      <c r="UQ72" s="114"/>
      <c r="UR72" s="114"/>
      <c r="US72" s="114"/>
      <c r="UT72" s="114"/>
      <c r="UU72" s="114"/>
      <c r="UV72" s="114"/>
      <c r="UW72" s="114"/>
      <c r="UX72" s="114"/>
      <c r="UY72" s="114"/>
      <c r="UZ72" s="114"/>
      <c r="VA72" s="114"/>
      <c r="VB72" s="114"/>
      <c r="VC72" s="114"/>
      <c r="VD72" s="114"/>
      <c r="VE72" s="114"/>
      <c r="VF72" s="114"/>
      <c r="VG72" s="114"/>
      <c r="VH72" s="114"/>
      <c r="VI72" s="114"/>
      <c r="VJ72" s="114"/>
      <c r="VK72" s="114"/>
      <c r="VL72" s="114"/>
      <c r="VM72" s="114"/>
      <c r="VN72" s="114"/>
      <c r="VO72" s="114"/>
      <c r="VP72" s="114"/>
      <c r="VQ72" s="114"/>
      <c r="VR72" s="114"/>
      <c r="VS72" s="114"/>
      <c r="VT72" s="114"/>
      <c r="VU72" s="114"/>
      <c r="VV72" s="114"/>
      <c r="VW72" s="114"/>
      <c r="VX72" s="114"/>
      <c r="VY72" s="114"/>
      <c r="VZ72" s="114"/>
      <c r="WA72" s="114"/>
      <c r="WB72" s="114"/>
      <c r="WC72" s="114"/>
      <c r="WD72" s="114"/>
      <c r="WE72" s="114"/>
      <c r="WF72" s="114"/>
      <c r="WG72" s="114"/>
      <c r="WH72" s="114"/>
      <c r="WI72" s="114"/>
      <c r="WJ72" s="114"/>
      <c r="WK72" s="114"/>
      <c r="WL72" s="114"/>
      <c r="WM72" s="114"/>
      <c r="WN72" s="114"/>
      <c r="WO72" s="114"/>
      <c r="WP72" s="114"/>
      <c r="WQ72" s="114"/>
      <c r="WR72" s="114"/>
      <c r="WS72" s="114"/>
      <c r="WT72" s="114"/>
      <c r="WU72" s="114"/>
      <c r="WV72" s="114"/>
      <c r="WW72" s="114"/>
      <c r="WX72" s="114"/>
      <c r="WY72" s="114"/>
      <c r="WZ72" s="114"/>
      <c r="XA72" s="114"/>
      <c r="XB72" s="114"/>
      <c r="XC72" s="114"/>
      <c r="XD72" s="114"/>
      <c r="XE72" s="114"/>
      <c r="XF72" s="114"/>
      <c r="XG72" s="114"/>
      <c r="XH72" s="114"/>
      <c r="XI72" s="114"/>
      <c r="XJ72" s="114"/>
      <c r="XK72" s="114"/>
      <c r="XL72" s="114"/>
      <c r="XM72" s="114"/>
      <c r="XN72" s="114"/>
      <c r="XO72" s="114"/>
      <c r="XP72" s="114"/>
      <c r="XQ72" s="114"/>
      <c r="XR72" s="114"/>
      <c r="XS72" s="114"/>
      <c r="XT72" s="114"/>
      <c r="XU72" s="114"/>
      <c r="XV72" s="114"/>
      <c r="XW72" s="114"/>
      <c r="XX72" s="114"/>
      <c r="XY72" s="114"/>
      <c r="XZ72" s="114"/>
      <c r="YA72" s="114"/>
      <c r="YB72" s="114"/>
      <c r="YC72" s="114"/>
      <c r="YD72" s="114"/>
      <c r="YE72" s="114"/>
      <c r="YF72" s="114"/>
      <c r="YG72" s="114"/>
      <c r="YH72" s="114"/>
      <c r="YI72" s="114"/>
      <c r="YJ72" s="114"/>
      <c r="YK72" s="114"/>
      <c r="YL72" s="114"/>
      <c r="YM72" s="114"/>
      <c r="YN72" s="114"/>
      <c r="YO72" s="114"/>
      <c r="YP72" s="114"/>
      <c r="YQ72" s="114"/>
      <c r="YR72" s="114"/>
      <c r="YS72" s="114"/>
      <c r="YT72" s="114"/>
      <c r="YU72" s="114"/>
      <c r="YV72" s="114"/>
      <c r="YW72" s="114"/>
      <c r="YX72" s="114"/>
      <c r="YY72" s="114"/>
      <c r="YZ72" s="114"/>
      <c r="ZA72" s="114"/>
      <c r="ZB72" s="114"/>
      <c r="ZC72" s="114"/>
      <c r="ZD72" s="114"/>
      <c r="ZE72" s="114"/>
      <c r="ZF72" s="114"/>
      <c r="ZG72" s="114"/>
      <c r="ZH72" s="114"/>
      <c r="ZI72" s="114"/>
      <c r="ZJ72" s="114"/>
      <c r="ZK72" s="114"/>
      <c r="ZL72" s="114"/>
      <c r="ZM72" s="114"/>
      <c r="ZN72" s="114"/>
      <c r="ZO72" s="114"/>
      <c r="ZP72" s="114"/>
      <c r="ZQ72" s="114"/>
      <c r="ZR72" s="114"/>
      <c r="ZS72" s="114"/>
      <c r="ZT72" s="114"/>
      <c r="ZU72" s="114"/>
      <c r="ZV72" s="114"/>
      <c r="ZW72" s="114"/>
      <c r="ZX72" s="114"/>
      <c r="ZY72" s="114"/>
      <c r="ZZ72" s="114"/>
    </row>
    <row r="73" spans="1:702" hidden="1" outlineLevel="1">
      <c r="A73" s="8">
        <v>42430</v>
      </c>
      <c r="B73" s="114">
        <v>698.53025875000003</v>
      </c>
      <c r="C73" s="114">
        <v>155.69459599000001</v>
      </c>
      <c r="D73" s="114">
        <v>1.9599999999999999E-5</v>
      </c>
      <c r="E73" s="114">
        <v>278.50649020999998</v>
      </c>
      <c r="F73" s="114">
        <v>0</v>
      </c>
      <c r="G73" s="114">
        <v>1.1589146100000001</v>
      </c>
      <c r="H73" s="114">
        <v>31.895905410000001</v>
      </c>
      <c r="I73" s="114">
        <v>193.81247873000001</v>
      </c>
      <c r="J73" s="114">
        <v>3.0127415499999999</v>
      </c>
      <c r="K73" s="114">
        <v>1.15730087</v>
      </c>
      <c r="L73" s="114">
        <v>2.84715644</v>
      </c>
      <c r="M73" s="166" t="s">
        <v>186</v>
      </c>
      <c r="N73" s="114">
        <v>17.36765639</v>
      </c>
      <c r="O73" s="114">
        <v>0.98692192999999995</v>
      </c>
      <c r="P73" s="114">
        <v>9.0723543800000002</v>
      </c>
      <c r="Q73" s="114">
        <v>2.5588E-2</v>
      </c>
      <c r="R73" s="114">
        <v>1.84927939</v>
      </c>
      <c r="S73" s="114">
        <v>0.90224061</v>
      </c>
      <c r="T73" s="114">
        <v>0.24061463999999999</v>
      </c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4"/>
      <c r="BK73" s="114"/>
      <c r="BL73" s="114"/>
      <c r="BM73" s="114"/>
      <c r="BN73" s="114"/>
      <c r="BO73" s="114"/>
      <c r="BP73" s="114"/>
      <c r="BQ73" s="114"/>
      <c r="BR73" s="114"/>
      <c r="BS73" s="114"/>
      <c r="BT73" s="114"/>
      <c r="BU73" s="114"/>
      <c r="BV73" s="114"/>
      <c r="BW73" s="114"/>
      <c r="BX73" s="114"/>
      <c r="BY73" s="114"/>
      <c r="BZ73" s="114"/>
      <c r="CA73" s="114"/>
      <c r="CB73" s="114"/>
      <c r="CC73" s="114"/>
      <c r="CD73" s="114"/>
      <c r="CE73" s="114"/>
      <c r="CF73" s="114"/>
      <c r="CG73" s="114"/>
      <c r="CH73" s="114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  <c r="CZ73" s="114"/>
      <c r="DA73" s="114"/>
      <c r="DB73" s="114"/>
      <c r="DC73" s="114"/>
      <c r="DD73" s="114"/>
      <c r="DE73" s="114"/>
      <c r="DF73" s="114"/>
      <c r="DG73" s="114"/>
      <c r="DH73" s="114"/>
      <c r="DI73" s="114"/>
      <c r="DJ73" s="114"/>
      <c r="DK73" s="114"/>
      <c r="DL73" s="114"/>
      <c r="DM73" s="114"/>
      <c r="DN73" s="114"/>
      <c r="DO73" s="114"/>
      <c r="DP73" s="114"/>
      <c r="DQ73" s="114"/>
      <c r="DR73" s="114"/>
      <c r="DS73" s="114"/>
      <c r="DT73" s="114"/>
      <c r="DU73" s="114"/>
      <c r="DV73" s="114"/>
      <c r="DW73" s="114"/>
      <c r="DX73" s="114"/>
      <c r="DY73" s="114"/>
      <c r="DZ73" s="114"/>
      <c r="EA73" s="114"/>
      <c r="EB73" s="114"/>
      <c r="EC73" s="114"/>
      <c r="ED73" s="114"/>
      <c r="EE73" s="114"/>
      <c r="EF73" s="114"/>
      <c r="EG73" s="114"/>
      <c r="EH73" s="114"/>
      <c r="EI73" s="114"/>
      <c r="EJ73" s="114"/>
      <c r="EK73" s="114"/>
      <c r="EL73" s="114"/>
      <c r="EM73" s="114"/>
      <c r="EN73" s="114"/>
      <c r="EO73" s="114"/>
      <c r="EP73" s="114"/>
      <c r="EQ73" s="114"/>
      <c r="ER73" s="114"/>
      <c r="ES73" s="114"/>
      <c r="ET73" s="114"/>
      <c r="EU73" s="114"/>
      <c r="EV73" s="114"/>
      <c r="EW73" s="114"/>
      <c r="EX73" s="114"/>
      <c r="EY73" s="114"/>
      <c r="EZ73" s="114"/>
      <c r="FA73" s="114"/>
      <c r="FB73" s="114"/>
      <c r="FC73" s="114"/>
      <c r="FD73" s="114"/>
      <c r="FE73" s="114"/>
      <c r="FF73" s="114"/>
      <c r="FG73" s="114"/>
      <c r="FH73" s="114"/>
      <c r="FI73" s="114"/>
      <c r="FJ73" s="114"/>
      <c r="FK73" s="114"/>
      <c r="FL73" s="114"/>
      <c r="FM73" s="114"/>
      <c r="FN73" s="114"/>
      <c r="FO73" s="114"/>
      <c r="FP73" s="114"/>
      <c r="FQ73" s="114"/>
      <c r="FR73" s="114"/>
      <c r="FS73" s="114"/>
      <c r="FT73" s="114"/>
      <c r="FU73" s="114"/>
      <c r="FV73" s="114"/>
      <c r="FW73" s="114"/>
      <c r="FX73" s="114"/>
      <c r="FY73" s="114"/>
      <c r="FZ73" s="114"/>
      <c r="GA73" s="114"/>
      <c r="GB73" s="114"/>
      <c r="GC73" s="114"/>
      <c r="GD73" s="114"/>
      <c r="GE73" s="114"/>
      <c r="GF73" s="114"/>
      <c r="GG73" s="114"/>
      <c r="GH73" s="114"/>
      <c r="GI73" s="114"/>
      <c r="GJ73" s="114"/>
      <c r="GK73" s="114"/>
      <c r="GL73" s="114"/>
      <c r="GM73" s="114"/>
      <c r="GN73" s="114"/>
      <c r="GO73" s="114"/>
      <c r="GP73" s="114"/>
      <c r="GQ73" s="114"/>
      <c r="GR73" s="114"/>
      <c r="GS73" s="114"/>
      <c r="GT73" s="114"/>
      <c r="GU73" s="114"/>
      <c r="GV73" s="114"/>
      <c r="GW73" s="114"/>
      <c r="GX73" s="114"/>
      <c r="GY73" s="114"/>
      <c r="GZ73" s="114"/>
      <c r="HA73" s="114"/>
      <c r="HB73" s="114"/>
      <c r="HC73" s="114"/>
      <c r="HD73" s="114"/>
      <c r="HE73" s="114"/>
      <c r="HF73" s="114"/>
      <c r="HG73" s="114"/>
      <c r="HH73" s="114"/>
      <c r="HI73" s="114"/>
      <c r="HJ73" s="114"/>
      <c r="HK73" s="114"/>
      <c r="HL73" s="114"/>
      <c r="HM73" s="114"/>
      <c r="HN73" s="114"/>
      <c r="HO73" s="114"/>
      <c r="HP73" s="114"/>
      <c r="HQ73" s="114"/>
      <c r="HR73" s="114"/>
      <c r="HS73" s="114"/>
      <c r="HT73" s="114"/>
      <c r="HU73" s="114"/>
      <c r="HV73" s="114"/>
      <c r="HW73" s="114"/>
      <c r="HX73" s="114"/>
      <c r="HY73" s="114"/>
      <c r="HZ73" s="114"/>
      <c r="IA73" s="114"/>
      <c r="IB73" s="114"/>
      <c r="IC73" s="114"/>
      <c r="ID73" s="114"/>
      <c r="IE73" s="114"/>
      <c r="IF73" s="114"/>
      <c r="IG73" s="114"/>
      <c r="IH73" s="114"/>
      <c r="II73" s="114"/>
      <c r="IJ73" s="114"/>
      <c r="IK73" s="114"/>
      <c r="IL73" s="114"/>
      <c r="IM73" s="114"/>
      <c r="IN73" s="114"/>
      <c r="IO73" s="114"/>
      <c r="IP73" s="114"/>
      <c r="IQ73" s="114"/>
      <c r="IR73" s="114"/>
      <c r="IS73" s="114"/>
      <c r="IT73" s="114"/>
      <c r="IU73" s="114"/>
      <c r="IV73" s="114"/>
      <c r="IW73" s="114"/>
      <c r="IX73" s="114"/>
      <c r="IY73" s="114"/>
      <c r="IZ73" s="114"/>
      <c r="JA73" s="114"/>
      <c r="JB73" s="114"/>
      <c r="JC73" s="114"/>
      <c r="JD73" s="114"/>
      <c r="JE73" s="114"/>
      <c r="JF73" s="114"/>
      <c r="JG73" s="114"/>
      <c r="JH73" s="114"/>
      <c r="JI73" s="114"/>
      <c r="JJ73" s="114"/>
      <c r="JK73" s="114"/>
      <c r="JL73" s="114"/>
      <c r="JM73" s="114"/>
      <c r="JN73" s="114"/>
      <c r="JO73" s="114"/>
      <c r="JP73" s="114"/>
      <c r="JQ73" s="114"/>
      <c r="JR73" s="114"/>
      <c r="JS73" s="114"/>
      <c r="JT73" s="114"/>
      <c r="JU73" s="114"/>
      <c r="JV73" s="114"/>
      <c r="JW73" s="114"/>
      <c r="JX73" s="114"/>
      <c r="JY73" s="114"/>
      <c r="JZ73" s="114"/>
      <c r="KA73" s="114"/>
      <c r="KB73" s="114"/>
      <c r="KC73" s="114"/>
      <c r="KD73" s="114"/>
      <c r="KE73" s="114"/>
      <c r="KF73" s="114"/>
      <c r="KG73" s="114"/>
      <c r="KH73" s="114"/>
      <c r="KI73" s="114"/>
      <c r="KJ73" s="114"/>
      <c r="KK73" s="114"/>
      <c r="KL73" s="114"/>
      <c r="KM73" s="114"/>
      <c r="KN73" s="114"/>
      <c r="KO73" s="114"/>
      <c r="KP73" s="114"/>
      <c r="KQ73" s="114"/>
      <c r="KR73" s="114"/>
      <c r="KS73" s="114"/>
      <c r="KT73" s="114"/>
      <c r="KU73" s="114"/>
      <c r="KV73" s="114"/>
      <c r="KW73" s="114"/>
      <c r="KX73" s="114"/>
      <c r="KY73" s="114"/>
      <c r="KZ73" s="114"/>
      <c r="LA73" s="114"/>
      <c r="LB73" s="114"/>
      <c r="LC73" s="114"/>
      <c r="LD73" s="114"/>
      <c r="LE73" s="114"/>
      <c r="LF73" s="114"/>
      <c r="LG73" s="114"/>
      <c r="LH73" s="114"/>
      <c r="LI73" s="114"/>
      <c r="LJ73" s="114"/>
      <c r="LK73" s="114"/>
      <c r="LL73" s="114"/>
      <c r="LM73" s="114"/>
      <c r="LN73" s="114"/>
      <c r="LO73" s="114"/>
      <c r="LP73" s="114"/>
      <c r="LQ73" s="114"/>
      <c r="LR73" s="114"/>
      <c r="LS73" s="114"/>
      <c r="LT73" s="114"/>
      <c r="LU73" s="114"/>
      <c r="LV73" s="114"/>
      <c r="LW73" s="114"/>
      <c r="LX73" s="114"/>
      <c r="LY73" s="114"/>
      <c r="LZ73" s="114"/>
      <c r="MA73" s="114"/>
      <c r="MB73" s="114"/>
      <c r="MC73" s="114"/>
      <c r="MD73" s="114"/>
      <c r="ME73" s="114"/>
      <c r="MF73" s="114"/>
      <c r="MG73" s="114"/>
      <c r="MH73" s="114"/>
      <c r="MI73" s="114"/>
      <c r="MJ73" s="114"/>
      <c r="MK73" s="114"/>
      <c r="ML73" s="114"/>
      <c r="MM73" s="114"/>
      <c r="MN73" s="114"/>
      <c r="MO73" s="114"/>
      <c r="MP73" s="114"/>
      <c r="MQ73" s="114"/>
      <c r="MR73" s="114"/>
      <c r="MS73" s="114"/>
      <c r="MT73" s="114"/>
      <c r="MU73" s="114"/>
      <c r="MV73" s="114"/>
      <c r="MW73" s="114"/>
      <c r="MX73" s="114"/>
      <c r="MY73" s="114"/>
      <c r="MZ73" s="114"/>
      <c r="NA73" s="114"/>
      <c r="NB73" s="114"/>
      <c r="NC73" s="114"/>
      <c r="ND73" s="114"/>
      <c r="NE73" s="114"/>
      <c r="NF73" s="114"/>
      <c r="NG73" s="114"/>
      <c r="NH73" s="114"/>
      <c r="NI73" s="114"/>
      <c r="NJ73" s="114"/>
      <c r="NK73" s="114"/>
      <c r="NL73" s="114"/>
      <c r="NM73" s="114"/>
      <c r="NN73" s="114"/>
      <c r="NO73" s="114"/>
      <c r="NP73" s="114"/>
      <c r="NQ73" s="114"/>
      <c r="NR73" s="114"/>
      <c r="NS73" s="114"/>
      <c r="NT73" s="114"/>
      <c r="NU73" s="114"/>
      <c r="NV73" s="114"/>
      <c r="NW73" s="114"/>
      <c r="NX73" s="114"/>
      <c r="NY73" s="114"/>
      <c r="NZ73" s="114"/>
      <c r="OA73" s="114"/>
      <c r="OB73" s="114"/>
      <c r="OC73" s="114"/>
      <c r="OD73" s="114"/>
      <c r="OE73" s="114"/>
      <c r="OF73" s="114"/>
      <c r="OG73" s="114"/>
      <c r="OH73" s="114"/>
      <c r="OI73" s="114"/>
      <c r="OJ73" s="114"/>
      <c r="OK73" s="114"/>
      <c r="OL73" s="114"/>
      <c r="OM73" s="114"/>
      <c r="ON73" s="114"/>
      <c r="OO73" s="114"/>
      <c r="OP73" s="114"/>
      <c r="OQ73" s="114"/>
      <c r="OR73" s="114"/>
      <c r="OS73" s="114"/>
      <c r="OT73" s="114"/>
      <c r="OU73" s="114"/>
      <c r="OV73" s="114"/>
      <c r="OW73" s="114"/>
      <c r="OX73" s="114"/>
      <c r="OY73" s="114"/>
      <c r="OZ73" s="114"/>
      <c r="PA73" s="114"/>
      <c r="PB73" s="114"/>
      <c r="PC73" s="114"/>
      <c r="PD73" s="114"/>
      <c r="PE73" s="114"/>
      <c r="PF73" s="114"/>
      <c r="PG73" s="114"/>
      <c r="PH73" s="114"/>
      <c r="PI73" s="114"/>
      <c r="PJ73" s="114"/>
      <c r="PK73" s="114"/>
      <c r="PL73" s="114"/>
      <c r="PM73" s="114"/>
      <c r="PN73" s="114"/>
      <c r="PO73" s="114"/>
      <c r="PP73" s="114"/>
      <c r="PQ73" s="114"/>
      <c r="PR73" s="114"/>
      <c r="PS73" s="114"/>
      <c r="PT73" s="114"/>
      <c r="PU73" s="114"/>
      <c r="PV73" s="114"/>
      <c r="PW73" s="114"/>
      <c r="PX73" s="114"/>
      <c r="PY73" s="114"/>
      <c r="PZ73" s="114"/>
      <c r="QA73" s="114"/>
      <c r="QB73" s="114"/>
      <c r="QC73" s="114"/>
      <c r="QD73" s="114"/>
      <c r="QE73" s="114"/>
      <c r="QF73" s="114"/>
      <c r="QG73" s="114"/>
      <c r="QH73" s="114"/>
      <c r="QI73" s="114"/>
      <c r="QJ73" s="114"/>
      <c r="QK73" s="114"/>
      <c r="QL73" s="114"/>
      <c r="QM73" s="114"/>
      <c r="QN73" s="114"/>
      <c r="QO73" s="114"/>
      <c r="QP73" s="114"/>
      <c r="QQ73" s="114"/>
      <c r="QR73" s="114"/>
      <c r="QS73" s="114"/>
      <c r="QT73" s="114"/>
      <c r="QU73" s="114"/>
      <c r="QV73" s="114"/>
      <c r="QW73" s="114"/>
      <c r="QX73" s="114"/>
      <c r="QY73" s="114"/>
      <c r="QZ73" s="114"/>
      <c r="RA73" s="114"/>
      <c r="RB73" s="114"/>
      <c r="RC73" s="114"/>
      <c r="RD73" s="114"/>
      <c r="RE73" s="114"/>
      <c r="RF73" s="114"/>
      <c r="RG73" s="114"/>
      <c r="RH73" s="114"/>
      <c r="RI73" s="114"/>
      <c r="RJ73" s="114"/>
      <c r="RK73" s="114"/>
      <c r="RL73" s="114"/>
      <c r="RM73" s="114"/>
      <c r="RN73" s="114"/>
      <c r="RO73" s="114"/>
      <c r="RP73" s="114"/>
      <c r="RQ73" s="114"/>
      <c r="RR73" s="114"/>
      <c r="RS73" s="114"/>
      <c r="RT73" s="114"/>
      <c r="RU73" s="114"/>
      <c r="RV73" s="114"/>
      <c r="RW73" s="114"/>
      <c r="RX73" s="114"/>
      <c r="RY73" s="114"/>
      <c r="RZ73" s="114"/>
      <c r="SA73" s="114"/>
      <c r="SB73" s="114"/>
      <c r="SC73" s="114"/>
      <c r="SD73" s="114"/>
      <c r="SE73" s="114"/>
      <c r="SF73" s="114"/>
      <c r="SG73" s="114"/>
      <c r="SH73" s="114"/>
      <c r="SI73" s="114"/>
      <c r="SJ73" s="114"/>
      <c r="SK73" s="114"/>
      <c r="SL73" s="114"/>
      <c r="SM73" s="114"/>
      <c r="SN73" s="114"/>
      <c r="SO73" s="114"/>
      <c r="SP73" s="114"/>
      <c r="SQ73" s="114"/>
      <c r="SR73" s="114"/>
      <c r="SS73" s="114"/>
      <c r="ST73" s="114"/>
      <c r="SU73" s="114"/>
      <c r="SV73" s="114"/>
      <c r="SW73" s="114"/>
      <c r="SX73" s="114"/>
      <c r="SY73" s="114"/>
      <c r="SZ73" s="114"/>
      <c r="TA73" s="114"/>
      <c r="TB73" s="114"/>
      <c r="TC73" s="114"/>
      <c r="TD73" s="114"/>
      <c r="TE73" s="114"/>
      <c r="TF73" s="114"/>
      <c r="TG73" s="114"/>
      <c r="TH73" s="114"/>
      <c r="TI73" s="114"/>
      <c r="TJ73" s="114"/>
      <c r="TK73" s="114"/>
      <c r="TL73" s="114"/>
      <c r="TM73" s="114"/>
      <c r="TN73" s="114"/>
      <c r="TO73" s="114"/>
      <c r="TP73" s="114"/>
      <c r="TQ73" s="114"/>
      <c r="TR73" s="114"/>
      <c r="TS73" s="114"/>
      <c r="TT73" s="114"/>
      <c r="TU73" s="114"/>
      <c r="TV73" s="114"/>
      <c r="TW73" s="114"/>
      <c r="TX73" s="114"/>
      <c r="TY73" s="114"/>
      <c r="TZ73" s="114"/>
      <c r="UA73" s="114"/>
      <c r="UB73" s="114"/>
      <c r="UC73" s="114"/>
      <c r="UD73" s="114"/>
      <c r="UE73" s="114"/>
      <c r="UF73" s="114"/>
      <c r="UG73" s="114"/>
      <c r="UH73" s="114"/>
      <c r="UI73" s="114"/>
      <c r="UJ73" s="114"/>
      <c r="UK73" s="114"/>
      <c r="UL73" s="114"/>
      <c r="UM73" s="114"/>
      <c r="UN73" s="114"/>
      <c r="UO73" s="114"/>
      <c r="UP73" s="114"/>
      <c r="UQ73" s="114"/>
      <c r="UR73" s="114"/>
      <c r="US73" s="114"/>
      <c r="UT73" s="114"/>
      <c r="UU73" s="114"/>
      <c r="UV73" s="114"/>
      <c r="UW73" s="114"/>
      <c r="UX73" s="114"/>
      <c r="UY73" s="114"/>
      <c r="UZ73" s="114"/>
      <c r="VA73" s="114"/>
      <c r="VB73" s="114"/>
      <c r="VC73" s="114"/>
      <c r="VD73" s="114"/>
      <c r="VE73" s="114"/>
      <c r="VF73" s="114"/>
      <c r="VG73" s="114"/>
      <c r="VH73" s="114"/>
      <c r="VI73" s="114"/>
      <c r="VJ73" s="114"/>
      <c r="VK73" s="114"/>
      <c r="VL73" s="114"/>
      <c r="VM73" s="114"/>
      <c r="VN73" s="114"/>
      <c r="VO73" s="114"/>
      <c r="VP73" s="114"/>
      <c r="VQ73" s="114"/>
      <c r="VR73" s="114"/>
      <c r="VS73" s="114"/>
      <c r="VT73" s="114"/>
      <c r="VU73" s="114"/>
      <c r="VV73" s="114"/>
      <c r="VW73" s="114"/>
      <c r="VX73" s="114"/>
      <c r="VY73" s="114"/>
      <c r="VZ73" s="114"/>
      <c r="WA73" s="114"/>
      <c r="WB73" s="114"/>
      <c r="WC73" s="114"/>
      <c r="WD73" s="114"/>
      <c r="WE73" s="114"/>
      <c r="WF73" s="114"/>
      <c r="WG73" s="114"/>
      <c r="WH73" s="114"/>
      <c r="WI73" s="114"/>
      <c r="WJ73" s="114"/>
      <c r="WK73" s="114"/>
      <c r="WL73" s="114"/>
      <c r="WM73" s="114"/>
      <c r="WN73" s="114"/>
      <c r="WO73" s="114"/>
      <c r="WP73" s="114"/>
      <c r="WQ73" s="114"/>
      <c r="WR73" s="114"/>
      <c r="WS73" s="114"/>
      <c r="WT73" s="114"/>
      <c r="WU73" s="114"/>
      <c r="WV73" s="114"/>
      <c r="WW73" s="114"/>
      <c r="WX73" s="114"/>
      <c r="WY73" s="114"/>
      <c r="WZ73" s="114"/>
      <c r="XA73" s="114"/>
      <c r="XB73" s="114"/>
      <c r="XC73" s="114"/>
      <c r="XD73" s="114"/>
      <c r="XE73" s="114"/>
      <c r="XF73" s="114"/>
      <c r="XG73" s="114"/>
      <c r="XH73" s="114"/>
      <c r="XI73" s="114"/>
      <c r="XJ73" s="114"/>
      <c r="XK73" s="114"/>
      <c r="XL73" s="114"/>
      <c r="XM73" s="114"/>
      <c r="XN73" s="114"/>
      <c r="XO73" s="114"/>
      <c r="XP73" s="114"/>
      <c r="XQ73" s="114"/>
      <c r="XR73" s="114"/>
      <c r="XS73" s="114"/>
      <c r="XT73" s="114"/>
      <c r="XU73" s="114"/>
      <c r="XV73" s="114"/>
      <c r="XW73" s="114"/>
      <c r="XX73" s="114"/>
      <c r="XY73" s="114"/>
      <c r="XZ73" s="114"/>
      <c r="YA73" s="114"/>
      <c r="YB73" s="114"/>
      <c r="YC73" s="114"/>
      <c r="YD73" s="114"/>
      <c r="YE73" s="114"/>
      <c r="YF73" s="114"/>
      <c r="YG73" s="114"/>
      <c r="YH73" s="114"/>
      <c r="YI73" s="114"/>
      <c r="YJ73" s="114"/>
      <c r="YK73" s="114"/>
      <c r="YL73" s="114"/>
      <c r="YM73" s="114"/>
      <c r="YN73" s="114"/>
      <c r="YO73" s="114"/>
      <c r="YP73" s="114"/>
      <c r="YQ73" s="114"/>
      <c r="YR73" s="114"/>
      <c r="YS73" s="114"/>
      <c r="YT73" s="114"/>
      <c r="YU73" s="114"/>
      <c r="YV73" s="114"/>
      <c r="YW73" s="114"/>
      <c r="YX73" s="114"/>
      <c r="YY73" s="114"/>
      <c r="YZ73" s="114"/>
      <c r="ZA73" s="114"/>
      <c r="ZB73" s="114"/>
      <c r="ZC73" s="114"/>
      <c r="ZD73" s="114"/>
      <c r="ZE73" s="114"/>
      <c r="ZF73" s="114"/>
      <c r="ZG73" s="114"/>
      <c r="ZH73" s="114"/>
      <c r="ZI73" s="114"/>
      <c r="ZJ73" s="114"/>
      <c r="ZK73" s="114"/>
      <c r="ZL73" s="114"/>
      <c r="ZM73" s="114"/>
      <c r="ZN73" s="114"/>
      <c r="ZO73" s="114"/>
      <c r="ZP73" s="114"/>
      <c r="ZQ73" s="114"/>
      <c r="ZR73" s="114"/>
      <c r="ZS73" s="114"/>
      <c r="ZT73" s="114"/>
      <c r="ZU73" s="114"/>
      <c r="ZV73" s="114"/>
      <c r="ZW73" s="114"/>
      <c r="ZX73" s="114"/>
      <c r="ZY73" s="114"/>
      <c r="ZZ73" s="114"/>
    </row>
    <row r="74" spans="1:702" hidden="1" outlineLevel="1">
      <c r="A74" s="8">
        <v>42461</v>
      </c>
      <c r="B74" s="114">
        <v>694.41979642000001</v>
      </c>
      <c r="C74" s="114">
        <v>158.48015784</v>
      </c>
      <c r="D74" s="114">
        <v>1.9599999999999999E-5</v>
      </c>
      <c r="E74" s="114">
        <v>268.30944672999999</v>
      </c>
      <c r="F74" s="114">
        <v>0</v>
      </c>
      <c r="G74" s="114">
        <v>1.01087583</v>
      </c>
      <c r="H74" s="114">
        <v>31.813298490000001</v>
      </c>
      <c r="I74" s="114">
        <v>198.31595582</v>
      </c>
      <c r="J74" s="114">
        <v>2.7985380800000001</v>
      </c>
      <c r="K74" s="114">
        <v>1.10672441</v>
      </c>
      <c r="L74" s="114">
        <v>2.8182750400000001</v>
      </c>
      <c r="M74" s="166" t="s">
        <v>186</v>
      </c>
      <c r="N74" s="114">
        <v>16.838357640000002</v>
      </c>
      <c r="O74" s="114">
        <v>0.87283980000000005</v>
      </c>
      <c r="P74" s="114">
        <v>9.1691954599999992</v>
      </c>
      <c r="Q74" s="114">
        <v>2.5724879999999999E-2</v>
      </c>
      <c r="R74" s="114">
        <v>1.8068497400000001</v>
      </c>
      <c r="S74" s="114">
        <v>0.90218321000000001</v>
      </c>
      <c r="T74" s="114">
        <v>0.15135385000000001</v>
      </c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114"/>
      <c r="DG74" s="114"/>
      <c r="DH74" s="114"/>
      <c r="DI74" s="114"/>
      <c r="DJ74" s="114"/>
      <c r="DK74" s="114"/>
      <c r="DL74" s="114"/>
      <c r="DM74" s="114"/>
      <c r="DN74" s="114"/>
      <c r="DO74" s="114"/>
      <c r="DP74" s="114"/>
      <c r="DQ74" s="114"/>
      <c r="DR74" s="114"/>
      <c r="DS74" s="114"/>
      <c r="DT74" s="114"/>
      <c r="DU74" s="114"/>
      <c r="DV74" s="114"/>
      <c r="DW74" s="114"/>
      <c r="DX74" s="114"/>
      <c r="DY74" s="114"/>
      <c r="DZ74" s="114"/>
      <c r="EA74" s="114"/>
      <c r="EB74" s="114"/>
      <c r="EC74" s="114"/>
      <c r="ED74" s="114"/>
      <c r="EE74" s="114"/>
      <c r="EF74" s="114"/>
      <c r="EG74" s="114"/>
      <c r="EH74" s="114"/>
      <c r="EI74" s="114"/>
      <c r="EJ74" s="114"/>
      <c r="EK74" s="114"/>
      <c r="EL74" s="114"/>
      <c r="EM74" s="114"/>
      <c r="EN74" s="114"/>
      <c r="EO74" s="114"/>
      <c r="EP74" s="114"/>
      <c r="EQ74" s="114"/>
      <c r="ER74" s="114"/>
      <c r="ES74" s="114"/>
      <c r="ET74" s="114"/>
      <c r="EU74" s="114"/>
      <c r="EV74" s="114"/>
      <c r="EW74" s="114"/>
      <c r="EX74" s="114"/>
      <c r="EY74" s="114"/>
      <c r="EZ74" s="114"/>
      <c r="FA74" s="114"/>
      <c r="FB74" s="114"/>
      <c r="FC74" s="114"/>
      <c r="FD74" s="114"/>
      <c r="FE74" s="114"/>
      <c r="FF74" s="114"/>
      <c r="FG74" s="114"/>
      <c r="FH74" s="114"/>
      <c r="FI74" s="114"/>
      <c r="FJ74" s="114"/>
      <c r="FK74" s="114"/>
      <c r="FL74" s="114"/>
      <c r="FM74" s="114"/>
      <c r="FN74" s="114"/>
      <c r="FO74" s="114"/>
      <c r="FP74" s="114"/>
      <c r="FQ74" s="114"/>
      <c r="FR74" s="114"/>
      <c r="FS74" s="114"/>
      <c r="FT74" s="114"/>
      <c r="FU74" s="114"/>
      <c r="FV74" s="114"/>
      <c r="FW74" s="114"/>
      <c r="FX74" s="114"/>
      <c r="FY74" s="114"/>
      <c r="FZ74" s="114"/>
      <c r="GA74" s="114"/>
      <c r="GB74" s="114"/>
      <c r="GC74" s="114"/>
      <c r="GD74" s="114"/>
      <c r="GE74" s="114"/>
      <c r="GF74" s="114"/>
      <c r="GG74" s="114"/>
      <c r="GH74" s="114"/>
      <c r="GI74" s="114"/>
      <c r="GJ74" s="114"/>
      <c r="GK74" s="114"/>
      <c r="GL74" s="114"/>
      <c r="GM74" s="114"/>
      <c r="GN74" s="114"/>
      <c r="GO74" s="114"/>
      <c r="GP74" s="114"/>
      <c r="GQ74" s="114"/>
      <c r="GR74" s="114"/>
      <c r="GS74" s="114"/>
      <c r="GT74" s="114"/>
      <c r="GU74" s="114"/>
      <c r="GV74" s="114"/>
      <c r="GW74" s="114"/>
      <c r="GX74" s="114"/>
      <c r="GY74" s="114"/>
      <c r="GZ74" s="114"/>
      <c r="HA74" s="114"/>
      <c r="HB74" s="114"/>
      <c r="HC74" s="114"/>
      <c r="HD74" s="114"/>
      <c r="HE74" s="114"/>
      <c r="HF74" s="114"/>
      <c r="HG74" s="114"/>
      <c r="HH74" s="114"/>
      <c r="HI74" s="114"/>
      <c r="HJ74" s="114"/>
      <c r="HK74" s="114"/>
      <c r="HL74" s="114"/>
      <c r="HM74" s="114"/>
      <c r="HN74" s="114"/>
      <c r="HO74" s="114"/>
      <c r="HP74" s="114"/>
      <c r="HQ74" s="114"/>
      <c r="HR74" s="114"/>
      <c r="HS74" s="114"/>
      <c r="HT74" s="114"/>
      <c r="HU74" s="114"/>
      <c r="HV74" s="114"/>
      <c r="HW74" s="114"/>
      <c r="HX74" s="114"/>
      <c r="HY74" s="114"/>
      <c r="HZ74" s="114"/>
      <c r="IA74" s="114"/>
      <c r="IB74" s="114"/>
      <c r="IC74" s="114"/>
      <c r="ID74" s="114"/>
      <c r="IE74" s="114"/>
      <c r="IF74" s="114"/>
      <c r="IG74" s="114"/>
      <c r="IH74" s="114"/>
      <c r="II74" s="114"/>
      <c r="IJ74" s="114"/>
      <c r="IK74" s="114"/>
      <c r="IL74" s="114"/>
      <c r="IM74" s="114"/>
      <c r="IN74" s="114"/>
      <c r="IO74" s="114"/>
      <c r="IP74" s="114"/>
      <c r="IQ74" s="114"/>
      <c r="IR74" s="114"/>
      <c r="IS74" s="114"/>
      <c r="IT74" s="114"/>
      <c r="IU74" s="114"/>
      <c r="IV74" s="114"/>
      <c r="IW74" s="114"/>
      <c r="IX74" s="114"/>
      <c r="IY74" s="114"/>
      <c r="IZ74" s="114"/>
      <c r="JA74" s="114"/>
      <c r="JB74" s="114"/>
      <c r="JC74" s="114"/>
      <c r="JD74" s="114"/>
      <c r="JE74" s="114"/>
      <c r="JF74" s="114"/>
      <c r="JG74" s="114"/>
      <c r="JH74" s="114"/>
      <c r="JI74" s="114"/>
      <c r="JJ74" s="114"/>
      <c r="JK74" s="114"/>
      <c r="JL74" s="114"/>
      <c r="JM74" s="114"/>
      <c r="JN74" s="114"/>
      <c r="JO74" s="114"/>
      <c r="JP74" s="114"/>
      <c r="JQ74" s="114"/>
      <c r="JR74" s="114"/>
      <c r="JS74" s="114"/>
      <c r="JT74" s="114"/>
      <c r="JU74" s="114"/>
      <c r="JV74" s="114"/>
      <c r="JW74" s="114"/>
      <c r="JX74" s="114"/>
      <c r="JY74" s="114"/>
      <c r="JZ74" s="114"/>
      <c r="KA74" s="114"/>
      <c r="KB74" s="114"/>
      <c r="KC74" s="114"/>
      <c r="KD74" s="114"/>
      <c r="KE74" s="114"/>
      <c r="KF74" s="114"/>
      <c r="KG74" s="114"/>
      <c r="KH74" s="114"/>
      <c r="KI74" s="114"/>
      <c r="KJ74" s="114"/>
      <c r="KK74" s="114"/>
      <c r="KL74" s="114"/>
      <c r="KM74" s="114"/>
      <c r="KN74" s="114"/>
      <c r="KO74" s="114"/>
      <c r="KP74" s="114"/>
      <c r="KQ74" s="114"/>
      <c r="KR74" s="114"/>
      <c r="KS74" s="114"/>
      <c r="KT74" s="114"/>
      <c r="KU74" s="114"/>
      <c r="KV74" s="114"/>
      <c r="KW74" s="114"/>
      <c r="KX74" s="114"/>
      <c r="KY74" s="114"/>
      <c r="KZ74" s="114"/>
      <c r="LA74" s="114"/>
      <c r="LB74" s="114"/>
      <c r="LC74" s="114"/>
      <c r="LD74" s="114"/>
      <c r="LE74" s="114"/>
      <c r="LF74" s="114"/>
      <c r="LG74" s="114"/>
      <c r="LH74" s="114"/>
      <c r="LI74" s="114"/>
      <c r="LJ74" s="114"/>
      <c r="LK74" s="114"/>
      <c r="LL74" s="114"/>
      <c r="LM74" s="114"/>
      <c r="LN74" s="114"/>
      <c r="LO74" s="114"/>
      <c r="LP74" s="114"/>
      <c r="LQ74" s="114"/>
      <c r="LR74" s="114"/>
      <c r="LS74" s="114"/>
      <c r="LT74" s="114"/>
      <c r="LU74" s="114"/>
      <c r="LV74" s="114"/>
      <c r="LW74" s="114"/>
      <c r="LX74" s="114"/>
      <c r="LY74" s="114"/>
      <c r="LZ74" s="114"/>
      <c r="MA74" s="114"/>
      <c r="MB74" s="114"/>
      <c r="MC74" s="114"/>
      <c r="MD74" s="114"/>
      <c r="ME74" s="114"/>
      <c r="MF74" s="114"/>
      <c r="MG74" s="114"/>
      <c r="MH74" s="114"/>
      <c r="MI74" s="114"/>
      <c r="MJ74" s="114"/>
      <c r="MK74" s="114"/>
      <c r="ML74" s="114"/>
      <c r="MM74" s="114"/>
      <c r="MN74" s="114"/>
      <c r="MO74" s="114"/>
      <c r="MP74" s="114"/>
      <c r="MQ74" s="114"/>
      <c r="MR74" s="114"/>
      <c r="MS74" s="114"/>
      <c r="MT74" s="114"/>
      <c r="MU74" s="114"/>
      <c r="MV74" s="114"/>
      <c r="MW74" s="114"/>
      <c r="MX74" s="114"/>
      <c r="MY74" s="114"/>
      <c r="MZ74" s="114"/>
      <c r="NA74" s="114"/>
      <c r="NB74" s="114"/>
      <c r="NC74" s="114"/>
      <c r="ND74" s="114"/>
      <c r="NE74" s="114"/>
      <c r="NF74" s="114"/>
      <c r="NG74" s="114"/>
      <c r="NH74" s="114"/>
      <c r="NI74" s="114"/>
      <c r="NJ74" s="114"/>
      <c r="NK74" s="114"/>
      <c r="NL74" s="114"/>
      <c r="NM74" s="114"/>
      <c r="NN74" s="114"/>
      <c r="NO74" s="114"/>
      <c r="NP74" s="114"/>
      <c r="NQ74" s="114"/>
      <c r="NR74" s="114"/>
      <c r="NS74" s="114"/>
      <c r="NT74" s="114"/>
      <c r="NU74" s="114"/>
      <c r="NV74" s="114"/>
      <c r="NW74" s="114"/>
      <c r="NX74" s="114"/>
      <c r="NY74" s="114"/>
      <c r="NZ74" s="114"/>
      <c r="OA74" s="114"/>
      <c r="OB74" s="114"/>
      <c r="OC74" s="114"/>
      <c r="OD74" s="114"/>
      <c r="OE74" s="114"/>
      <c r="OF74" s="114"/>
      <c r="OG74" s="114"/>
      <c r="OH74" s="114"/>
      <c r="OI74" s="114"/>
      <c r="OJ74" s="114"/>
      <c r="OK74" s="114"/>
      <c r="OL74" s="114"/>
      <c r="OM74" s="114"/>
      <c r="ON74" s="114"/>
      <c r="OO74" s="114"/>
      <c r="OP74" s="114"/>
      <c r="OQ74" s="114"/>
      <c r="OR74" s="114"/>
      <c r="OS74" s="114"/>
      <c r="OT74" s="114"/>
      <c r="OU74" s="114"/>
      <c r="OV74" s="114"/>
      <c r="OW74" s="114"/>
      <c r="OX74" s="114"/>
      <c r="OY74" s="114"/>
      <c r="OZ74" s="114"/>
      <c r="PA74" s="114"/>
      <c r="PB74" s="114"/>
      <c r="PC74" s="114"/>
      <c r="PD74" s="114"/>
      <c r="PE74" s="114"/>
      <c r="PF74" s="114"/>
      <c r="PG74" s="114"/>
      <c r="PH74" s="114"/>
      <c r="PI74" s="114"/>
      <c r="PJ74" s="114"/>
      <c r="PK74" s="114"/>
      <c r="PL74" s="114"/>
      <c r="PM74" s="114"/>
      <c r="PN74" s="114"/>
      <c r="PO74" s="114"/>
      <c r="PP74" s="114"/>
      <c r="PQ74" s="114"/>
      <c r="PR74" s="114"/>
      <c r="PS74" s="114"/>
      <c r="PT74" s="114"/>
      <c r="PU74" s="114"/>
      <c r="PV74" s="114"/>
      <c r="PW74" s="114"/>
      <c r="PX74" s="114"/>
      <c r="PY74" s="114"/>
      <c r="PZ74" s="114"/>
      <c r="QA74" s="114"/>
      <c r="QB74" s="114"/>
      <c r="QC74" s="114"/>
      <c r="QD74" s="114"/>
      <c r="QE74" s="114"/>
      <c r="QF74" s="114"/>
      <c r="QG74" s="114"/>
      <c r="QH74" s="114"/>
      <c r="QI74" s="114"/>
      <c r="QJ74" s="114"/>
      <c r="QK74" s="114"/>
      <c r="QL74" s="114"/>
      <c r="QM74" s="114"/>
      <c r="QN74" s="114"/>
      <c r="QO74" s="114"/>
      <c r="QP74" s="114"/>
      <c r="QQ74" s="114"/>
      <c r="QR74" s="114"/>
      <c r="QS74" s="114"/>
      <c r="QT74" s="114"/>
      <c r="QU74" s="114"/>
      <c r="QV74" s="114"/>
      <c r="QW74" s="114"/>
      <c r="QX74" s="114"/>
      <c r="QY74" s="114"/>
      <c r="QZ74" s="114"/>
      <c r="RA74" s="114"/>
      <c r="RB74" s="114"/>
      <c r="RC74" s="114"/>
      <c r="RD74" s="114"/>
      <c r="RE74" s="114"/>
      <c r="RF74" s="114"/>
      <c r="RG74" s="114"/>
      <c r="RH74" s="114"/>
      <c r="RI74" s="114"/>
      <c r="RJ74" s="114"/>
      <c r="RK74" s="114"/>
      <c r="RL74" s="114"/>
      <c r="RM74" s="114"/>
      <c r="RN74" s="114"/>
      <c r="RO74" s="114"/>
      <c r="RP74" s="114"/>
      <c r="RQ74" s="114"/>
      <c r="RR74" s="114"/>
      <c r="RS74" s="114"/>
      <c r="RT74" s="114"/>
      <c r="RU74" s="114"/>
      <c r="RV74" s="114"/>
      <c r="RW74" s="114"/>
      <c r="RX74" s="114"/>
      <c r="RY74" s="114"/>
      <c r="RZ74" s="114"/>
      <c r="SA74" s="114"/>
      <c r="SB74" s="114"/>
      <c r="SC74" s="114"/>
      <c r="SD74" s="114"/>
      <c r="SE74" s="114"/>
      <c r="SF74" s="114"/>
      <c r="SG74" s="114"/>
      <c r="SH74" s="114"/>
      <c r="SI74" s="114"/>
      <c r="SJ74" s="114"/>
      <c r="SK74" s="114"/>
      <c r="SL74" s="114"/>
      <c r="SM74" s="114"/>
      <c r="SN74" s="114"/>
      <c r="SO74" s="114"/>
      <c r="SP74" s="114"/>
      <c r="SQ74" s="114"/>
      <c r="SR74" s="114"/>
      <c r="SS74" s="114"/>
      <c r="ST74" s="114"/>
      <c r="SU74" s="114"/>
      <c r="SV74" s="114"/>
      <c r="SW74" s="114"/>
      <c r="SX74" s="114"/>
      <c r="SY74" s="114"/>
      <c r="SZ74" s="114"/>
      <c r="TA74" s="114"/>
      <c r="TB74" s="114"/>
      <c r="TC74" s="114"/>
      <c r="TD74" s="114"/>
      <c r="TE74" s="114"/>
      <c r="TF74" s="114"/>
      <c r="TG74" s="114"/>
      <c r="TH74" s="114"/>
      <c r="TI74" s="114"/>
      <c r="TJ74" s="114"/>
      <c r="TK74" s="114"/>
      <c r="TL74" s="114"/>
      <c r="TM74" s="114"/>
      <c r="TN74" s="114"/>
      <c r="TO74" s="114"/>
      <c r="TP74" s="114"/>
      <c r="TQ74" s="114"/>
      <c r="TR74" s="114"/>
      <c r="TS74" s="114"/>
      <c r="TT74" s="114"/>
      <c r="TU74" s="114"/>
      <c r="TV74" s="114"/>
      <c r="TW74" s="114"/>
      <c r="TX74" s="114"/>
      <c r="TY74" s="114"/>
      <c r="TZ74" s="114"/>
      <c r="UA74" s="114"/>
      <c r="UB74" s="114"/>
      <c r="UC74" s="114"/>
      <c r="UD74" s="114"/>
      <c r="UE74" s="114"/>
      <c r="UF74" s="114"/>
      <c r="UG74" s="114"/>
      <c r="UH74" s="114"/>
      <c r="UI74" s="114"/>
      <c r="UJ74" s="114"/>
      <c r="UK74" s="114"/>
      <c r="UL74" s="114"/>
      <c r="UM74" s="114"/>
      <c r="UN74" s="114"/>
      <c r="UO74" s="114"/>
      <c r="UP74" s="114"/>
      <c r="UQ74" s="114"/>
      <c r="UR74" s="114"/>
      <c r="US74" s="114"/>
      <c r="UT74" s="114"/>
      <c r="UU74" s="114"/>
      <c r="UV74" s="114"/>
      <c r="UW74" s="114"/>
      <c r="UX74" s="114"/>
      <c r="UY74" s="114"/>
      <c r="UZ74" s="114"/>
      <c r="VA74" s="114"/>
      <c r="VB74" s="114"/>
      <c r="VC74" s="114"/>
      <c r="VD74" s="114"/>
      <c r="VE74" s="114"/>
      <c r="VF74" s="114"/>
      <c r="VG74" s="114"/>
      <c r="VH74" s="114"/>
      <c r="VI74" s="114"/>
      <c r="VJ74" s="114"/>
      <c r="VK74" s="114"/>
      <c r="VL74" s="114"/>
      <c r="VM74" s="114"/>
      <c r="VN74" s="114"/>
      <c r="VO74" s="114"/>
      <c r="VP74" s="114"/>
      <c r="VQ74" s="114"/>
      <c r="VR74" s="114"/>
      <c r="VS74" s="114"/>
      <c r="VT74" s="114"/>
      <c r="VU74" s="114"/>
      <c r="VV74" s="114"/>
      <c r="VW74" s="114"/>
      <c r="VX74" s="114"/>
      <c r="VY74" s="114"/>
      <c r="VZ74" s="114"/>
      <c r="WA74" s="114"/>
      <c r="WB74" s="114"/>
      <c r="WC74" s="114"/>
      <c r="WD74" s="114"/>
      <c r="WE74" s="114"/>
      <c r="WF74" s="114"/>
      <c r="WG74" s="114"/>
      <c r="WH74" s="114"/>
      <c r="WI74" s="114"/>
      <c r="WJ74" s="114"/>
      <c r="WK74" s="114"/>
      <c r="WL74" s="114"/>
      <c r="WM74" s="114"/>
      <c r="WN74" s="114"/>
      <c r="WO74" s="114"/>
      <c r="WP74" s="114"/>
      <c r="WQ74" s="114"/>
      <c r="WR74" s="114"/>
      <c r="WS74" s="114"/>
      <c r="WT74" s="114"/>
      <c r="WU74" s="114"/>
      <c r="WV74" s="114"/>
      <c r="WW74" s="114"/>
      <c r="WX74" s="114"/>
      <c r="WY74" s="114"/>
      <c r="WZ74" s="114"/>
      <c r="XA74" s="114"/>
      <c r="XB74" s="114"/>
      <c r="XC74" s="114"/>
      <c r="XD74" s="114"/>
      <c r="XE74" s="114"/>
      <c r="XF74" s="114"/>
      <c r="XG74" s="114"/>
      <c r="XH74" s="114"/>
      <c r="XI74" s="114"/>
      <c r="XJ74" s="114"/>
      <c r="XK74" s="114"/>
      <c r="XL74" s="114"/>
      <c r="XM74" s="114"/>
      <c r="XN74" s="114"/>
      <c r="XO74" s="114"/>
      <c r="XP74" s="114"/>
      <c r="XQ74" s="114"/>
      <c r="XR74" s="114"/>
      <c r="XS74" s="114"/>
      <c r="XT74" s="114"/>
      <c r="XU74" s="114"/>
      <c r="XV74" s="114"/>
      <c r="XW74" s="114"/>
      <c r="XX74" s="114"/>
      <c r="XY74" s="114"/>
      <c r="XZ74" s="114"/>
      <c r="YA74" s="114"/>
      <c r="YB74" s="114"/>
      <c r="YC74" s="114"/>
      <c r="YD74" s="114"/>
      <c r="YE74" s="114"/>
      <c r="YF74" s="114"/>
      <c r="YG74" s="114"/>
      <c r="YH74" s="114"/>
      <c r="YI74" s="114"/>
      <c r="YJ74" s="114"/>
      <c r="YK74" s="114"/>
      <c r="YL74" s="114"/>
      <c r="YM74" s="114"/>
      <c r="YN74" s="114"/>
      <c r="YO74" s="114"/>
      <c r="YP74" s="114"/>
      <c r="YQ74" s="114"/>
      <c r="YR74" s="114"/>
      <c r="YS74" s="114"/>
      <c r="YT74" s="114"/>
      <c r="YU74" s="114"/>
      <c r="YV74" s="114"/>
      <c r="YW74" s="114"/>
      <c r="YX74" s="114"/>
      <c r="YY74" s="114"/>
      <c r="YZ74" s="114"/>
      <c r="ZA74" s="114"/>
      <c r="ZB74" s="114"/>
      <c r="ZC74" s="114"/>
      <c r="ZD74" s="114"/>
      <c r="ZE74" s="114"/>
      <c r="ZF74" s="114"/>
      <c r="ZG74" s="114"/>
      <c r="ZH74" s="114"/>
      <c r="ZI74" s="114"/>
      <c r="ZJ74" s="114"/>
      <c r="ZK74" s="114"/>
      <c r="ZL74" s="114"/>
      <c r="ZM74" s="114"/>
      <c r="ZN74" s="114"/>
      <c r="ZO74" s="114"/>
      <c r="ZP74" s="114"/>
      <c r="ZQ74" s="114"/>
      <c r="ZR74" s="114"/>
      <c r="ZS74" s="114"/>
      <c r="ZT74" s="114"/>
      <c r="ZU74" s="114"/>
      <c r="ZV74" s="114"/>
      <c r="ZW74" s="114"/>
      <c r="ZX74" s="114"/>
      <c r="ZY74" s="114"/>
      <c r="ZZ74" s="114"/>
    </row>
    <row r="75" spans="1:702" hidden="1" outlineLevel="1">
      <c r="A75" s="8">
        <v>42491</v>
      </c>
      <c r="B75" s="114">
        <v>674.61096756999996</v>
      </c>
      <c r="C75" s="114">
        <v>154.17739774</v>
      </c>
      <c r="D75" s="114">
        <v>5.0195999999999999E-3</v>
      </c>
      <c r="E75" s="114">
        <v>265.24290832000003</v>
      </c>
      <c r="F75" s="114">
        <v>1.199E-5</v>
      </c>
      <c r="G75" s="114">
        <v>0.86971602999999997</v>
      </c>
      <c r="H75" s="114">
        <v>31.362819259999998</v>
      </c>
      <c r="I75" s="114">
        <v>188.24188627999999</v>
      </c>
      <c r="J75" s="114">
        <v>1.5234053400000001</v>
      </c>
      <c r="K75" s="114">
        <v>1.07430651</v>
      </c>
      <c r="L75" s="114">
        <v>2.85646003</v>
      </c>
      <c r="M75" s="166" t="s">
        <v>186</v>
      </c>
      <c r="N75" s="114">
        <v>16.309725520000001</v>
      </c>
      <c r="O75" s="114">
        <v>0.83000063999999996</v>
      </c>
      <c r="P75" s="114">
        <v>9.6015867200000002</v>
      </c>
      <c r="Q75" s="114">
        <v>2.575912E-2</v>
      </c>
      <c r="R75" s="114">
        <v>1.6132377099999999</v>
      </c>
      <c r="S75" s="114">
        <v>0.63051617999999998</v>
      </c>
      <c r="T75" s="114">
        <v>0.24621058000000001</v>
      </c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114"/>
      <c r="DG75" s="114"/>
      <c r="DH75" s="114"/>
      <c r="DI75" s="114"/>
      <c r="DJ75" s="114"/>
      <c r="DK75" s="114"/>
      <c r="DL75" s="114"/>
      <c r="DM75" s="114"/>
      <c r="DN75" s="114"/>
      <c r="DO75" s="114"/>
      <c r="DP75" s="114"/>
      <c r="DQ75" s="114"/>
      <c r="DR75" s="114"/>
      <c r="DS75" s="114"/>
      <c r="DT75" s="114"/>
      <c r="DU75" s="114"/>
      <c r="DV75" s="114"/>
      <c r="DW75" s="114"/>
      <c r="DX75" s="114"/>
      <c r="DY75" s="114"/>
      <c r="DZ75" s="114"/>
      <c r="EA75" s="114"/>
      <c r="EB75" s="114"/>
      <c r="EC75" s="114"/>
      <c r="ED75" s="114"/>
      <c r="EE75" s="114"/>
      <c r="EF75" s="114"/>
      <c r="EG75" s="114"/>
      <c r="EH75" s="114"/>
      <c r="EI75" s="114"/>
      <c r="EJ75" s="114"/>
      <c r="EK75" s="114"/>
      <c r="EL75" s="114"/>
      <c r="EM75" s="114"/>
      <c r="EN75" s="114"/>
      <c r="EO75" s="114"/>
      <c r="EP75" s="114"/>
      <c r="EQ75" s="114"/>
      <c r="ER75" s="114"/>
      <c r="ES75" s="114"/>
      <c r="ET75" s="114"/>
      <c r="EU75" s="114"/>
      <c r="EV75" s="114"/>
      <c r="EW75" s="114"/>
      <c r="EX75" s="114"/>
      <c r="EY75" s="114"/>
      <c r="EZ75" s="114"/>
      <c r="FA75" s="114"/>
      <c r="FB75" s="114"/>
      <c r="FC75" s="114"/>
      <c r="FD75" s="114"/>
      <c r="FE75" s="114"/>
      <c r="FF75" s="114"/>
      <c r="FG75" s="114"/>
      <c r="FH75" s="114"/>
      <c r="FI75" s="114"/>
      <c r="FJ75" s="114"/>
      <c r="FK75" s="114"/>
      <c r="FL75" s="114"/>
      <c r="FM75" s="114"/>
      <c r="FN75" s="114"/>
      <c r="FO75" s="114"/>
      <c r="FP75" s="114"/>
      <c r="FQ75" s="114"/>
      <c r="FR75" s="114"/>
      <c r="FS75" s="114"/>
      <c r="FT75" s="114"/>
      <c r="FU75" s="114"/>
      <c r="FV75" s="114"/>
      <c r="FW75" s="114"/>
      <c r="FX75" s="114"/>
      <c r="FY75" s="114"/>
      <c r="FZ75" s="114"/>
      <c r="GA75" s="114"/>
      <c r="GB75" s="114"/>
      <c r="GC75" s="114"/>
      <c r="GD75" s="114"/>
      <c r="GE75" s="114"/>
      <c r="GF75" s="114"/>
      <c r="GG75" s="114"/>
      <c r="GH75" s="114"/>
      <c r="GI75" s="114"/>
      <c r="GJ75" s="114"/>
      <c r="GK75" s="114"/>
      <c r="GL75" s="114"/>
      <c r="GM75" s="114"/>
      <c r="GN75" s="114"/>
      <c r="GO75" s="114"/>
      <c r="GP75" s="114"/>
      <c r="GQ75" s="114"/>
      <c r="GR75" s="114"/>
      <c r="GS75" s="114"/>
      <c r="GT75" s="114"/>
      <c r="GU75" s="114"/>
      <c r="GV75" s="114"/>
      <c r="GW75" s="114"/>
      <c r="GX75" s="114"/>
      <c r="GY75" s="114"/>
      <c r="GZ75" s="114"/>
      <c r="HA75" s="114"/>
      <c r="HB75" s="114"/>
      <c r="HC75" s="114"/>
      <c r="HD75" s="114"/>
      <c r="HE75" s="114"/>
      <c r="HF75" s="114"/>
      <c r="HG75" s="114"/>
      <c r="HH75" s="114"/>
      <c r="HI75" s="114"/>
      <c r="HJ75" s="114"/>
      <c r="HK75" s="114"/>
      <c r="HL75" s="114"/>
      <c r="HM75" s="114"/>
      <c r="HN75" s="114"/>
      <c r="HO75" s="114"/>
      <c r="HP75" s="114"/>
      <c r="HQ75" s="114"/>
      <c r="HR75" s="114"/>
      <c r="HS75" s="114"/>
      <c r="HT75" s="114"/>
      <c r="HU75" s="114"/>
      <c r="HV75" s="114"/>
      <c r="HW75" s="114"/>
      <c r="HX75" s="114"/>
      <c r="HY75" s="114"/>
      <c r="HZ75" s="114"/>
      <c r="IA75" s="114"/>
      <c r="IB75" s="114"/>
      <c r="IC75" s="114"/>
      <c r="ID75" s="114"/>
      <c r="IE75" s="114"/>
      <c r="IF75" s="114"/>
      <c r="IG75" s="114"/>
      <c r="IH75" s="114"/>
      <c r="II75" s="114"/>
      <c r="IJ75" s="114"/>
      <c r="IK75" s="114"/>
      <c r="IL75" s="114"/>
      <c r="IM75" s="114"/>
      <c r="IN75" s="114"/>
      <c r="IO75" s="114"/>
      <c r="IP75" s="114"/>
      <c r="IQ75" s="114"/>
      <c r="IR75" s="114"/>
      <c r="IS75" s="114"/>
      <c r="IT75" s="114"/>
      <c r="IU75" s="114"/>
      <c r="IV75" s="114"/>
      <c r="IW75" s="114"/>
      <c r="IX75" s="114"/>
      <c r="IY75" s="114"/>
      <c r="IZ75" s="114"/>
      <c r="JA75" s="114"/>
      <c r="JB75" s="114"/>
      <c r="JC75" s="114"/>
      <c r="JD75" s="114"/>
      <c r="JE75" s="114"/>
      <c r="JF75" s="114"/>
      <c r="JG75" s="114"/>
      <c r="JH75" s="114"/>
      <c r="JI75" s="114"/>
      <c r="JJ75" s="114"/>
      <c r="JK75" s="114"/>
      <c r="JL75" s="114"/>
      <c r="JM75" s="114"/>
      <c r="JN75" s="114"/>
      <c r="JO75" s="114"/>
      <c r="JP75" s="114"/>
      <c r="JQ75" s="114"/>
      <c r="JR75" s="114"/>
      <c r="JS75" s="114"/>
      <c r="JT75" s="114"/>
      <c r="JU75" s="114"/>
      <c r="JV75" s="114"/>
      <c r="JW75" s="114"/>
      <c r="JX75" s="114"/>
      <c r="JY75" s="114"/>
      <c r="JZ75" s="114"/>
      <c r="KA75" s="114"/>
      <c r="KB75" s="114"/>
      <c r="KC75" s="114"/>
      <c r="KD75" s="114"/>
      <c r="KE75" s="114"/>
      <c r="KF75" s="114"/>
      <c r="KG75" s="114"/>
      <c r="KH75" s="114"/>
      <c r="KI75" s="114"/>
      <c r="KJ75" s="114"/>
      <c r="KK75" s="114"/>
      <c r="KL75" s="114"/>
      <c r="KM75" s="114"/>
      <c r="KN75" s="114"/>
      <c r="KO75" s="114"/>
      <c r="KP75" s="114"/>
      <c r="KQ75" s="114"/>
      <c r="KR75" s="114"/>
      <c r="KS75" s="114"/>
      <c r="KT75" s="114"/>
      <c r="KU75" s="114"/>
      <c r="KV75" s="114"/>
      <c r="KW75" s="114"/>
      <c r="KX75" s="114"/>
      <c r="KY75" s="114"/>
      <c r="KZ75" s="114"/>
      <c r="LA75" s="114"/>
      <c r="LB75" s="114"/>
      <c r="LC75" s="114"/>
      <c r="LD75" s="114"/>
      <c r="LE75" s="114"/>
      <c r="LF75" s="114"/>
      <c r="LG75" s="114"/>
      <c r="LH75" s="114"/>
      <c r="LI75" s="114"/>
      <c r="LJ75" s="114"/>
      <c r="LK75" s="114"/>
      <c r="LL75" s="114"/>
      <c r="LM75" s="114"/>
      <c r="LN75" s="114"/>
      <c r="LO75" s="114"/>
      <c r="LP75" s="114"/>
      <c r="LQ75" s="114"/>
      <c r="LR75" s="114"/>
      <c r="LS75" s="114"/>
      <c r="LT75" s="114"/>
      <c r="LU75" s="114"/>
      <c r="LV75" s="114"/>
      <c r="LW75" s="114"/>
      <c r="LX75" s="114"/>
      <c r="LY75" s="114"/>
      <c r="LZ75" s="114"/>
      <c r="MA75" s="114"/>
      <c r="MB75" s="114"/>
      <c r="MC75" s="114"/>
      <c r="MD75" s="114"/>
      <c r="ME75" s="114"/>
      <c r="MF75" s="114"/>
      <c r="MG75" s="114"/>
      <c r="MH75" s="114"/>
      <c r="MI75" s="114"/>
      <c r="MJ75" s="114"/>
      <c r="MK75" s="114"/>
      <c r="ML75" s="114"/>
      <c r="MM75" s="114"/>
      <c r="MN75" s="114"/>
      <c r="MO75" s="114"/>
      <c r="MP75" s="114"/>
      <c r="MQ75" s="114"/>
      <c r="MR75" s="114"/>
      <c r="MS75" s="114"/>
      <c r="MT75" s="114"/>
      <c r="MU75" s="114"/>
      <c r="MV75" s="114"/>
      <c r="MW75" s="114"/>
      <c r="MX75" s="114"/>
      <c r="MY75" s="114"/>
      <c r="MZ75" s="114"/>
      <c r="NA75" s="114"/>
      <c r="NB75" s="114"/>
      <c r="NC75" s="114"/>
      <c r="ND75" s="114"/>
      <c r="NE75" s="114"/>
      <c r="NF75" s="114"/>
      <c r="NG75" s="114"/>
      <c r="NH75" s="114"/>
      <c r="NI75" s="114"/>
      <c r="NJ75" s="114"/>
      <c r="NK75" s="114"/>
      <c r="NL75" s="114"/>
      <c r="NM75" s="114"/>
      <c r="NN75" s="114"/>
      <c r="NO75" s="114"/>
      <c r="NP75" s="114"/>
      <c r="NQ75" s="114"/>
      <c r="NR75" s="114"/>
      <c r="NS75" s="114"/>
      <c r="NT75" s="114"/>
      <c r="NU75" s="114"/>
      <c r="NV75" s="114"/>
      <c r="NW75" s="114"/>
      <c r="NX75" s="114"/>
      <c r="NY75" s="114"/>
      <c r="NZ75" s="114"/>
      <c r="OA75" s="114"/>
      <c r="OB75" s="114"/>
      <c r="OC75" s="114"/>
      <c r="OD75" s="114"/>
      <c r="OE75" s="114"/>
      <c r="OF75" s="114"/>
      <c r="OG75" s="114"/>
      <c r="OH75" s="114"/>
      <c r="OI75" s="114"/>
      <c r="OJ75" s="114"/>
      <c r="OK75" s="114"/>
      <c r="OL75" s="114"/>
      <c r="OM75" s="114"/>
      <c r="ON75" s="114"/>
      <c r="OO75" s="114"/>
      <c r="OP75" s="114"/>
      <c r="OQ75" s="114"/>
      <c r="OR75" s="114"/>
      <c r="OS75" s="114"/>
      <c r="OT75" s="114"/>
      <c r="OU75" s="114"/>
      <c r="OV75" s="114"/>
      <c r="OW75" s="114"/>
      <c r="OX75" s="114"/>
      <c r="OY75" s="114"/>
      <c r="OZ75" s="114"/>
      <c r="PA75" s="114"/>
      <c r="PB75" s="114"/>
      <c r="PC75" s="114"/>
      <c r="PD75" s="114"/>
      <c r="PE75" s="114"/>
      <c r="PF75" s="114"/>
      <c r="PG75" s="114"/>
      <c r="PH75" s="114"/>
      <c r="PI75" s="114"/>
      <c r="PJ75" s="114"/>
      <c r="PK75" s="114"/>
      <c r="PL75" s="114"/>
      <c r="PM75" s="114"/>
      <c r="PN75" s="114"/>
      <c r="PO75" s="114"/>
      <c r="PP75" s="114"/>
      <c r="PQ75" s="114"/>
      <c r="PR75" s="114"/>
      <c r="PS75" s="114"/>
      <c r="PT75" s="114"/>
      <c r="PU75" s="114"/>
      <c r="PV75" s="114"/>
      <c r="PW75" s="114"/>
      <c r="PX75" s="114"/>
      <c r="PY75" s="114"/>
      <c r="PZ75" s="114"/>
      <c r="QA75" s="114"/>
      <c r="QB75" s="114"/>
      <c r="QC75" s="114"/>
      <c r="QD75" s="114"/>
      <c r="QE75" s="114"/>
      <c r="QF75" s="114"/>
      <c r="QG75" s="114"/>
      <c r="QH75" s="114"/>
      <c r="QI75" s="114"/>
      <c r="QJ75" s="114"/>
      <c r="QK75" s="114"/>
      <c r="QL75" s="114"/>
      <c r="QM75" s="114"/>
      <c r="QN75" s="114"/>
      <c r="QO75" s="114"/>
      <c r="QP75" s="114"/>
      <c r="QQ75" s="114"/>
      <c r="QR75" s="114"/>
      <c r="QS75" s="114"/>
      <c r="QT75" s="114"/>
      <c r="QU75" s="114"/>
      <c r="QV75" s="114"/>
      <c r="QW75" s="114"/>
      <c r="QX75" s="114"/>
      <c r="QY75" s="114"/>
      <c r="QZ75" s="114"/>
      <c r="RA75" s="114"/>
      <c r="RB75" s="114"/>
      <c r="RC75" s="114"/>
      <c r="RD75" s="114"/>
      <c r="RE75" s="114"/>
      <c r="RF75" s="114"/>
      <c r="RG75" s="114"/>
      <c r="RH75" s="114"/>
      <c r="RI75" s="114"/>
      <c r="RJ75" s="114"/>
      <c r="RK75" s="114"/>
      <c r="RL75" s="114"/>
      <c r="RM75" s="114"/>
      <c r="RN75" s="114"/>
      <c r="RO75" s="114"/>
      <c r="RP75" s="114"/>
      <c r="RQ75" s="114"/>
      <c r="RR75" s="114"/>
      <c r="RS75" s="114"/>
      <c r="RT75" s="114"/>
      <c r="RU75" s="114"/>
      <c r="RV75" s="114"/>
      <c r="RW75" s="114"/>
      <c r="RX75" s="114"/>
      <c r="RY75" s="114"/>
      <c r="RZ75" s="114"/>
      <c r="SA75" s="114"/>
      <c r="SB75" s="114"/>
      <c r="SC75" s="114"/>
      <c r="SD75" s="114"/>
      <c r="SE75" s="114"/>
      <c r="SF75" s="114"/>
      <c r="SG75" s="114"/>
      <c r="SH75" s="114"/>
      <c r="SI75" s="114"/>
      <c r="SJ75" s="114"/>
      <c r="SK75" s="114"/>
      <c r="SL75" s="114"/>
      <c r="SM75" s="114"/>
      <c r="SN75" s="114"/>
      <c r="SO75" s="114"/>
      <c r="SP75" s="114"/>
      <c r="SQ75" s="114"/>
      <c r="SR75" s="114"/>
      <c r="SS75" s="114"/>
      <c r="ST75" s="114"/>
      <c r="SU75" s="114"/>
      <c r="SV75" s="114"/>
      <c r="SW75" s="114"/>
      <c r="SX75" s="114"/>
      <c r="SY75" s="114"/>
      <c r="SZ75" s="114"/>
      <c r="TA75" s="114"/>
      <c r="TB75" s="114"/>
      <c r="TC75" s="114"/>
      <c r="TD75" s="114"/>
      <c r="TE75" s="114"/>
      <c r="TF75" s="114"/>
      <c r="TG75" s="114"/>
      <c r="TH75" s="114"/>
      <c r="TI75" s="114"/>
      <c r="TJ75" s="114"/>
      <c r="TK75" s="114"/>
      <c r="TL75" s="114"/>
      <c r="TM75" s="114"/>
      <c r="TN75" s="114"/>
      <c r="TO75" s="114"/>
      <c r="TP75" s="114"/>
      <c r="TQ75" s="114"/>
      <c r="TR75" s="114"/>
      <c r="TS75" s="114"/>
      <c r="TT75" s="114"/>
      <c r="TU75" s="114"/>
      <c r="TV75" s="114"/>
      <c r="TW75" s="114"/>
      <c r="TX75" s="114"/>
      <c r="TY75" s="114"/>
      <c r="TZ75" s="114"/>
      <c r="UA75" s="114"/>
      <c r="UB75" s="114"/>
      <c r="UC75" s="114"/>
      <c r="UD75" s="114"/>
      <c r="UE75" s="114"/>
      <c r="UF75" s="114"/>
      <c r="UG75" s="114"/>
      <c r="UH75" s="114"/>
      <c r="UI75" s="114"/>
      <c r="UJ75" s="114"/>
      <c r="UK75" s="114"/>
      <c r="UL75" s="114"/>
      <c r="UM75" s="114"/>
      <c r="UN75" s="114"/>
      <c r="UO75" s="114"/>
      <c r="UP75" s="114"/>
      <c r="UQ75" s="114"/>
      <c r="UR75" s="114"/>
      <c r="US75" s="114"/>
      <c r="UT75" s="114"/>
      <c r="UU75" s="114"/>
      <c r="UV75" s="114"/>
      <c r="UW75" s="114"/>
      <c r="UX75" s="114"/>
      <c r="UY75" s="114"/>
      <c r="UZ75" s="114"/>
      <c r="VA75" s="114"/>
      <c r="VB75" s="114"/>
      <c r="VC75" s="114"/>
      <c r="VD75" s="114"/>
      <c r="VE75" s="114"/>
      <c r="VF75" s="114"/>
      <c r="VG75" s="114"/>
      <c r="VH75" s="114"/>
      <c r="VI75" s="114"/>
      <c r="VJ75" s="114"/>
      <c r="VK75" s="114"/>
      <c r="VL75" s="114"/>
      <c r="VM75" s="114"/>
      <c r="VN75" s="114"/>
      <c r="VO75" s="114"/>
      <c r="VP75" s="114"/>
      <c r="VQ75" s="114"/>
      <c r="VR75" s="114"/>
      <c r="VS75" s="114"/>
      <c r="VT75" s="114"/>
      <c r="VU75" s="114"/>
      <c r="VV75" s="114"/>
      <c r="VW75" s="114"/>
      <c r="VX75" s="114"/>
      <c r="VY75" s="114"/>
      <c r="VZ75" s="114"/>
      <c r="WA75" s="114"/>
      <c r="WB75" s="114"/>
      <c r="WC75" s="114"/>
      <c r="WD75" s="114"/>
      <c r="WE75" s="114"/>
      <c r="WF75" s="114"/>
      <c r="WG75" s="114"/>
      <c r="WH75" s="114"/>
      <c r="WI75" s="114"/>
      <c r="WJ75" s="114"/>
      <c r="WK75" s="114"/>
      <c r="WL75" s="114"/>
      <c r="WM75" s="114"/>
      <c r="WN75" s="114"/>
      <c r="WO75" s="114"/>
      <c r="WP75" s="114"/>
      <c r="WQ75" s="114"/>
      <c r="WR75" s="114"/>
      <c r="WS75" s="114"/>
      <c r="WT75" s="114"/>
      <c r="WU75" s="114"/>
      <c r="WV75" s="114"/>
      <c r="WW75" s="114"/>
      <c r="WX75" s="114"/>
      <c r="WY75" s="114"/>
      <c r="WZ75" s="114"/>
      <c r="XA75" s="114"/>
      <c r="XB75" s="114"/>
      <c r="XC75" s="114"/>
      <c r="XD75" s="114"/>
      <c r="XE75" s="114"/>
      <c r="XF75" s="114"/>
      <c r="XG75" s="114"/>
      <c r="XH75" s="114"/>
      <c r="XI75" s="114"/>
      <c r="XJ75" s="114"/>
      <c r="XK75" s="114"/>
      <c r="XL75" s="114"/>
      <c r="XM75" s="114"/>
      <c r="XN75" s="114"/>
      <c r="XO75" s="114"/>
      <c r="XP75" s="114"/>
      <c r="XQ75" s="114"/>
      <c r="XR75" s="114"/>
      <c r="XS75" s="114"/>
      <c r="XT75" s="114"/>
      <c r="XU75" s="114"/>
      <c r="XV75" s="114"/>
      <c r="XW75" s="114"/>
      <c r="XX75" s="114"/>
      <c r="XY75" s="114"/>
      <c r="XZ75" s="114"/>
      <c r="YA75" s="114"/>
      <c r="YB75" s="114"/>
      <c r="YC75" s="114"/>
      <c r="YD75" s="114"/>
      <c r="YE75" s="114"/>
      <c r="YF75" s="114"/>
      <c r="YG75" s="114"/>
      <c r="YH75" s="114"/>
      <c r="YI75" s="114"/>
      <c r="YJ75" s="114"/>
      <c r="YK75" s="114"/>
      <c r="YL75" s="114"/>
      <c r="YM75" s="114"/>
      <c r="YN75" s="114"/>
      <c r="YO75" s="114"/>
      <c r="YP75" s="114"/>
      <c r="YQ75" s="114"/>
      <c r="YR75" s="114"/>
      <c r="YS75" s="114"/>
      <c r="YT75" s="114"/>
      <c r="YU75" s="114"/>
      <c r="YV75" s="114"/>
      <c r="YW75" s="114"/>
      <c r="YX75" s="114"/>
      <c r="YY75" s="114"/>
      <c r="YZ75" s="114"/>
      <c r="ZA75" s="114"/>
      <c r="ZB75" s="114"/>
      <c r="ZC75" s="114"/>
      <c r="ZD75" s="114"/>
      <c r="ZE75" s="114"/>
      <c r="ZF75" s="114"/>
      <c r="ZG75" s="114"/>
      <c r="ZH75" s="114"/>
      <c r="ZI75" s="114"/>
      <c r="ZJ75" s="114"/>
      <c r="ZK75" s="114"/>
      <c r="ZL75" s="114"/>
      <c r="ZM75" s="114"/>
      <c r="ZN75" s="114"/>
      <c r="ZO75" s="114"/>
      <c r="ZP75" s="114"/>
      <c r="ZQ75" s="114"/>
      <c r="ZR75" s="114"/>
      <c r="ZS75" s="114"/>
      <c r="ZT75" s="114"/>
      <c r="ZU75" s="114"/>
      <c r="ZV75" s="114"/>
      <c r="ZW75" s="114"/>
      <c r="ZX75" s="114"/>
      <c r="ZY75" s="114"/>
      <c r="ZZ75" s="114"/>
    </row>
    <row r="76" spans="1:702" hidden="1" outlineLevel="1">
      <c r="A76" s="8">
        <v>42522</v>
      </c>
      <c r="B76" s="114">
        <v>672.59346152000001</v>
      </c>
      <c r="C76" s="114">
        <v>152.86194090999999</v>
      </c>
      <c r="D76" s="114">
        <v>1.9599999999999999E-5</v>
      </c>
      <c r="E76" s="114">
        <v>262.24718688000002</v>
      </c>
      <c r="F76" s="114">
        <v>1.9099999999999999E-6</v>
      </c>
      <c r="G76" s="114">
        <v>0.84668129999999997</v>
      </c>
      <c r="H76" s="114">
        <v>32.024855549999998</v>
      </c>
      <c r="I76" s="114">
        <v>190.71224900000001</v>
      </c>
      <c r="J76" s="114">
        <v>1.9025668499999999</v>
      </c>
      <c r="K76" s="114">
        <v>1.0737559999999999</v>
      </c>
      <c r="L76" s="114">
        <v>2.8204119900000002</v>
      </c>
      <c r="M76" s="166" t="s">
        <v>186</v>
      </c>
      <c r="N76" s="114">
        <v>16.086542260000002</v>
      </c>
      <c r="O76" s="114">
        <v>0.81138047000000002</v>
      </c>
      <c r="P76" s="114">
        <v>9.1497479500000001</v>
      </c>
      <c r="Q76" s="114">
        <v>2.5724879999999999E-2</v>
      </c>
      <c r="R76" s="114">
        <v>1.5353117199999999</v>
      </c>
      <c r="S76" s="114">
        <v>0.27021677999999999</v>
      </c>
      <c r="T76" s="114">
        <v>0.22486747000000001</v>
      </c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114"/>
      <c r="DG76" s="114"/>
      <c r="DH76" s="114"/>
      <c r="DI76" s="114"/>
      <c r="DJ76" s="114"/>
      <c r="DK76" s="114"/>
      <c r="DL76" s="114"/>
      <c r="DM76" s="114"/>
      <c r="DN76" s="114"/>
      <c r="DO76" s="114"/>
      <c r="DP76" s="114"/>
      <c r="DQ76" s="114"/>
      <c r="DR76" s="114"/>
      <c r="DS76" s="114"/>
      <c r="DT76" s="114"/>
      <c r="DU76" s="114"/>
      <c r="DV76" s="114"/>
      <c r="DW76" s="114"/>
      <c r="DX76" s="114"/>
      <c r="DY76" s="114"/>
      <c r="DZ76" s="114"/>
      <c r="EA76" s="114"/>
      <c r="EB76" s="114"/>
      <c r="EC76" s="114"/>
      <c r="ED76" s="114"/>
      <c r="EE76" s="114"/>
      <c r="EF76" s="114"/>
      <c r="EG76" s="114"/>
      <c r="EH76" s="114"/>
      <c r="EI76" s="114"/>
      <c r="EJ76" s="114"/>
      <c r="EK76" s="114"/>
      <c r="EL76" s="114"/>
      <c r="EM76" s="114"/>
      <c r="EN76" s="114"/>
      <c r="EO76" s="114"/>
      <c r="EP76" s="114"/>
      <c r="EQ76" s="114"/>
      <c r="ER76" s="114"/>
      <c r="ES76" s="114"/>
      <c r="ET76" s="114"/>
      <c r="EU76" s="114"/>
      <c r="EV76" s="114"/>
      <c r="EW76" s="114"/>
      <c r="EX76" s="114"/>
      <c r="EY76" s="114"/>
      <c r="EZ76" s="114"/>
      <c r="FA76" s="114"/>
      <c r="FB76" s="114"/>
      <c r="FC76" s="114"/>
      <c r="FD76" s="114"/>
      <c r="FE76" s="114"/>
      <c r="FF76" s="114"/>
      <c r="FG76" s="114"/>
      <c r="FH76" s="114"/>
      <c r="FI76" s="114"/>
      <c r="FJ76" s="114"/>
      <c r="FK76" s="114"/>
      <c r="FL76" s="114"/>
      <c r="FM76" s="114"/>
      <c r="FN76" s="114"/>
      <c r="FO76" s="114"/>
      <c r="FP76" s="114"/>
      <c r="FQ76" s="114"/>
      <c r="FR76" s="114"/>
      <c r="FS76" s="114"/>
      <c r="FT76" s="114"/>
      <c r="FU76" s="114"/>
      <c r="FV76" s="114"/>
      <c r="FW76" s="114"/>
      <c r="FX76" s="114"/>
      <c r="FY76" s="114"/>
      <c r="FZ76" s="114"/>
      <c r="GA76" s="114"/>
      <c r="GB76" s="114"/>
      <c r="GC76" s="114"/>
      <c r="GD76" s="114"/>
      <c r="GE76" s="114"/>
      <c r="GF76" s="114"/>
      <c r="GG76" s="114"/>
      <c r="GH76" s="114"/>
      <c r="GI76" s="114"/>
      <c r="GJ76" s="114"/>
      <c r="GK76" s="114"/>
      <c r="GL76" s="114"/>
      <c r="GM76" s="114"/>
      <c r="GN76" s="114"/>
      <c r="GO76" s="114"/>
      <c r="GP76" s="114"/>
      <c r="GQ76" s="114"/>
      <c r="GR76" s="114"/>
      <c r="GS76" s="114"/>
      <c r="GT76" s="114"/>
      <c r="GU76" s="114"/>
      <c r="GV76" s="114"/>
      <c r="GW76" s="114"/>
      <c r="GX76" s="114"/>
      <c r="GY76" s="114"/>
      <c r="GZ76" s="114"/>
      <c r="HA76" s="114"/>
      <c r="HB76" s="114"/>
      <c r="HC76" s="114"/>
      <c r="HD76" s="114"/>
      <c r="HE76" s="114"/>
      <c r="HF76" s="114"/>
      <c r="HG76" s="114"/>
      <c r="HH76" s="114"/>
      <c r="HI76" s="114"/>
      <c r="HJ76" s="114"/>
      <c r="HK76" s="114"/>
      <c r="HL76" s="114"/>
      <c r="HM76" s="114"/>
      <c r="HN76" s="114"/>
      <c r="HO76" s="114"/>
      <c r="HP76" s="114"/>
      <c r="HQ76" s="114"/>
      <c r="HR76" s="114"/>
      <c r="HS76" s="114"/>
      <c r="HT76" s="114"/>
      <c r="HU76" s="114"/>
      <c r="HV76" s="114"/>
      <c r="HW76" s="114"/>
      <c r="HX76" s="114"/>
      <c r="HY76" s="114"/>
      <c r="HZ76" s="114"/>
      <c r="IA76" s="114"/>
      <c r="IB76" s="114"/>
      <c r="IC76" s="114"/>
      <c r="ID76" s="114"/>
      <c r="IE76" s="114"/>
      <c r="IF76" s="114"/>
      <c r="IG76" s="114"/>
      <c r="IH76" s="114"/>
      <c r="II76" s="114"/>
      <c r="IJ76" s="114"/>
      <c r="IK76" s="114"/>
      <c r="IL76" s="114"/>
      <c r="IM76" s="114"/>
      <c r="IN76" s="114"/>
      <c r="IO76" s="114"/>
      <c r="IP76" s="114"/>
      <c r="IQ76" s="114"/>
      <c r="IR76" s="114"/>
      <c r="IS76" s="114"/>
      <c r="IT76" s="114"/>
      <c r="IU76" s="114"/>
      <c r="IV76" s="114"/>
      <c r="IW76" s="114"/>
      <c r="IX76" s="114"/>
      <c r="IY76" s="114"/>
      <c r="IZ76" s="114"/>
      <c r="JA76" s="114"/>
      <c r="JB76" s="114"/>
      <c r="JC76" s="114"/>
      <c r="JD76" s="114"/>
      <c r="JE76" s="114"/>
      <c r="JF76" s="114"/>
      <c r="JG76" s="114"/>
      <c r="JH76" s="114"/>
      <c r="JI76" s="114"/>
      <c r="JJ76" s="114"/>
      <c r="JK76" s="114"/>
      <c r="JL76" s="114"/>
      <c r="JM76" s="114"/>
      <c r="JN76" s="114"/>
      <c r="JO76" s="114"/>
      <c r="JP76" s="114"/>
      <c r="JQ76" s="114"/>
      <c r="JR76" s="114"/>
      <c r="JS76" s="114"/>
      <c r="JT76" s="114"/>
      <c r="JU76" s="114"/>
      <c r="JV76" s="114"/>
      <c r="JW76" s="114"/>
      <c r="JX76" s="114"/>
      <c r="JY76" s="114"/>
      <c r="JZ76" s="114"/>
      <c r="KA76" s="114"/>
      <c r="KB76" s="114"/>
      <c r="KC76" s="114"/>
      <c r="KD76" s="114"/>
      <c r="KE76" s="114"/>
      <c r="KF76" s="114"/>
      <c r="KG76" s="114"/>
      <c r="KH76" s="114"/>
      <c r="KI76" s="114"/>
      <c r="KJ76" s="114"/>
      <c r="KK76" s="114"/>
      <c r="KL76" s="114"/>
      <c r="KM76" s="114"/>
      <c r="KN76" s="114"/>
      <c r="KO76" s="114"/>
      <c r="KP76" s="114"/>
      <c r="KQ76" s="114"/>
      <c r="KR76" s="114"/>
      <c r="KS76" s="114"/>
      <c r="KT76" s="114"/>
      <c r="KU76" s="114"/>
      <c r="KV76" s="114"/>
      <c r="KW76" s="114"/>
      <c r="KX76" s="114"/>
      <c r="KY76" s="114"/>
      <c r="KZ76" s="114"/>
      <c r="LA76" s="114"/>
      <c r="LB76" s="114"/>
      <c r="LC76" s="114"/>
      <c r="LD76" s="114"/>
      <c r="LE76" s="114"/>
      <c r="LF76" s="114"/>
      <c r="LG76" s="114"/>
      <c r="LH76" s="114"/>
      <c r="LI76" s="114"/>
      <c r="LJ76" s="114"/>
      <c r="LK76" s="114"/>
      <c r="LL76" s="114"/>
      <c r="LM76" s="114"/>
      <c r="LN76" s="114"/>
      <c r="LO76" s="114"/>
      <c r="LP76" s="114"/>
      <c r="LQ76" s="114"/>
      <c r="LR76" s="114"/>
      <c r="LS76" s="114"/>
      <c r="LT76" s="114"/>
      <c r="LU76" s="114"/>
      <c r="LV76" s="114"/>
      <c r="LW76" s="114"/>
      <c r="LX76" s="114"/>
      <c r="LY76" s="114"/>
      <c r="LZ76" s="114"/>
      <c r="MA76" s="114"/>
      <c r="MB76" s="114"/>
      <c r="MC76" s="114"/>
      <c r="MD76" s="114"/>
      <c r="ME76" s="114"/>
      <c r="MF76" s="114"/>
      <c r="MG76" s="114"/>
      <c r="MH76" s="114"/>
      <c r="MI76" s="114"/>
      <c r="MJ76" s="114"/>
      <c r="MK76" s="114"/>
      <c r="ML76" s="114"/>
      <c r="MM76" s="114"/>
      <c r="MN76" s="114"/>
      <c r="MO76" s="114"/>
      <c r="MP76" s="114"/>
      <c r="MQ76" s="114"/>
      <c r="MR76" s="114"/>
      <c r="MS76" s="114"/>
      <c r="MT76" s="114"/>
      <c r="MU76" s="114"/>
      <c r="MV76" s="114"/>
      <c r="MW76" s="114"/>
      <c r="MX76" s="114"/>
      <c r="MY76" s="114"/>
      <c r="MZ76" s="114"/>
      <c r="NA76" s="114"/>
      <c r="NB76" s="114"/>
      <c r="NC76" s="114"/>
      <c r="ND76" s="114"/>
      <c r="NE76" s="114"/>
      <c r="NF76" s="114"/>
      <c r="NG76" s="114"/>
      <c r="NH76" s="114"/>
      <c r="NI76" s="114"/>
      <c r="NJ76" s="114"/>
      <c r="NK76" s="114"/>
      <c r="NL76" s="114"/>
      <c r="NM76" s="114"/>
      <c r="NN76" s="114"/>
      <c r="NO76" s="114"/>
      <c r="NP76" s="114"/>
      <c r="NQ76" s="114"/>
      <c r="NR76" s="114"/>
      <c r="NS76" s="114"/>
      <c r="NT76" s="114"/>
      <c r="NU76" s="114"/>
      <c r="NV76" s="114"/>
      <c r="NW76" s="114"/>
      <c r="NX76" s="114"/>
      <c r="NY76" s="114"/>
      <c r="NZ76" s="114"/>
      <c r="OA76" s="114"/>
      <c r="OB76" s="114"/>
      <c r="OC76" s="114"/>
      <c r="OD76" s="114"/>
      <c r="OE76" s="114"/>
      <c r="OF76" s="114"/>
      <c r="OG76" s="114"/>
      <c r="OH76" s="114"/>
      <c r="OI76" s="114"/>
      <c r="OJ76" s="114"/>
      <c r="OK76" s="114"/>
      <c r="OL76" s="114"/>
      <c r="OM76" s="114"/>
      <c r="ON76" s="114"/>
      <c r="OO76" s="114"/>
      <c r="OP76" s="114"/>
      <c r="OQ76" s="114"/>
      <c r="OR76" s="114"/>
      <c r="OS76" s="114"/>
      <c r="OT76" s="114"/>
      <c r="OU76" s="114"/>
      <c r="OV76" s="114"/>
      <c r="OW76" s="114"/>
      <c r="OX76" s="114"/>
      <c r="OY76" s="114"/>
      <c r="OZ76" s="114"/>
      <c r="PA76" s="114"/>
      <c r="PB76" s="114"/>
      <c r="PC76" s="114"/>
      <c r="PD76" s="114"/>
      <c r="PE76" s="114"/>
      <c r="PF76" s="114"/>
      <c r="PG76" s="114"/>
      <c r="PH76" s="114"/>
      <c r="PI76" s="114"/>
      <c r="PJ76" s="114"/>
      <c r="PK76" s="114"/>
      <c r="PL76" s="114"/>
      <c r="PM76" s="114"/>
      <c r="PN76" s="114"/>
      <c r="PO76" s="114"/>
      <c r="PP76" s="114"/>
      <c r="PQ76" s="114"/>
      <c r="PR76" s="114"/>
      <c r="PS76" s="114"/>
      <c r="PT76" s="114"/>
      <c r="PU76" s="114"/>
      <c r="PV76" s="114"/>
      <c r="PW76" s="114"/>
      <c r="PX76" s="114"/>
      <c r="PY76" s="114"/>
      <c r="PZ76" s="114"/>
      <c r="QA76" s="114"/>
      <c r="QB76" s="114"/>
      <c r="QC76" s="114"/>
      <c r="QD76" s="114"/>
      <c r="QE76" s="114"/>
      <c r="QF76" s="114"/>
      <c r="QG76" s="114"/>
      <c r="QH76" s="114"/>
      <c r="QI76" s="114"/>
      <c r="QJ76" s="114"/>
      <c r="QK76" s="114"/>
      <c r="QL76" s="114"/>
      <c r="QM76" s="114"/>
      <c r="QN76" s="114"/>
      <c r="QO76" s="114"/>
      <c r="QP76" s="114"/>
      <c r="QQ76" s="114"/>
      <c r="QR76" s="114"/>
      <c r="QS76" s="114"/>
      <c r="QT76" s="114"/>
      <c r="QU76" s="114"/>
      <c r="QV76" s="114"/>
      <c r="QW76" s="114"/>
      <c r="QX76" s="114"/>
      <c r="QY76" s="114"/>
      <c r="QZ76" s="114"/>
      <c r="RA76" s="114"/>
      <c r="RB76" s="114"/>
      <c r="RC76" s="114"/>
      <c r="RD76" s="114"/>
      <c r="RE76" s="114"/>
      <c r="RF76" s="114"/>
      <c r="RG76" s="114"/>
      <c r="RH76" s="114"/>
      <c r="RI76" s="114"/>
      <c r="RJ76" s="114"/>
      <c r="RK76" s="114"/>
      <c r="RL76" s="114"/>
      <c r="RM76" s="114"/>
      <c r="RN76" s="114"/>
      <c r="RO76" s="114"/>
      <c r="RP76" s="114"/>
      <c r="RQ76" s="114"/>
      <c r="RR76" s="114"/>
      <c r="RS76" s="114"/>
      <c r="RT76" s="114"/>
      <c r="RU76" s="114"/>
      <c r="RV76" s="114"/>
      <c r="RW76" s="114"/>
      <c r="RX76" s="114"/>
      <c r="RY76" s="114"/>
      <c r="RZ76" s="114"/>
      <c r="SA76" s="114"/>
      <c r="SB76" s="114"/>
      <c r="SC76" s="114"/>
      <c r="SD76" s="114"/>
      <c r="SE76" s="114"/>
      <c r="SF76" s="114"/>
      <c r="SG76" s="114"/>
      <c r="SH76" s="114"/>
      <c r="SI76" s="114"/>
      <c r="SJ76" s="114"/>
      <c r="SK76" s="114"/>
      <c r="SL76" s="114"/>
      <c r="SM76" s="114"/>
      <c r="SN76" s="114"/>
      <c r="SO76" s="114"/>
      <c r="SP76" s="114"/>
      <c r="SQ76" s="114"/>
      <c r="SR76" s="114"/>
      <c r="SS76" s="114"/>
      <c r="ST76" s="114"/>
      <c r="SU76" s="114"/>
      <c r="SV76" s="114"/>
      <c r="SW76" s="114"/>
      <c r="SX76" s="114"/>
      <c r="SY76" s="114"/>
      <c r="SZ76" s="114"/>
      <c r="TA76" s="114"/>
      <c r="TB76" s="114"/>
      <c r="TC76" s="114"/>
      <c r="TD76" s="114"/>
      <c r="TE76" s="114"/>
      <c r="TF76" s="114"/>
      <c r="TG76" s="114"/>
      <c r="TH76" s="114"/>
      <c r="TI76" s="114"/>
      <c r="TJ76" s="114"/>
      <c r="TK76" s="114"/>
      <c r="TL76" s="114"/>
      <c r="TM76" s="114"/>
      <c r="TN76" s="114"/>
      <c r="TO76" s="114"/>
      <c r="TP76" s="114"/>
      <c r="TQ76" s="114"/>
      <c r="TR76" s="114"/>
      <c r="TS76" s="114"/>
      <c r="TT76" s="114"/>
      <c r="TU76" s="114"/>
      <c r="TV76" s="114"/>
      <c r="TW76" s="114"/>
      <c r="TX76" s="114"/>
      <c r="TY76" s="114"/>
      <c r="TZ76" s="114"/>
      <c r="UA76" s="114"/>
      <c r="UB76" s="114"/>
      <c r="UC76" s="114"/>
      <c r="UD76" s="114"/>
      <c r="UE76" s="114"/>
      <c r="UF76" s="114"/>
      <c r="UG76" s="114"/>
      <c r="UH76" s="114"/>
      <c r="UI76" s="114"/>
      <c r="UJ76" s="114"/>
      <c r="UK76" s="114"/>
      <c r="UL76" s="114"/>
      <c r="UM76" s="114"/>
      <c r="UN76" s="114"/>
      <c r="UO76" s="114"/>
      <c r="UP76" s="114"/>
      <c r="UQ76" s="114"/>
      <c r="UR76" s="114"/>
      <c r="US76" s="114"/>
      <c r="UT76" s="114"/>
      <c r="UU76" s="114"/>
      <c r="UV76" s="114"/>
      <c r="UW76" s="114"/>
      <c r="UX76" s="114"/>
      <c r="UY76" s="114"/>
      <c r="UZ76" s="114"/>
      <c r="VA76" s="114"/>
      <c r="VB76" s="114"/>
      <c r="VC76" s="114"/>
      <c r="VD76" s="114"/>
      <c r="VE76" s="114"/>
      <c r="VF76" s="114"/>
      <c r="VG76" s="114"/>
      <c r="VH76" s="114"/>
      <c r="VI76" s="114"/>
      <c r="VJ76" s="114"/>
      <c r="VK76" s="114"/>
      <c r="VL76" s="114"/>
      <c r="VM76" s="114"/>
      <c r="VN76" s="114"/>
      <c r="VO76" s="114"/>
      <c r="VP76" s="114"/>
      <c r="VQ76" s="114"/>
      <c r="VR76" s="114"/>
      <c r="VS76" s="114"/>
      <c r="VT76" s="114"/>
      <c r="VU76" s="114"/>
      <c r="VV76" s="114"/>
      <c r="VW76" s="114"/>
      <c r="VX76" s="114"/>
      <c r="VY76" s="114"/>
      <c r="VZ76" s="114"/>
      <c r="WA76" s="114"/>
      <c r="WB76" s="114"/>
      <c r="WC76" s="114"/>
      <c r="WD76" s="114"/>
      <c r="WE76" s="114"/>
      <c r="WF76" s="114"/>
      <c r="WG76" s="114"/>
      <c r="WH76" s="114"/>
      <c r="WI76" s="114"/>
      <c r="WJ76" s="114"/>
      <c r="WK76" s="114"/>
      <c r="WL76" s="114"/>
      <c r="WM76" s="114"/>
      <c r="WN76" s="114"/>
      <c r="WO76" s="114"/>
      <c r="WP76" s="114"/>
      <c r="WQ76" s="114"/>
      <c r="WR76" s="114"/>
      <c r="WS76" s="114"/>
      <c r="WT76" s="114"/>
      <c r="WU76" s="114"/>
      <c r="WV76" s="114"/>
      <c r="WW76" s="114"/>
      <c r="WX76" s="114"/>
      <c r="WY76" s="114"/>
      <c r="WZ76" s="114"/>
      <c r="XA76" s="114"/>
      <c r="XB76" s="114"/>
      <c r="XC76" s="114"/>
      <c r="XD76" s="114"/>
      <c r="XE76" s="114"/>
      <c r="XF76" s="114"/>
      <c r="XG76" s="114"/>
      <c r="XH76" s="114"/>
      <c r="XI76" s="114"/>
      <c r="XJ76" s="114"/>
      <c r="XK76" s="114"/>
      <c r="XL76" s="114"/>
      <c r="XM76" s="114"/>
      <c r="XN76" s="114"/>
      <c r="XO76" s="114"/>
      <c r="XP76" s="114"/>
      <c r="XQ76" s="114"/>
      <c r="XR76" s="114"/>
      <c r="XS76" s="114"/>
      <c r="XT76" s="114"/>
      <c r="XU76" s="114"/>
      <c r="XV76" s="114"/>
      <c r="XW76" s="114"/>
      <c r="XX76" s="114"/>
      <c r="XY76" s="114"/>
      <c r="XZ76" s="114"/>
      <c r="YA76" s="114"/>
      <c r="YB76" s="114"/>
      <c r="YC76" s="114"/>
      <c r="YD76" s="114"/>
      <c r="YE76" s="114"/>
      <c r="YF76" s="114"/>
      <c r="YG76" s="114"/>
      <c r="YH76" s="114"/>
      <c r="YI76" s="114"/>
      <c r="YJ76" s="114"/>
      <c r="YK76" s="114"/>
      <c r="YL76" s="114"/>
      <c r="YM76" s="114"/>
      <c r="YN76" s="114"/>
      <c r="YO76" s="114"/>
      <c r="YP76" s="114"/>
      <c r="YQ76" s="114"/>
      <c r="YR76" s="114"/>
      <c r="YS76" s="114"/>
      <c r="YT76" s="114"/>
      <c r="YU76" s="114"/>
      <c r="YV76" s="114"/>
      <c r="YW76" s="114"/>
      <c r="YX76" s="114"/>
      <c r="YY76" s="114"/>
      <c r="YZ76" s="114"/>
      <c r="ZA76" s="114"/>
      <c r="ZB76" s="114"/>
      <c r="ZC76" s="114"/>
      <c r="ZD76" s="114"/>
      <c r="ZE76" s="114"/>
      <c r="ZF76" s="114"/>
      <c r="ZG76" s="114"/>
      <c r="ZH76" s="114"/>
      <c r="ZI76" s="114"/>
      <c r="ZJ76" s="114"/>
      <c r="ZK76" s="114"/>
      <c r="ZL76" s="114"/>
      <c r="ZM76" s="114"/>
      <c r="ZN76" s="114"/>
      <c r="ZO76" s="114"/>
      <c r="ZP76" s="114"/>
      <c r="ZQ76" s="114"/>
      <c r="ZR76" s="114"/>
      <c r="ZS76" s="114"/>
      <c r="ZT76" s="114"/>
      <c r="ZU76" s="114"/>
      <c r="ZV76" s="114"/>
      <c r="ZW76" s="114"/>
      <c r="ZX76" s="114"/>
      <c r="ZY76" s="114"/>
      <c r="ZZ76" s="114"/>
    </row>
    <row r="77" spans="1:702" hidden="1" outlineLevel="1">
      <c r="A77" s="8">
        <v>42552</v>
      </c>
      <c r="B77" s="114">
        <v>655.34046798999998</v>
      </c>
      <c r="C77" s="114">
        <v>143.50475858999999</v>
      </c>
      <c r="D77" s="114">
        <v>1.9599999999999999E-5</v>
      </c>
      <c r="E77" s="114">
        <v>250.44054740999999</v>
      </c>
      <c r="F77" s="114">
        <v>3.8099999999999999E-6</v>
      </c>
      <c r="G77" s="114">
        <v>0.77132646000000005</v>
      </c>
      <c r="H77" s="114">
        <v>32.241154909999999</v>
      </c>
      <c r="I77" s="114">
        <v>189.82286561999999</v>
      </c>
      <c r="J77" s="114">
        <v>1.6451357900000001</v>
      </c>
      <c r="K77" s="114">
        <v>1.0806116699999999</v>
      </c>
      <c r="L77" s="114">
        <v>2.7746228400000001</v>
      </c>
      <c r="M77" s="166" t="s">
        <v>186</v>
      </c>
      <c r="N77" s="114">
        <v>21.484514820000001</v>
      </c>
      <c r="O77" s="114">
        <v>0.76582214000000004</v>
      </c>
      <c r="P77" s="114">
        <v>9.2519577599999998</v>
      </c>
      <c r="Q77" s="114">
        <v>2.5553780000000002E-2</v>
      </c>
      <c r="R77" s="114">
        <v>1.3013956099999999</v>
      </c>
      <c r="S77" s="114">
        <v>0</v>
      </c>
      <c r="T77" s="114">
        <v>0.23017718000000001</v>
      </c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114"/>
      <c r="DG77" s="114"/>
      <c r="DH77" s="114"/>
      <c r="DI77" s="114"/>
      <c r="DJ77" s="114"/>
      <c r="DK77" s="114"/>
      <c r="DL77" s="114"/>
      <c r="DM77" s="114"/>
      <c r="DN77" s="114"/>
      <c r="DO77" s="114"/>
      <c r="DP77" s="114"/>
      <c r="DQ77" s="114"/>
      <c r="DR77" s="114"/>
      <c r="DS77" s="114"/>
      <c r="DT77" s="114"/>
      <c r="DU77" s="114"/>
      <c r="DV77" s="114"/>
      <c r="DW77" s="114"/>
      <c r="DX77" s="114"/>
      <c r="DY77" s="114"/>
      <c r="DZ77" s="114"/>
      <c r="EA77" s="114"/>
      <c r="EB77" s="114"/>
      <c r="EC77" s="114"/>
      <c r="ED77" s="114"/>
      <c r="EE77" s="114"/>
      <c r="EF77" s="114"/>
      <c r="EG77" s="114"/>
      <c r="EH77" s="114"/>
      <c r="EI77" s="114"/>
      <c r="EJ77" s="114"/>
      <c r="EK77" s="114"/>
      <c r="EL77" s="114"/>
      <c r="EM77" s="114"/>
      <c r="EN77" s="114"/>
      <c r="EO77" s="114"/>
      <c r="EP77" s="114"/>
      <c r="EQ77" s="114"/>
      <c r="ER77" s="114"/>
      <c r="ES77" s="114"/>
      <c r="ET77" s="114"/>
      <c r="EU77" s="114"/>
      <c r="EV77" s="114"/>
      <c r="EW77" s="114"/>
      <c r="EX77" s="114"/>
      <c r="EY77" s="114"/>
      <c r="EZ77" s="114"/>
      <c r="FA77" s="114"/>
      <c r="FB77" s="114"/>
      <c r="FC77" s="114"/>
      <c r="FD77" s="114"/>
      <c r="FE77" s="114"/>
      <c r="FF77" s="114"/>
      <c r="FG77" s="114"/>
      <c r="FH77" s="114"/>
      <c r="FI77" s="114"/>
      <c r="FJ77" s="114"/>
      <c r="FK77" s="114"/>
      <c r="FL77" s="114"/>
      <c r="FM77" s="114"/>
      <c r="FN77" s="114"/>
      <c r="FO77" s="114"/>
      <c r="FP77" s="114"/>
      <c r="FQ77" s="114"/>
      <c r="FR77" s="114"/>
      <c r="FS77" s="114"/>
      <c r="FT77" s="114"/>
      <c r="FU77" s="114"/>
      <c r="FV77" s="114"/>
      <c r="FW77" s="114"/>
      <c r="FX77" s="114"/>
      <c r="FY77" s="114"/>
      <c r="FZ77" s="114"/>
      <c r="GA77" s="114"/>
      <c r="GB77" s="114"/>
      <c r="GC77" s="114"/>
      <c r="GD77" s="114"/>
      <c r="GE77" s="114"/>
      <c r="GF77" s="114"/>
      <c r="GG77" s="114"/>
      <c r="GH77" s="114"/>
      <c r="GI77" s="114"/>
      <c r="GJ77" s="114"/>
      <c r="GK77" s="114"/>
      <c r="GL77" s="114"/>
      <c r="GM77" s="114"/>
      <c r="GN77" s="114"/>
      <c r="GO77" s="114"/>
      <c r="GP77" s="114"/>
      <c r="GQ77" s="114"/>
      <c r="GR77" s="114"/>
      <c r="GS77" s="114"/>
      <c r="GT77" s="114"/>
      <c r="GU77" s="114"/>
      <c r="GV77" s="114"/>
      <c r="GW77" s="114"/>
      <c r="GX77" s="114"/>
      <c r="GY77" s="114"/>
      <c r="GZ77" s="114"/>
      <c r="HA77" s="114"/>
      <c r="HB77" s="114"/>
      <c r="HC77" s="114"/>
      <c r="HD77" s="114"/>
      <c r="HE77" s="114"/>
      <c r="HF77" s="114"/>
      <c r="HG77" s="114"/>
      <c r="HH77" s="114"/>
      <c r="HI77" s="114"/>
      <c r="HJ77" s="114"/>
      <c r="HK77" s="114"/>
      <c r="HL77" s="114"/>
      <c r="HM77" s="114"/>
      <c r="HN77" s="114"/>
      <c r="HO77" s="114"/>
      <c r="HP77" s="114"/>
      <c r="HQ77" s="114"/>
      <c r="HR77" s="114"/>
      <c r="HS77" s="114"/>
      <c r="HT77" s="114"/>
      <c r="HU77" s="114"/>
      <c r="HV77" s="114"/>
      <c r="HW77" s="114"/>
      <c r="HX77" s="114"/>
      <c r="HY77" s="114"/>
      <c r="HZ77" s="114"/>
      <c r="IA77" s="114"/>
      <c r="IB77" s="114"/>
      <c r="IC77" s="114"/>
      <c r="ID77" s="114"/>
      <c r="IE77" s="114"/>
      <c r="IF77" s="114"/>
      <c r="IG77" s="114"/>
      <c r="IH77" s="114"/>
      <c r="II77" s="114"/>
      <c r="IJ77" s="114"/>
      <c r="IK77" s="114"/>
      <c r="IL77" s="114"/>
      <c r="IM77" s="114"/>
      <c r="IN77" s="114"/>
      <c r="IO77" s="114"/>
      <c r="IP77" s="114"/>
      <c r="IQ77" s="114"/>
      <c r="IR77" s="114"/>
      <c r="IS77" s="114"/>
      <c r="IT77" s="114"/>
      <c r="IU77" s="114"/>
      <c r="IV77" s="114"/>
      <c r="IW77" s="114"/>
      <c r="IX77" s="114"/>
      <c r="IY77" s="114"/>
      <c r="IZ77" s="114"/>
      <c r="JA77" s="114"/>
      <c r="JB77" s="114"/>
      <c r="JC77" s="114"/>
      <c r="JD77" s="114"/>
      <c r="JE77" s="114"/>
      <c r="JF77" s="114"/>
      <c r="JG77" s="114"/>
      <c r="JH77" s="114"/>
      <c r="JI77" s="114"/>
      <c r="JJ77" s="114"/>
      <c r="JK77" s="114"/>
      <c r="JL77" s="114"/>
      <c r="JM77" s="114"/>
      <c r="JN77" s="114"/>
      <c r="JO77" s="114"/>
      <c r="JP77" s="114"/>
      <c r="JQ77" s="114"/>
      <c r="JR77" s="114"/>
      <c r="JS77" s="114"/>
      <c r="JT77" s="114"/>
      <c r="JU77" s="114"/>
      <c r="JV77" s="114"/>
      <c r="JW77" s="114"/>
      <c r="JX77" s="114"/>
      <c r="JY77" s="114"/>
      <c r="JZ77" s="114"/>
      <c r="KA77" s="114"/>
      <c r="KB77" s="114"/>
      <c r="KC77" s="114"/>
      <c r="KD77" s="114"/>
      <c r="KE77" s="114"/>
      <c r="KF77" s="114"/>
      <c r="KG77" s="114"/>
      <c r="KH77" s="114"/>
      <c r="KI77" s="114"/>
      <c r="KJ77" s="114"/>
      <c r="KK77" s="114"/>
      <c r="KL77" s="114"/>
      <c r="KM77" s="114"/>
      <c r="KN77" s="114"/>
      <c r="KO77" s="114"/>
      <c r="KP77" s="114"/>
      <c r="KQ77" s="114"/>
      <c r="KR77" s="114"/>
      <c r="KS77" s="114"/>
      <c r="KT77" s="114"/>
      <c r="KU77" s="114"/>
      <c r="KV77" s="114"/>
      <c r="KW77" s="114"/>
      <c r="KX77" s="114"/>
      <c r="KY77" s="114"/>
      <c r="KZ77" s="114"/>
      <c r="LA77" s="114"/>
      <c r="LB77" s="114"/>
      <c r="LC77" s="114"/>
      <c r="LD77" s="114"/>
      <c r="LE77" s="114"/>
      <c r="LF77" s="114"/>
      <c r="LG77" s="114"/>
      <c r="LH77" s="114"/>
      <c r="LI77" s="114"/>
      <c r="LJ77" s="114"/>
      <c r="LK77" s="114"/>
      <c r="LL77" s="114"/>
      <c r="LM77" s="114"/>
      <c r="LN77" s="114"/>
      <c r="LO77" s="114"/>
      <c r="LP77" s="114"/>
      <c r="LQ77" s="114"/>
      <c r="LR77" s="114"/>
      <c r="LS77" s="114"/>
      <c r="LT77" s="114"/>
      <c r="LU77" s="114"/>
      <c r="LV77" s="114"/>
      <c r="LW77" s="114"/>
      <c r="LX77" s="114"/>
      <c r="LY77" s="114"/>
      <c r="LZ77" s="114"/>
      <c r="MA77" s="114"/>
      <c r="MB77" s="114"/>
      <c r="MC77" s="114"/>
      <c r="MD77" s="114"/>
      <c r="ME77" s="114"/>
      <c r="MF77" s="114"/>
      <c r="MG77" s="114"/>
      <c r="MH77" s="114"/>
      <c r="MI77" s="114"/>
      <c r="MJ77" s="114"/>
      <c r="MK77" s="114"/>
      <c r="ML77" s="114"/>
      <c r="MM77" s="114"/>
      <c r="MN77" s="114"/>
      <c r="MO77" s="114"/>
      <c r="MP77" s="114"/>
      <c r="MQ77" s="114"/>
      <c r="MR77" s="114"/>
      <c r="MS77" s="114"/>
      <c r="MT77" s="114"/>
      <c r="MU77" s="114"/>
      <c r="MV77" s="114"/>
      <c r="MW77" s="114"/>
      <c r="MX77" s="114"/>
      <c r="MY77" s="114"/>
      <c r="MZ77" s="114"/>
      <c r="NA77" s="114"/>
      <c r="NB77" s="114"/>
      <c r="NC77" s="114"/>
      <c r="ND77" s="114"/>
      <c r="NE77" s="114"/>
      <c r="NF77" s="114"/>
      <c r="NG77" s="114"/>
      <c r="NH77" s="114"/>
      <c r="NI77" s="114"/>
      <c r="NJ77" s="114"/>
      <c r="NK77" s="114"/>
      <c r="NL77" s="114"/>
      <c r="NM77" s="114"/>
      <c r="NN77" s="114"/>
      <c r="NO77" s="114"/>
      <c r="NP77" s="114"/>
      <c r="NQ77" s="114"/>
      <c r="NR77" s="114"/>
      <c r="NS77" s="114"/>
      <c r="NT77" s="114"/>
      <c r="NU77" s="114"/>
      <c r="NV77" s="114"/>
      <c r="NW77" s="114"/>
      <c r="NX77" s="114"/>
      <c r="NY77" s="114"/>
      <c r="NZ77" s="114"/>
      <c r="OA77" s="114"/>
      <c r="OB77" s="114"/>
      <c r="OC77" s="114"/>
      <c r="OD77" s="114"/>
      <c r="OE77" s="114"/>
      <c r="OF77" s="114"/>
      <c r="OG77" s="114"/>
      <c r="OH77" s="114"/>
      <c r="OI77" s="114"/>
      <c r="OJ77" s="114"/>
      <c r="OK77" s="114"/>
      <c r="OL77" s="114"/>
      <c r="OM77" s="114"/>
      <c r="ON77" s="114"/>
      <c r="OO77" s="114"/>
      <c r="OP77" s="114"/>
      <c r="OQ77" s="114"/>
      <c r="OR77" s="114"/>
      <c r="OS77" s="114"/>
      <c r="OT77" s="114"/>
      <c r="OU77" s="114"/>
      <c r="OV77" s="114"/>
      <c r="OW77" s="114"/>
      <c r="OX77" s="114"/>
      <c r="OY77" s="114"/>
      <c r="OZ77" s="114"/>
      <c r="PA77" s="114"/>
      <c r="PB77" s="114"/>
      <c r="PC77" s="114"/>
      <c r="PD77" s="114"/>
      <c r="PE77" s="114"/>
      <c r="PF77" s="114"/>
      <c r="PG77" s="114"/>
      <c r="PH77" s="114"/>
      <c r="PI77" s="114"/>
      <c r="PJ77" s="114"/>
      <c r="PK77" s="114"/>
      <c r="PL77" s="114"/>
      <c r="PM77" s="114"/>
      <c r="PN77" s="114"/>
      <c r="PO77" s="114"/>
      <c r="PP77" s="114"/>
      <c r="PQ77" s="114"/>
      <c r="PR77" s="114"/>
      <c r="PS77" s="114"/>
      <c r="PT77" s="114"/>
      <c r="PU77" s="114"/>
      <c r="PV77" s="114"/>
      <c r="PW77" s="114"/>
      <c r="PX77" s="114"/>
      <c r="PY77" s="114"/>
      <c r="PZ77" s="114"/>
      <c r="QA77" s="114"/>
      <c r="QB77" s="114"/>
      <c r="QC77" s="114"/>
      <c r="QD77" s="114"/>
      <c r="QE77" s="114"/>
      <c r="QF77" s="114"/>
      <c r="QG77" s="114"/>
      <c r="QH77" s="114"/>
      <c r="QI77" s="114"/>
      <c r="QJ77" s="114"/>
      <c r="QK77" s="114"/>
      <c r="QL77" s="114"/>
      <c r="QM77" s="114"/>
      <c r="QN77" s="114"/>
      <c r="QO77" s="114"/>
      <c r="QP77" s="114"/>
      <c r="QQ77" s="114"/>
      <c r="QR77" s="114"/>
      <c r="QS77" s="114"/>
      <c r="QT77" s="114"/>
      <c r="QU77" s="114"/>
      <c r="QV77" s="114"/>
      <c r="QW77" s="114"/>
      <c r="QX77" s="114"/>
      <c r="QY77" s="114"/>
      <c r="QZ77" s="114"/>
      <c r="RA77" s="114"/>
      <c r="RB77" s="114"/>
      <c r="RC77" s="114"/>
      <c r="RD77" s="114"/>
      <c r="RE77" s="114"/>
      <c r="RF77" s="114"/>
      <c r="RG77" s="114"/>
      <c r="RH77" s="114"/>
      <c r="RI77" s="114"/>
      <c r="RJ77" s="114"/>
      <c r="RK77" s="114"/>
      <c r="RL77" s="114"/>
      <c r="RM77" s="114"/>
      <c r="RN77" s="114"/>
      <c r="RO77" s="114"/>
      <c r="RP77" s="114"/>
      <c r="RQ77" s="114"/>
      <c r="RR77" s="114"/>
      <c r="RS77" s="114"/>
      <c r="RT77" s="114"/>
      <c r="RU77" s="114"/>
      <c r="RV77" s="114"/>
      <c r="RW77" s="114"/>
      <c r="RX77" s="114"/>
      <c r="RY77" s="114"/>
      <c r="RZ77" s="114"/>
      <c r="SA77" s="114"/>
      <c r="SB77" s="114"/>
      <c r="SC77" s="114"/>
      <c r="SD77" s="114"/>
      <c r="SE77" s="114"/>
      <c r="SF77" s="114"/>
      <c r="SG77" s="114"/>
      <c r="SH77" s="114"/>
      <c r="SI77" s="114"/>
      <c r="SJ77" s="114"/>
      <c r="SK77" s="114"/>
      <c r="SL77" s="114"/>
      <c r="SM77" s="114"/>
      <c r="SN77" s="114"/>
      <c r="SO77" s="114"/>
      <c r="SP77" s="114"/>
      <c r="SQ77" s="114"/>
      <c r="SR77" s="114"/>
      <c r="SS77" s="114"/>
      <c r="ST77" s="114"/>
      <c r="SU77" s="114"/>
      <c r="SV77" s="114"/>
      <c r="SW77" s="114"/>
      <c r="SX77" s="114"/>
      <c r="SY77" s="114"/>
      <c r="SZ77" s="114"/>
      <c r="TA77" s="114"/>
      <c r="TB77" s="114"/>
      <c r="TC77" s="114"/>
      <c r="TD77" s="114"/>
      <c r="TE77" s="114"/>
      <c r="TF77" s="114"/>
      <c r="TG77" s="114"/>
      <c r="TH77" s="114"/>
      <c r="TI77" s="114"/>
      <c r="TJ77" s="114"/>
      <c r="TK77" s="114"/>
      <c r="TL77" s="114"/>
      <c r="TM77" s="114"/>
      <c r="TN77" s="114"/>
      <c r="TO77" s="114"/>
      <c r="TP77" s="114"/>
      <c r="TQ77" s="114"/>
      <c r="TR77" s="114"/>
      <c r="TS77" s="114"/>
      <c r="TT77" s="114"/>
      <c r="TU77" s="114"/>
      <c r="TV77" s="114"/>
      <c r="TW77" s="114"/>
      <c r="TX77" s="114"/>
      <c r="TY77" s="114"/>
      <c r="TZ77" s="114"/>
      <c r="UA77" s="114"/>
      <c r="UB77" s="114"/>
      <c r="UC77" s="114"/>
      <c r="UD77" s="114"/>
      <c r="UE77" s="114"/>
      <c r="UF77" s="114"/>
      <c r="UG77" s="114"/>
      <c r="UH77" s="114"/>
      <c r="UI77" s="114"/>
      <c r="UJ77" s="114"/>
      <c r="UK77" s="114"/>
      <c r="UL77" s="114"/>
      <c r="UM77" s="114"/>
      <c r="UN77" s="114"/>
      <c r="UO77" s="114"/>
      <c r="UP77" s="114"/>
      <c r="UQ77" s="114"/>
      <c r="UR77" s="114"/>
      <c r="US77" s="114"/>
      <c r="UT77" s="114"/>
      <c r="UU77" s="114"/>
      <c r="UV77" s="114"/>
      <c r="UW77" s="114"/>
      <c r="UX77" s="114"/>
      <c r="UY77" s="114"/>
      <c r="UZ77" s="114"/>
      <c r="VA77" s="114"/>
      <c r="VB77" s="114"/>
      <c r="VC77" s="114"/>
      <c r="VD77" s="114"/>
      <c r="VE77" s="114"/>
      <c r="VF77" s="114"/>
      <c r="VG77" s="114"/>
      <c r="VH77" s="114"/>
      <c r="VI77" s="114"/>
      <c r="VJ77" s="114"/>
      <c r="VK77" s="114"/>
      <c r="VL77" s="114"/>
      <c r="VM77" s="114"/>
      <c r="VN77" s="114"/>
      <c r="VO77" s="114"/>
      <c r="VP77" s="114"/>
      <c r="VQ77" s="114"/>
      <c r="VR77" s="114"/>
      <c r="VS77" s="114"/>
      <c r="VT77" s="114"/>
      <c r="VU77" s="114"/>
      <c r="VV77" s="114"/>
      <c r="VW77" s="114"/>
      <c r="VX77" s="114"/>
      <c r="VY77" s="114"/>
      <c r="VZ77" s="114"/>
      <c r="WA77" s="114"/>
      <c r="WB77" s="114"/>
      <c r="WC77" s="114"/>
      <c r="WD77" s="114"/>
      <c r="WE77" s="114"/>
      <c r="WF77" s="114"/>
      <c r="WG77" s="114"/>
      <c r="WH77" s="114"/>
      <c r="WI77" s="114"/>
      <c r="WJ77" s="114"/>
      <c r="WK77" s="114"/>
      <c r="WL77" s="114"/>
      <c r="WM77" s="114"/>
      <c r="WN77" s="114"/>
      <c r="WO77" s="114"/>
      <c r="WP77" s="114"/>
      <c r="WQ77" s="114"/>
      <c r="WR77" s="114"/>
      <c r="WS77" s="114"/>
      <c r="WT77" s="114"/>
      <c r="WU77" s="114"/>
      <c r="WV77" s="114"/>
      <c r="WW77" s="114"/>
      <c r="WX77" s="114"/>
      <c r="WY77" s="114"/>
      <c r="WZ77" s="114"/>
      <c r="XA77" s="114"/>
      <c r="XB77" s="114"/>
      <c r="XC77" s="114"/>
      <c r="XD77" s="114"/>
      <c r="XE77" s="114"/>
      <c r="XF77" s="114"/>
      <c r="XG77" s="114"/>
      <c r="XH77" s="114"/>
      <c r="XI77" s="114"/>
      <c r="XJ77" s="114"/>
      <c r="XK77" s="114"/>
      <c r="XL77" s="114"/>
      <c r="XM77" s="114"/>
      <c r="XN77" s="114"/>
      <c r="XO77" s="114"/>
      <c r="XP77" s="114"/>
      <c r="XQ77" s="114"/>
      <c r="XR77" s="114"/>
      <c r="XS77" s="114"/>
      <c r="XT77" s="114"/>
      <c r="XU77" s="114"/>
      <c r="XV77" s="114"/>
      <c r="XW77" s="114"/>
      <c r="XX77" s="114"/>
      <c r="XY77" s="114"/>
      <c r="XZ77" s="114"/>
      <c r="YA77" s="114"/>
      <c r="YB77" s="114"/>
      <c r="YC77" s="114"/>
      <c r="YD77" s="114"/>
      <c r="YE77" s="114"/>
      <c r="YF77" s="114"/>
      <c r="YG77" s="114"/>
      <c r="YH77" s="114"/>
      <c r="YI77" s="114"/>
      <c r="YJ77" s="114"/>
      <c r="YK77" s="114"/>
      <c r="YL77" s="114"/>
      <c r="YM77" s="114"/>
      <c r="YN77" s="114"/>
      <c r="YO77" s="114"/>
      <c r="YP77" s="114"/>
      <c r="YQ77" s="114"/>
      <c r="YR77" s="114"/>
      <c r="YS77" s="114"/>
      <c r="YT77" s="114"/>
      <c r="YU77" s="114"/>
      <c r="YV77" s="114"/>
      <c r="YW77" s="114"/>
      <c r="YX77" s="114"/>
      <c r="YY77" s="114"/>
      <c r="YZ77" s="114"/>
      <c r="ZA77" s="114"/>
      <c r="ZB77" s="114"/>
      <c r="ZC77" s="114"/>
      <c r="ZD77" s="114"/>
      <c r="ZE77" s="114"/>
      <c r="ZF77" s="114"/>
      <c r="ZG77" s="114"/>
      <c r="ZH77" s="114"/>
      <c r="ZI77" s="114"/>
      <c r="ZJ77" s="114"/>
      <c r="ZK77" s="114"/>
      <c r="ZL77" s="114"/>
      <c r="ZM77" s="114"/>
      <c r="ZN77" s="114"/>
      <c r="ZO77" s="114"/>
      <c r="ZP77" s="114"/>
      <c r="ZQ77" s="114"/>
      <c r="ZR77" s="114"/>
      <c r="ZS77" s="114"/>
      <c r="ZT77" s="114"/>
      <c r="ZU77" s="114"/>
      <c r="ZV77" s="114"/>
      <c r="ZW77" s="114"/>
      <c r="ZX77" s="114"/>
      <c r="ZY77" s="114"/>
      <c r="ZZ77" s="114"/>
    </row>
    <row r="78" spans="1:702" hidden="1" outlineLevel="1">
      <c r="A78" s="8">
        <v>42583</v>
      </c>
      <c r="B78" s="114">
        <v>649.17127100000005</v>
      </c>
      <c r="C78" s="114">
        <v>144.04292894</v>
      </c>
      <c r="D78" s="114">
        <v>0.13387452999999999</v>
      </c>
      <c r="E78" s="114">
        <v>249.7826489</v>
      </c>
      <c r="F78" s="114">
        <v>0</v>
      </c>
      <c r="G78" s="114">
        <v>0.42688511000000001</v>
      </c>
      <c r="H78" s="114">
        <v>33.735279869999999</v>
      </c>
      <c r="I78" s="114">
        <v>182.06333319000001</v>
      </c>
      <c r="J78" s="114">
        <v>2.0012173999999998</v>
      </c>
      <c r="K78" s="114">
        <v>1.07173757</v>
      </c>
      <c r="L78" s="114">
        <v>2.80782205</v>
      </c>
      <c r="M78" s="166" t="s">
        <v>186</v>
      </c>
      <c r="N78" s="114">
        <v>22.129231489999999</v>
      </c>
      <c r="O78" s="114">
        <v>0.54183692999999999</v>
      </c>
      <c r="P78" s="114">
        <v>9.2030766400000008</v>
      </c>
      <c r="Q78" s="114">
        <v>4.3739050000000002E-2</v>
      </c>
      <c r="R78" s="114">
        <v>1.03029061</v>
      </c>
      <c r="S78" s="114">
        <v>0</v>
      </c>
      <c r="T78" s="114">
        <v>0.15736871999999999</v>
      </c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114"/>
      <c r="DG78" s="114"/>
      <c r="DH78" s="114"/>
      <c r="DI78" s="114"/>
      <c r="DJ78" s="114"/>
      <c r="DK78" s="114"/>
      <c r="DL78" s="114"/>
      <c r="DM78" s="114"/>
      <c r="DN78" s="114"/>
      <c r="DO78" s="114"/>
      <c r="DP78" s="114"/>
      <c r="DQ78" s="114"/>
      <c r="DR78" s="114"/>
      <c r="DS78" s="114"/>
      <c r="DT78" s="114"/>
      <c r="DU78" s="114"/>
      <c r="DV78" s="114"/>
      <c r="DW78" s="114"/>
      <c r="DX78" s="114"/>
      <c r="DY78" s="114"/>
      <c r="DZ78" s="114"/>
      <c r="EA78" s="114"/>
      <c r="EB78" s="114"/>
      <c r="EC78" s="114"/>
      <c r="ED78" s="114"/>
      <c r="EE78" s="114"/>
      <c r="EF78" s="114"/>
      <c r="EG78" s="114"/>
      <c r="EH78" s="114"/>
      <c r="EI78" s="114"/>
      <c r="EJ78" s="114"/>
      <c r="EK78" s="114"/>
      <c r="EL78" s="114"/>
      <c r="EM78" s="114"/>
      <c r="EN78" s="114"/>
      <c r="EO78" s="114"/>
      <c r="EP78" s="114"/>
      <c r="EQ78" s="114"/>
      <c r="ER78" s="114"/>
      <c r="ES78" s="114"/>
      <c r="ET78" s="114"/>
      <c r="EU78" s="114"/>
      <c r="EV78" s="114"/>
      <c r="EW78" s="114"/>
      <c r="EX78" s="114"/>
      <c r="EY78" s="114"/>
      <c r="EZ78" s="114"/>
      <c r="FA78" s="114"/>
      <c r="FB78" s="114"/>
      <c r="FC78" s="114"/>
      <c r="FD78" s="114"/>
      <c r="FE78" s="114"/>
      <c r="FF78" s="114"/>
      <c r="FG78" s="114"/>
      <c r="FH78" s="114"/>
      <c r="FI78" s="114"/>
      <c r="FJ78" s="114"/>
      <c r="FK78" s="114"/>
      <c r="FL78" s="114"/>
      <c r="FM78" s="114"/>
      <c r="FN78" s="114"/>
      <c r="FO78" s="114"/>
      <c r="FP78" s="114"/>
      <c r="FQ78" s="114"/>
      <c r="FR78" s="114"/>
      <c r="FS78" s="114"/>
      <c r="FT78" s="114"/>
      <c r="FU78" s="114"/>
      <c r="FV78" s="114"/>
      <c r="FW78" s="114"/>
      <c r="FX78" s="114"/>
      <c r="FY78" s="114"/>
      <c r="FZ78" s="114"/>
      <c r="GA78" s="114"/>
      <c r="GB78" s="114"/>
      <c r="GC78" s="114"/>
      <c r="GD78" s="114"/>
      <c r="GE78" s="114"/>
      <c r="GF78" s="114"/>
      <c r="GG78" s="114"/>
      <c r="GH78" s="114"/>
      <c r="GI78" s="114"/>
      <c r="GJ78" s="114"/>
      <c r="GK78" s="114"/>
      <c r="GL78" s="114"/>
      <c r="GM78" s="114"/>
      <c r="GN78" s="114"/>
      <c r="GO78" s="114"/>
      <c r="GP78" s="114"/>
      <c r="GQ78" s="114"/>
      <c r="GR78" s="114"/>
      <c r="GS78" s="114"/>
      <c r="GT78" s="114"/>
      <c r="GU78" s="114"/>
      <c r="GV78" s="114"/>
      <c r="GW78" s="114"/>
      <c r="GX78" s="114"/>
      <c r="GY78" s="114"/>
      <c r="GZ78" s="114"/>
      <c r="HA78" s="114"/>
      <c r="HB78" s="114"/>
      <c r="HC78" s="114"/>
      <c r="HD78" s="114"/>
      <c r="HE78" s="114"/>
      <c r="HF78" s="114"/>
      <c r="HG78" s="114"/>
      <c r="HH78" s="114"/>
      <c r="HI78" s="114"/>
      <c r="HJ78" s="114"/>
      <c r="HK78" s="114"/>
      <c r="HL78" s="114"/>
      <c r="HM78" s="114"/>
      <c r="HN78" s="114"/>
      <c r="HO78" s="114"/>
      <c r="HP78" s="114"/>
      <c r="HQ78" s="114"/>
      <c r="HR78" s="114"/>
      <c r="HS78" s="114"/>
      <c r="HT78" s="114"/>
      <c r="HU78" s="114"/>
      <c r="HV78" s="114"/>
      <c r="HW78" s="114"/>
      <c r="HX78" s="114"/>
      <c r="HY78" s="114"/>
      <c r="HZ78" s="114"/>
      <c r="IA78" s="114"/>
      <c r="IB78" s="114"/>
      <c r="IC78" s="114"/>
      <c r="ID78" s="114"/>
      <c r="IE78" s="114"/>
      <c r="IF78" s="114"/>
      <c r="IG78" s="114"/>
      <c r="IH78" s="114"/>
      <c r="II78" s="114"/>
      <c r="IJ78" s="114"/>
      <c r="IK78" s="114"/>
      <c r="IL78" s="114"/>
      <c r="IM78" s="114"/>
      <c r="IN78" s="114"/>
      <c r="IO78" s="114"/>
      <c r="IP78" s="114"/>
      <c r="IQ78" s="114"/>
      <c r="IR78" s="114"/>
      <c r="IS78" s="114"/>
      <c r="IT78" s="114"/>
      <c r="IU78" s="114"/>
      <c r="IV78" s="114"/>
      <c r="IW78" s="114"/>
      <c r="IX78" s="114"/>
      <c r="IY78" s="114"/>
      <c r="IZ78" s="114"/>
      <c r="JA78" s="114"/>
      <c r="JB78" s="114"/>
      <c r="JC78" s="114"/>
      <c r="JD78" s="114"/>
      <c r="JE78" s="114"/>
      <c r="JF78" s="114"/>
      <c r="JG78" s="114"/>
      <c r="JH78" s="114"/>
      <c r="JI78" s="114"/>
      <c r="JJ78" s="114"/>
      <c r="JK78" s="114"/>
      <c r="JL78" s="114"/>
      <c r="JM78" s="114"/>
      <c r="JN78" s="114"/>
      <c r="JO78" s="114"/>
      <c r="JP78" s="114"/>
      <c r="JQ78" s="114"/>
      <c r="JR78" s="114"/>
      <c r="JS78" s="114"/>
      <c r="JT78" s="114"/>
      <c r="JU78" s="114"/>
      <c r="JV78" s="114"/>
      <c r="JW78" s="114"/>
      <c r="JX78" s="114"/>
      <c r="JY78" s="114"/>
      <c r="JZ78" s="114"/>
      <c r="KA78" s="114"/>
      <c r="KB78" s="114"/>
      <c r="KC78" s="114"/>
      <c r="KD78" s="114"/>
      <c r="KE78" s="114"/>
      <c r="KF78" s="114"/>
      <c r="KG78" s="114"/>
      <c r="KH78" s="114"/>
      <c r="KI78" s="114"/>
      <c r="KJ78" s="114"/>
      <c r="KK78" s="114"/>
      <c r="KL78" s="114"/>
      <c r="KM78" s="114"/>
      <c r="KN78" s="114"/>
      <c r="KO78" s="114"/>
      <c r="KP78" s="114"/>
      <c r="KQ78" s="114"/>
      <c r="KR78" s="114"/>
      <c r="KS78" s="114"/>
      <c r="KT78" s="114"/>
      <c r="KU78" s="114"/>
      <c r="KV78" s="114"/>
      <c r="KW78" s="114"/>
      <c r="KX78" s="114"/>
      <c r="KY78" s="114"/>
      <c r="KZ78" s="114"/>
      <c r="LA78" s="114"/>
      <c r="LB78" s="114"/>
      <c r="LC78" s="114"/>
      <c r="LD78" s="114"/>
      <c r="LE78" s="114"/>
      <c r="LF78" s="114"/>
      <c r="LG78" s="114"/>
      <c r="LH78" s="114"/>
      <c r="LI78" s="114"/>
      <c r="LJ78" s="114"/>
      <c r="LK78" s="114"/>
      <c r="LL78" s="114"/>
      <c r="LM78" s="114"/>
      <c r="LN78" s="114"/>
      <c r="LO78" s="114"/>
      <c r="LP78" s="114"/>
      <c r="LQ78" s="114"/>
      <c r="LR78" s="114"/>
      <c r="LS78" s="114"/>
      <c r="LT78" s="114"/>
      <c r="LU78" s="114"/>
      <c r="LV78" s="114"/>
      <c r="LW78" s="114"/>
      <c r="LX78" s="114"/>
      <c r="LY78" s="114"/>
      <c r="LZ78" s="114"/>
      <c r="MA78" s="114"/>
      <c r="MB78" s="114"/>
      <c r="MC78" s="114"/>
      <c r="MD78" s="114"/>
      <c r="ME78" s="114"/>
      <c r="MF78" s="114"/>
      <c r="MG78" s="114"/>
      <c r="MH78" s="114"/>
      <c r="MI78" s="114"/>
      <c r="MJ78" s="114"/>
      <c r="MK78" s="114"/>
      <c r="ML78" s="114"/>
      <c r="MM78" s="114"/>
      <c r="MN78" s="114"/>
      <c r="MO78" s="114"/>
      <c r="MP78" s="114"/>
      <c r="MQ78" s="114"/>
      <c r="MR78" s="114"/>
      <c r="MS78" s="114"/>
      <c r="MT78" s="114"/>
      <c r="MU78" s="114"/>
      <c r="MV78" s="114"/>
      <c r="MW78" s="114"/>
      <c r="MX78" s="114"/>
      <c r="MY78" s="114"/>
      <c r="MZ78" s="114"/>
      <c r="NA78" s="114"/>
      <c r="NB78" s="114"/>
      <c r="NC78" s="114"/>
      <c r="ND78" s="114"/>
      <c r="NE78" s="114"/>
      <c r="NF78" s="114"/>
      <c r="NG78" s="114"/>
      <c r="NH78" s="114"/>
      <c r="NI78" s="114"/>
      <c r="NJ78" s="114"/>
      <c r="NK78" s="114"/>
      <c r="NL78" s="114"/>
      <c r="NM78" s="114"/>
      <c r="NN78" s="114"/>
      <c r="NO78" s="114"/>
      <c r="NP78" s="114"/>
      <c r="NQ78" s="114"/>
      <c r="NR78" s="114"/>
      <c r="NS78" s="114"/>
      <c r="NT78" s="114"/>
      <c r="NU78" s="114"/>
      <c r="NV78" s="114"/>
      <c r="NW78" s="114"/>
      <c r="NX78" s="114"/>
      <c r="NY78" s="114"/>
      <c r="NZ78" s="114"/>
      <c r="OA78" s="114"/>
      <c r="OB78" s="114"/>
      <c r="OC78" s="114"/>
      <c r="OD78" s="114"/>
      <c r="OE78" s="114"/>
      <c r="OF78" s="114"/>
      <c r="OG78" s="114"/>
      <c r="OH78" s="114"/>
      <c r="OI78" s="114"/>
      <c r="OJ78" s="114"/>
      <c r="OK78" s="114"/>
      <c r="OL78" s="114"/>
      <c r="OM78" s="114"/>
      <c r="ON78" s="114"/>
      <c r="OO78" s="114"/>
      <c r="OP78" s="114"/>
      <c r="OQ78" s="114"/>
      <c r="OR78" s="114"/>
      <c r="OS78" s="114"/>
      <c r="OT78" s="114"/>
      <c r="OU78" s="114"/>
      <c r="OV78" s="114"/>
      <c r="OW78" s="114"/>
      <c r="OX78" s="114"/>
      <c r="OY78" s="114"/>
      <c r="OZ78" s="114"/>
      <c r="PA78" s="114"/>
      <c r="PB78" s="114"/>
      <c r="PC78" s="114"/>
      <c r="PD78" s="114"/>
      <c r="PE78" s="114"/>
      <c r="PF78" s="114"/>
      <c r="PG78" s="114"/>
      <c r="PH78" s="114"/>
      <c r="PI78" s="114"/>
      <c r="PJ78" s="114"/>
      <c r="PK78" s="114"/>
      <c r="PL78" s="114"/>
      <c r="PM78" s="114"/>
      <c r="PN78" s="114"/>
      <c r="PO78" s="114"/>
      <c r="PP78" s="114"/>
      <c r="PQ78" s="114"/>
      <c r="PR78" s="114"/>
      <c r="PS78" s="114"/>
      <c r="PT78" s="114"/>
      <c r="PU78" s="114"/>
      <c r="PV78" s="114"/>
      <c r="PW78" s="114"/>
      <c r="PX78" s="114"/>
      <c r="PY78" s="114"/>
      <c r="PZ78" s="114"/>
      <c r="QA78" s="114"/>
      <c r="QB78" s="114"/>
      <c r="QC78" s="114"/>
      <c r="QD78" s="114"/>
      <c r="QE78" s="114"/>
      <c r="QF78" s="114"/>
      <c r="QG78" s="114"/>
      <c r="QH78" s="114"/>
      <c r="QI78" s="114"/>
      <c r="QJ78" s="114"/>
      <c r="QK78" s="114"/>
      <c r="QL78" s="114"/>
      <c r="QM78" s="114"/>
      <c r="QN78" s="114"/>
      <c r="QO78" s="114"/>
      <c r="QP78" s="114"/>
      <c r="QQ78" s="114"/>
      <c r="QR78" s="114"/>
      <c r="QS78" s="114"/>
      <c r="QT78" s="114"/>
      <c r="QU78" s="114"/>
      <c r="QV78" s="114"/>
      <c r="QW78" s="114"/>
      <c r="QX78" s="114"/>
      <c r="QY78" s="114"/>
      <c r="QZ78" s="114"/>
      <c r="RA78" s="114"/>
      <c r="RB78" s="114"/>
      <c r="RC78" s="114"/>
      <c r="RD78" s="114"/>
      <c r="RE78" s="114"/>
      <c r="RF78" s="114"/>
      <c r="RG78" s="114"/>
      <c r="RH78" s="114"/>
      <c r="RI78" s="114"/>
      <c r="RJ78" s="114"/>
      <c r="RK78" s="114"/>
      <c r="RL78" s="114"/>
      <c r="RM78" s="114"/>
      <c r="RN78" s="114"/>
      <c r="RO78" s="114"/>
      <c r="RP78" s="114"/>
      <c r="RQ78" s="114"/>
      <c r="RR78" s="114"/>
      <c r="RS78" s="114"/>
      <c r="RT78" s="114"/>
      <c r="RU78" s="114"/>
      <c r="RV78" s="114"/>
      <c r="RW78" s="114"/>
      <c r="RX78" s="114"/>
      <c r="RY78" s="114"/>
      <c r="RZ78" s="114"/>
      <c r="SA78" s="114"/>
      <c r="SB78" s="114"/>
      <c r="SC78" s="114"/>
      <c r="SD78" s="114"/>
      <c r="SE78" s="114"/>
      <c r="SF78" s="114"/>
      <c r="SG78" s="114"/>
      <c r="SH78" s="114"/>
      <c r="SI78" s="114"/>
      <c r="SJ78" s="114"/>
      <c r="SK78" s="114"/>
      <c r="SL78" s="114"/>
      <c r="SM78" s="114"/>
      <c r="SN78" s="114"/>
      <c r="SO78" s="114"/>
      <c r="SP78" s="114"/>
      <c r="SQ78" s="114"/>
      <c r="SR78" s="114"/>
      <c r="SS78" s="114"/>
      <c r="ST78" s="114"/>
      <c r="SU78" s="114"/>
      <c r="SV78" s="114"/>
      <c r="SW78" s="114"/>
      <c r="SX78" s="114"/>
      <c r="SY78" s="114"/>
      <c r="SZ78" s="114"/>
      <c r="TA78" s="114"/>
      <c r="TB78" s="114"/>
      <c r="TC78" s="114"/>
      <c r="TD78" s="114"/>
      <c r="TE78" s="114"/>
      <c r="TF78" s="114"/>
      <c r="TG78" s="114"/>
      <c r="TH78" s="114"/>
      <c r="TI78" s="114"/>
      <c r="TJ78" s="114"/>
      <c r="TK78" s="114"/>
      <c r="TL78" s="114"/>
      <c r="TM78" s="114"/>
      <c r="TN78" s="114"/>
      <c r="TO78" s="114"/>
      <c r="TP78" s="114"/>
      <c r="TQ78" s="114"/>
      <c r="TR78" s="114"/>
      <c r="TS78" s="114"/>
      <c r="TT78" s="114"/>
      <c r="TU78" s="114"/>
      <c r="TV78" s="114"/>
      <c r="TW78" s="114"/>
      <c r="TX78" s="114"/>
      <c r="TY78" s="114"/>
      <c r="TZ78" s="114"/>
      <c r="UA78" s="114"/>
      <c r="UB78" s="114"/>
      <c r="UC78" s="114"/>
      <c r="UD78" s="114"/>
      <c r="UE78" s="114"/>
      <c r="UF78" s="114"/>
      <c r="UG78" s="114"/>
      <c r="UH78" s="114"/>
      <c r="UI78" s="114"/>
      <c r="UJ78" s="114"/>
      <c r="UK78" s="114"/>
      <c r="UL78" s="114"/>
      <c r="UM78" s="114"/>
      <c r="UN78" s="114"/>
      <c r="UO78" s="114"/>
      <c r="UP78" s="114"/>
      <c r="UQ78" s="114"/>
      <c r="UR78" s="114"/>
      <c r="US78" s="114"/>
      <c r="UT78" s="114"/>
      <c r="UU78" s="114"/>
      <c r="UV78" s="114"/>
      <c r="UW78" s="114"/>
      <c r="UX78" s="114"/>
      <c r="UY78" s="114"/>
      <c r="UZ78" s="114"/>
      <c r="VA78" s="114"/>
      <c r="VB78" s="114"/>
      <c r="VC78" s="114"/>
      <c r="VD78" s="114"/>
      <c r="VE78" s="114"/>
      <c r="VF78" s="114"/>
      <c r="VG78" s="114"/>
      <c r="VH78" s="114"/>
      <c r="VI78" s="114"/>
      <c r="VJ78" s="114"/>
      <c r="VK78" s="114"/>
      <c r="VL78" s="114"/>
      <c r="VM78" s="114"/>
      <c r="VN78" s="114"/>
      <c r="VO78" s="114"/>
      <c r="VP78" s="114"/>
      <c r="VQ78" s="114"/>
      <c r="VR78" s="114"/>
      <c r="VS78" s="114"/>
      <c r="VT78" s="114"/>
      <c r="VU78" s="114"/>
      <c r="VV78" s="114"/>
      <c r="VW78" s="114"/>
      <c r="VX78" s="114"/>
      <c r="VY78" s="114"/>
      <c r="VZ78" s="114"/>
      <c r="WA78" s="114"/>
      <c r="WB78" s="114"/>
      <c r="WC78" s="114"/>
      <c r="WD78" s="114"/>
      <c r="WE78" s="114"/>
      <c r="WF78" s="114"/>
      <c r="WG78" s="114"/>
      <c r="WH78" s="114"/>
      <c r="WI78" s="114"/>
      <c r="WJ78" s="114"/>
      <c r="WK78" s="114"/>
      <c r="WL78" s="114"/>
      <c r="WM78" s="114"/>
      <c r="WN78" s="114"/>
      <c r="WO78" s="114"/>
      <c r="WP78" s="114"/>
      <c r="WQ78" s="114"/>
      <c r="WR78" s="114"/>
      <c r="WS78" s="114"/>
      <c r="WT78" s="114"/>
      <c r="WU78" s="114"/>
      <c r="WV78" s="114"/>
      <c r="WW78" s="114"/>
      <c r="WX78" s="114"/>
      <c r="WY78" s="114"/>
      <c r="WZ78" s="114"/>
      <c r="XA78" s="114"/>
      <c r="XB78" s="114"/>
      <c r="XC78" s="114"/>
      <c r="XD78" s="114"/>
      <c r="XE78" s="114"/>
      <c r="XF78" s="114"/>
      <c r="XG78" s="114"/>
      <c r="XH78" s="114"/>
      <c r="XI78" s="114"/>
      <c r="XJ78" s="114"/>
      <c r="XK78" s="114"/>
      <c r="XL78" s="114"/>
      <c r="XM78" s="114"/>
      <c r="XN78" s="114"/>
      <c r="XO78" s="114"/>
      <c r="XP78" s="114"/>
      <c r="XQ78" s="114"/>
      <c r="XR78" s="114"/>
      <c r="XS78" s="114"/>
      <c r="XT78" s="114"/>
      <c r="XU78" s="114"/>
      <c r="XV78" s="114"/>
      <c r="XW78" s="114"/>
      <c r="XX78" s="114"/>
      <c r="XY78" s="114"/>
      <c r="XZ78" s="114"/>
      <c r="YA78" s="114"/>
      <c r="YB78" s="114"/>
      <c r="YC78" s="114"/>
      <c r="YD78" s="114"/>
      <c r="YE78" s="114"/>
      <c r="YF78" s="114"/>
      <c r="YG78" s="114"/>
      <c r="YH78" s="114"/>
      <c r="YI78" s="114"/>
      <c r="YJ78" s="114"/>
      <c r="YK78" s="114"/>
      <c r="YL78" s="114"/>
      <c r="YM78" s="114"/>
      <c r="YN78" s="114"/>
      <c r="YO78" s="114"/>
      <c r="YP78" s="114"/>
      <c r="YQ78" s="114"/>
      <c r="YR78" s="114"/>
      <c r="YS78" s="114"/>
      <c r="YT78" s="114"/>
      <c r="YU78" s="114"/>
      <c r="YV78" s="114"/>
      <c r="YW78" s="114"/>
      <c r="YX78" s="114"/>
      <c r="YY78" s="114"/>
      <c r="YZ78" s="114"/>
      <c r="ZA78" s="114"/>
      <c r="ZB78" s="114"/>
      <c r="ZC78" s="114"/>
      <c r="ZD78" s="114"/>
      <c r="ZE78" s="114"/>
      <c r="ZF78" s="114"/>
      <c r="ZG78" s="114"/>
      <c r="ZH78" s="114"/>
      <c r="ZI78" s="114"/>
      <c r="ZJ78" s="114"/>
      <c r="ZK78" s="114"/>
      <c r="ZL78" s="114"/>
      <c r="ZM78" s="114"/>
      <c r="ZN78" s="114"/>
      <c r="ZO78" s="114"/>
      <c r="ZP78" s="114"/>
      <c r="ZQ78" s="114"/>
      <c r="ZR78" s="114"/>
      <c r="ZS78" s="114"/>
      <c r="ZT78" s="114"/>
      <c r="ZU78" s="114"/>
      <c r="ZV78" s="114"/>
      <c r="ZW78" s="114"/>
      <c r="ZX78" s="114"/>
      <c r="ZY78" s="114"/>
      <c r="ZZ78" s="114"/>
    </row>
    <row r="79" spans="1:702" hidden="1" outlineLevel="1">
      <c r="A79" s="8">
        <v>42614</v>
      </c>
      <c r="B79" s="114">
        <v>661.00103248000005</v>
      </c>
      <c r="C79" s="114">
        <v>156.10168605000001</v>
      </c>
      <c r="D79" s="114">
        <v>0.23119511000000001</v>
      </c>
      <c r="E79" s="114">
        <v>260.16997003</v>
      </c>
      <c r="F79" s="114">
        <v>6.0462600000000003E-3</v>
      </c>
      <c r="G79" s="114">
        <v>0.26725056000000003</v>
      </c>
      <c r="H79" s="114">
        <v>19.98308901</v>
      </c>
      <c r="I79" s="114">
        <v>184.90571838</v>
      </c>
      <c r="J79" s="114">
        <v>2.2155356300000002</v>
      </c>
      <c r="K79" s="114">
        <v>1.06538906</v>
      </c>
      <c r="L79" s="114">
        <v>2.7995793299999998</v>
      </c>
      <c r="M79" s="166" t="s">
        <v>186</v>
      </c>
      <c r="N79" s="114">
        <v>22.770096259999999</v>
      </c>
      <c r="O79" s="114">
        <v>0.39500449999999998</v>
      </c>
      <c r="P79" s="114">
        <v>9.1114873299999992</v>
      </c>
      <c r="Q79" s="114">
        <v>2.5759110000000002E-2</v>
      </c>
      <c r="R79" s="114">
        <v>0.78049745000000004</v>
      </c>
      <c r="S79" s="114">
        <v>0</v>
      </c>
      <c r="T79" s="114">
        <v>0.17272841</v>
      </c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114"/>
      <c r="DG79" s="114"/>
      <c r="DH79" s="114"/>
      <c r="DI79" s="114"/>
      <c r="DJ79" s="114"/>
      <c r="DK79" s="114"/>
      <c r="DL79" s="114"/>
      <c r="DM79" s="114"/>
      <c r="DN79" s="114"/>
      <c r="DO79" s="114"/>
      <c r="DP79" s="114"/>
      <c r="DQ79" s="114"/>
      <c r="DR79" s="114"/>
      <c r="DS79" s="114"/>
      <c r="DT79" s="114"/>
      <c r="DU79" s="114"/>
      <c r="DV79" s="114"/>
      <c r="DW79" s="114"/>
      <c r="DX79" s="114"/>
      <c r="DY79" s="114"/>
      <c r="DZ79" s="114"/>
      <c r="EA79" s="114"/>
      <c r="EB79" s="114"/>
      <c r="EC79" s="114"/>
      <c r="ED79" s="114"/>
      <c r="EE79" s="114"/>
      <c r="EF79" s="114"/>
      <c r="EG79" s="114"/>
      <c r="EH79" s="114"/>
      <c r="EI79" s="114"/>
      <c r="EJ79" s="114"/>
      <c r="EK79" s="114"/>
      <c r="EL79" s="114"/>
      <c r="EM79" s="114"/>
      <c r="EN79" s="114"/>
      <c r="EO79" s="114"/>
      <c r="EP79" s="114"/>
      <c r="EQ79" s="114"/>
      <c r="ER79" s="114"/>
      <c r="ES79" s="114"/>
      <c r="ET79" s="114"/>
      <c r="EU79" s="114"/>
      <c r="EV79" s="114"/>
      <c r="EW79" s="114"/>
      <c r="EX79" s="114"/>
      <c r="EY79" s="114"/>
      <c r="EZ79" s="114"/>
      <c r="FA79" s="114"/>
      <c r="FB79" s="114"/>
      <c r="FC79" s="114"/>
      <c r="FD79" s="114"/>
      <c r="FE79" s="114"/>
      <c r="FF79" s="114"/>
      <c r="FG79" s="114"/>
      <c r="FH79" s="114"/>
      <c r="FI79" s="114"/>
      <c r="FJ79" s="114"/>
      <c r="FK79" s="114"/>
      <c r="FL79" s="114"/>
      <c r="FM79" s="114"/>
      <c r="FN79" s="114"/>
      <c r="FO79" s="114"/>
      <c r="FP79" s="114"/>
      <c r="FQ79" s="114"/>
      <c r="FR79" s="114"/>
      <c r="FS79" s="114"/>
      <c r="FT79" s="114"/>
      <c r="FU79" s="114"/>
      <c r="FV79" s="114"/>
      <c r="FW79" s="114"/>
      <c r="FX79" s="114"/>
      <c r="FY79" s="114"/>
      <c r="FZ79" s="114"/>
      <c r="GA79" s="114"/>
      <c r="GB79" s="114"/>
      <c r="GC79" s="114"/>
      <c r="GD79" s="114"/>
      <c r="GE79" s="114"/>
      <c r="GF79" s="114"/>
      <c r="GG79" s="114"/>
      <c r="GH79" s="114"/>
      <c r="GI79" s="114"/>
      <c r="GJ79" s="114"/>
      <c r="GK79" s="114"/>
      <c r="GL79" s="114"/>
      <c r="GM79" s="114"/>
      <c r="GN79" s="114"/>
      <c r="GO79" s="114"/>
      <c r="GP79" s="114"/>
      <c r="GQ79" s="114"/>
      <c r="GR79" s="114"/>
      <c r="GS79" s="114"/>
      <c r="GT79" s="114"/>
      <c r="GU79" s="114"/>
      <c r="GV79" s="114"/>
      <c r="GW79" s="114"/>
      <c r="GX79" s="114"/>
      <c r="GY79" s="114"/>
      <c r="GZ79" s="114"/>
      <c r="HA79" s="114"/>
      <c r="HB79" s="114"/>
      <c r="HC79" s="114"/>
      <c r="HD79" s="114"/>
      <c r="HE79" s="114"/>
      <c r="HF79" s="114"/>
      <c r="HG79" s="114"/>
      <c r="HH79" s="114"/>
      <c r="HI79" s="114"/>
      <c r="HJ79" s="114"/>
      <c r="HK79" s="114"/>
      <c r="HL79" s="114"/>
      <c r="HM79" s="114"/>
      <c r="HN79" s="114"/>
      <c r="HO79" s="114"/>
      <c r="HP79" s="114"/>
      <c r="HQ79" s="114"/>
      <c r="HR79" s="114"/>
      <c r="HS79" s="114"/>
      <c r="HT79" s="114"/>
      <c r="HU79" s="114"/>
      <c r="HV79" s="114"/>
      <c r="HW79" s="114"/>
      <c r="HX79" s="114"/>
      <c r="HY79" s="114"/>
      <c r="HZ79" s="114"/>
      <c r="IA79" s="114"/>
      <c r="IB79" s="114"/>
      <c r="IC79" s="114"/>
      <c r="ID79" s="114"/>
      <c r="IE79" s="114"/>
      <c r="IF79" s="114"/>
      <c r="IG79" s="114"/>
      <c r="IH79" s="114"/>
      <c r="II79" s="114"/>
      <c r="IJ79" s="114"/>
      <c r="IK79" s="114"/>
      <c r="IL79" s="114"/>
      <c r="IM79" s="114"/>
      <c r="IN79" s="114"/>
      <c r="IO79" s="114"/>
      <c r="IP79" s="114"/>
      <c r="IQ79" s="114"/>
      <c r="IR79" s="114"/>
      <c r="IS79" s="114"/>
      <c r="IT79" s="114"/>
      <c r="IU79" s="114"/>
      <c r="IV79" s="114"/>
      <c r="IW79" s="114"/>
      <c r="IX79" s="114"/>
      <c r="IY79" s="114"/>
      <c r="IZ79" s="114"/>
      <c r="JA79" s="114"/>
      <c r="JB79" s="114"/>
      <c r="JC79" s="114"/>
      <c r="JD79" s="114"/>
      <c r="JE79" s="114"/>
      <c r="JF79" s="114"/>
      <c r="JG79" s="114"/>
      <c r="JH79" s="114"/>
      <c r="JI79" s="114"/>
      <c r="JJ79" s="114"/>
      <c r="JK79" s="114"/>
      <c r="JL79" s="114"/>
      <c r="JM79" s="114"/>
      <c r="JN79" s="114"/>
      <c r="JO79" s="114"/>
      <c r="JP79" s="114"/>
      <c r="JQ79" s="114"/>
      <c r="JR79" s="114"/>
      <c r="JS79" s="114"/>
      <c r="JT79" s="114"/>
      <c r="JU79" s="114"/>
      <c r="JV79" s="114"/>
      <c r="JW79" s="114"/>
      <c r="JX79" s="114"/>
      <c r="JY79" s="114"/>
      <c r="JZ79" s="114"/>
      <c r="KA79" s="114"/>
      <c r="KB79" s="114"/>
      <c r="KC79" s="114"/>
      <c r="KD79" s="114"/>
      <c r="KE79" s="114"/>
      <c r="KF79" s="114"/>
      <c r="KG79" s="114"/>
      <c r="KH79" s="114"/>
      <c r="KI79" s="114"/>
      <c r="KJ79" s="114"/>
      <c r="KK79" s="114"/>
      <c r="KL79" s="114"/>
      <c r="KM79" s="114"/>
      <c r="KN79" s="114"/>
      <c r="KO79" s="114"/>
      <c r="KP79" s="114"/>
      <c r="KQ79" s="114"/>
      <c r="KR79" s="114"/>
      <c r="KS79" s="114"/>
      <c r="KT79" s="114"/>
      <c r="KU79" s="114"/>
      <c r="KV79" s="114"/>
      <c r="KW79" s="114"/>
      <c r="KX79" s="114"/>
      <c r="KY79" s="114"/>
      <c r="KZ79" s="114"/>
      <c r="LA79" s="114"/>
      <c r="LB79" s="114"/>
      <c r="LC79" s="114"/>
      <c r="LD79" s="114"/>
      <c r="LE79" s="114"/>
      <c r="LF79" s="114"/>
      <c r="LG79" s="114"/>
      <c r="LH79" s="114"/>
      <c r="LI79" s="114"/>
      <c r="LJ79" s="114"/>
      <c r="LK79" s="114"/>
      <c r="LL79" s="114"/>
      <c r="LM79" s="114"/>
      <c r="LN79" s="114"/>
      <c r="LO79" s="114"/>
      <c r="LP79" s="114"/>
      <c r="LQ79" s="114"/>
      <c r="LR79" s="114"/>
      <c r="LS79" s="114"/>
      <c r="LT79" s="114"/>
      <c r="LU79" s="114"/>
      <c r="LV79" s="114"/>
      <c r="LW79" s="114"/>
      <c r="LX79" s="114"/>
      <c r="LY79" s="114"/>
      <c r="LZ79" s="114"/>
      <c r="MA79" s="114"/>
      <c r="MB79" s="114"/>
      <c r="MC79" s="114"/>
      <c r="MD79" s="114"/>
      <c r="ME79" s="114"/>
      <c r="MF79" s="114"/>
      <c r="MG79" s="114"/>
      <c r="MH79" s="114"/>
      <c r="MI79" s="114"/>
      <c r="MJ79" s="114"/>
      <c r="MK79" s="114"/>
      <c r="ML79" s="114"/>
      <c r="MM79" s="114"/>
      <c r="MN79" s="114"/>
      <c r="MO79" s="114"/>
      <c r="MP79" s="114"/>
      <c r="MQ79" s="114"/>
      <c r="MR79" s="114"/>
      <c r="MS79" s="114"/>
      <c r="MT79" s="114"/>
      <c r="MU79" s="114"/>
      <c r="MV79" s="114"/>
      <c r="MW79" s="114"/>
      <c r="MX79" s="114"/>
      <c r="MY79" s="114"/>
      <c r="MZ79" s="114"/>
      <c r="NA79" s="114"/>
      <c r="NB79" s="114"/>
      <c r="NC79" s="114"/>
      <c r="ND79" s="114"/>
      <c r="NE79" s="114"/>
      <c r="NF79" s="114"/>
      <c r="NG79" s="114"/>
      <c r="NH79" s="114"/>
      <c r="NI79" s="114"/>
      <c r="NJ79" s="114"/>
      <c r="NK79" s="114"/>
      <c r="NL79" s="114"/>
      <c r="NM79" s="114"/>
      <c r="NN79" s="114"/>
      <c r="NO79" s="114"/>
      <c r="NP79" s="114"/>
      <c r="NQ79" s="114"/>
      <c r="NR79" s="114"/>
      <c r="NS79" s="114"/>
      <c r="NT79" s="114"/>
      <c r="NU79" s="114"/>
      <c r="NV79" s="114"/>
      <c r="NW79" s="114"/>
      <c r="NX79" s="114"/>
      <c r="NY79" s="114"/>
      <c r="NZ79" s="114"/>
      <c r="OA79" s="114"/>
      <c r="OB79" s="114"/>
      <c r="OC79" s="114"/>
      <c r="OD79" s="114"/>
      <c r="OE79" s="114"/>
      <c r="OF79" s="114"/>
      <c r="OG79" s="114"/>
      <c r="OH79" s="114"/>
      <c r="OI79" s="114"/>
      <c r="OJ79" s="114"/>
      <c r="OK79" s="114"/>
      <c r="OL79" s="114"/>
      <c r="OM79" s="114"/>
      <c r="ON79" s="114"/>
      <c r="OO79" s="114"/>
      <c r="OP79" s="114"/>
      <c r="OQ79" s="114"/>
      <c r="OR79" s="114"/>
      <c r="OS79" s="114"/>
      <c r="OT79" s="114"/>
      <c r="OU79" s="114"/>
      <c r="OV79" s="114"/>
      <c r="OW79" s="114"/>
      <c r="OX79" s="114"/>
      <c r="OY79" s="114"/>
      <c r="OZ79" s="114"/>
      <c r="PA79" s="114"/>
      <c r="PB79" s="114"/>
      <c r="PC79" s="114"/>
      <c r="PD79" s="114"/>
      <c r="PE79" s="114"/>
      <c r="PF79" s="114"/>
      <c r="PG79" s="114"/>
      <c r="PH79" s="114"/>
      <c r="PI79" s="114"/>
      <c r="PJ79" s="114"/>
      <c r="PK79" s="114"/>
      <c r="PL79" s="114"/>
      <c r="PM79" s="114"/>
      <c r="PN79" s="114"/>
      <c r="PO79" s="114"/>
      <c r="PP79" s="114"/>
      <c r="PQ79" s="114"/>
      <c r="PR79" s="114"/>
      <c r="PS79" s="114"/>
      <c r="PT79" s="114"/>
      <c r="PU79" s="114"/>
      <c r="PV79" s="114"/>
      <c r="PW79" s="114"/>
      <c r="PX79" s="114"/>
      <c r="PY79" s="114"/>
      <c r="PZ79" s="114"/>
      <c r="QA79" s="114"/>
      <c r="QB79" s="114"/>
      <c r="QC79" s="114"/>
      <c r="QD79" s="114"/>
      <c r="QE79" s="114"/>
      <c r="QF79" s="114"/>
      <c r="QG79" s="114"/>
      <c r="QH79" s="114"/>
      <c r="QI79" s="114"/>
      <c r="QJ79" s="114"/>
      <c r="QK79" s="114"/>
      <c r="QL79" s="114"/>
      <c r="QM79" s="114"/>
      <c r="QN79" s="114"/>
      <c r="QO79" s="114"/>
      <c r="QP79" s="114"/>
      <c r="QQ79" s="114"/>
      <c r="QR79" s="114"/>
      <c r="QS79" s="114"/>
      <c r="QT79" s="114"/>
      <c r="QU79" s="114"/>
      <c r="QV79" s="114"/>
      <c r="QW79" s="114"/>
      <c r="QX79" s="114"/>
      <c r="QY79" s="114"/>
      <c r="QZ79" s="114"/>
      <c r="RA79" s="114"/>
      <c r="RB79" s="114"/>
      <c r="RC79" s="114"/>
      <c r="RD79" s="114"/>
      <c r="RE79" s="114"/>
      <c r="RF79" s="114"/>
      <c r="RG79" s="114"/>
      <c r="RH79" s="114"/>
      <c r="RI79" s="114"/>
      <c r="RJ79" s="114"/>
      <c r="RK79" s="114"/>
      <c r="RL79" s="114"/>
      <c r="RM79" s="114"/>
      <c r="RN79" s="114"/>
      <c r="RO79" s="114"/>
      <c r="RP79" s="114"/>
      <c r="RQ79" s="114"/>
      <c r="RR79" s="114"/>
      <c r="RS79" s="114"/>
      <c r="RT79" s="114"/>
      <c r="RU79" s="114"/>
      <c r="RV79" s="114"/>
      <c r="RW79" s="114"/>
      <c r="RX79" s="114"/>
      <c r="RY79" s="114"/>
      <c r="RZ79" s="114"/>
      <c r="SA79" s="114"/>
      <c r="SB79" s="114"/>
      <c r="SC79" s="114"/>
      <c r="SD79" s="114"/>
      <c r="SE79" s="114"/>
      <c r="SF79" s="114"/>
      <c r="SG79" s="114"/>
      <c r="SH79" s="114"/>
      <c r="SI79" s="114"/>
      <c r="SJ79" s="114"/>
      <c r="SK79" s="114"/>
      <c r="SL79" s="114"/>
      <c r="SM79" s="114"/>
      <c r="SN79" s="114"/>
      <c r="SO79" s="114"/>
      <c r="SP79" s="114"/>
      <c r="SQ79" s="114"/>
      <c r="SR79" s="114"/>
      <c r="SS79" s="114"/>
      <c r="ST79" s="114"/>
      <c r="SU79" s="114"/>
      <c r="SV79" s="114"/>
      <c r="SW79" s="114"/>
      <c r="SX79" s="114"/>
      <c r="SY79" s="114"/>
      <c r="SZ79" s="114"/>
      <c r="TA79" s="114"/>
      <c r="TB79" s="114"/>
      <c r="TC79" s="114"/>
      <c r="TD79" s="114"/>
      <c r="TE79" s="114"/>
      <c r="TF79" s="114"/>
      <c r="TG79" s="114"/>
      <c r="TH79" s="114"/>
      <c r="TI79" s="114"/>
      <c r="TJ79" s="114"/>
      <c r="TK79" s="114"/>
      <c r="TL79" s="114"/>
      <c r="TM79" s="114"/>
      <c r="TN79" s="114"/>
      <c r="TO79" s="114"/>
      <c r="TP79" s="114"/>
      <c r="TQ79" s="114"/>
      <c r="TR79" s="114"/>
      <c r="TS79" s="114"/>
      <c r="TT79" s="114"/>
      <c r="TU79" s="114"/>
      <c r="TV79" s="114"/>
      <c r="TW79" s="114"/>
      <c r="TX79" s="114"/>
      <c r="TY79" s="114"/>
      <c r="TZ79" s="114"/>
      <c r="UA79" s="114"/>
      <c r="UB79" s="114"/>
      <c r="UC79" s="114"/>
      <c r="UD79" s="114"/>
      <c r="UE79" s="114"/>
      <c r="UF79" s="114"/>
      <c r="UG79" s="114"/>
      <c r="UH79" s="114"/>
      <c r="UI79" s="114"/>
      <c r="UJ79" s="114"/>
      <c r="UK79" s="114"/>
      <c r="UL79" s="114"/>
      <c r="UM79" s="114"/>
      <c r="UN79" s="114"/>
      <c r="UO79" s="114"/>
      <c r="UP79" s="114"/>
      <c r="UQ79" s="114"/>
      <c r="UR79" s="114"/>
      <c r="US79" s="114"/>
      <c r="UT79" s="114"/>
      <c r="UU79" s="114"/>
      <c r="UV79" s="114"/>
      <c r="UW79" s="114"/>
      <c r="UX79" s="114"/>
      <c r="UY79" s="114"/>
      <c r="UZ79" s="114"/>
      <c r="VA79" s="114"/>
      <c r="VB79" s="114"/>
      <c r="VC79" s="114"/>
      <c r="VD79" s="114"/>
      <c r="VE79" s="114"/>
      <c r="VF79" s="114"/>
      <c r="VG79" s="114"/>
      <c r="VH79" s="114"/>
      <c r="VI79" s="114"/>
      <c r="VJ79" s="114"/>
      <c r="VK79" s="114"/>
      <c r="VL79" s="114"/>
      <c r="VM79" s="114"/>
      <c r="VN79" s="114"/>
      <c r="VO79" s="114"/>
      <c r="VP79" s="114"/>
      <c r="VQ79" s="114"/>
      <c r="VR79" s="114"/>
      <c r="VS79" s="114"/>
      <c r="VT79" s="114"/>
      <c r="VU79" s="114"/>
      <c r="VV79" s="114"/>
      <c r="VW79" s="114"/>
      <c r="VX79" s="114"/>
      <c r="VY79" s="114"/>
      <c r="VZ79" s="114"/>
      <c r="WA79" s="114"/>
      <c r="WB79" s="114"/>
      <c r="WC79" s="114"/>
      <c r="WD79" s="114"/>
      <c r="WE79" s="114"/>
      <c r="WF79" s="114"/>
      <c r="WG79" s="114"/>
      <c r="WH79" s="114"/>
      <c r="WI79" s="114"/>
      <c r="WJ79" s="114"/>
      <c r="WK79" s="114"/>
      <c r="WL79" s="114"/>
      <c r="WM79" s="114"/>
      <c r="WN79" s="114"/>
      <c r="WO79" s="114"/>
      <c r="WP79" s="114"/>
      <c r="WQ79" s="114"/>
      <c r="WR79" s="114"/>
      <c r="WS79" s="114"/>
      <c r="WT79" s="114"/>
      <c r="WU79" s="114"/>
      <c r="WV79" s="114"/>
      <c r="WW79" s="114"/>
      <c r="WX79" s="114"/>
      <c r="WY79" s="114"/>
      <c r="WZ79" s="114"/>
      <c r="XA79" s="114"/>
      <c r="XB79" s="114"/>
      <c r="XC79" s="114"/>
      <c r="XD79" s="114"/>
      <c r="XE79" s="114"/>
      <c r="XF79" s="114"/>
      <c r="XG79" s="114"/>
      <c r="XH79" s="114"/>
      <c r="XI79" s="114"/>
      <c r="XJ79" s="114"/>
      <c r="XK79" s="114"/>
      <c r="XL79" s="114"/>
      <c r="XM79" s="114"/>
      <c r="XN79" s="114"/>
      <c r="XO79" s="114"/>
      <c r="XP79" s="114"/>
      <c r="XQ79" s="114"/>
      <c r="XR79" s="114"/>
      <c r="XS79" s="114"/>
      <c r="XT79" s="114"/>
      <c r="XU79" s="114"/>
      <c r="XV79" s="114"/>
      <c r="XW79" s="114"/>
      <c r="XX79" s="114"/>
      <c r="XY79" s="114"/>
      <c r="XZ79" s="114"/>
      <c r="YA79" s="114"/>
      <c r="YB79" s="114"/>
      <c r="YC79" s="114"/>
      <c r="YD79" s="114"/>
      <c r="YE79" s="114"/>
      <c r="YF79" s="114"/>
      <c r="YG79" s="114"/>
      <c r="YH79" s="114"/>
      <c r="YI79" s="114"/>
      <c r="YJ79" s="114"/>
      <c r="YK79" s="114"/>
      <c r="YL79" s="114"/>
      <c r="YM79" s="114"/>
      <c r="YN79" s="114"/>
      <c r="YO79" s="114"/>
      <c r="YP79" s="114"/>
      <c r="YQ79" s="114"/>
      <c r="YR79" s="114"/>
      <c r="YS79" s="114"/>
      <c r="YT79" s="114"/>
      <c r="YU79" s="114"/>
      <c r="YV79" s="114"/>
      <c r="YW79" s="114"/>
      <c r="YX79" s="114"/>
      <c r="YY79" s="114"/>
      <c r="YZ79" s="114"/>
      <c r="ZA79" s="114"/>
      <c r="ZB79" s="114"/>
      <c r="ZC79" s="114"/>
      <c r="ZD79" s="114"/>
      <c r="ZE79" s="114"/>
      <c r="ZF79" s="114"/>
      <c r="ZG79" s="114"/>
      <c r="ZH79" s="114"/>
      <c r="ZI79" s="114"/>
      <c r="ZJ79" s="114"/>
      <c r="ZK79" s="114"/>
      <c r="ZL79" s="114"/>
      <c r="ZM79" s="114"/>
      <c r="ZN79" s="114"/>
      <c r="ZO79" s="114"/>
      <c r="ZP79" s="114"/>
      <c r="ZQ79" s="114"/>
      <c r="ZR79" s="114"/>
      <c r="ZS79" s="114"/>
      <c r="ZT79" s="114"/>
      <c r="ZU79" s="114"/>
      <c r="ZV79" s="114"/>
      <c r="ZW79" s="114"/>
      <c r="ZX79" s="114"/>
      <c r="ZY79" s="114"/>
      <c r="ZZ79" s="114"/>
    </row>
    <row r="80" spans="1:702" hidden="1" outlineLevel="1">
      <c r="A80" s="8">
        <v>42644</v>
      </c>
      <c r="B80" s="114">
        <v>635.46472629000004</v>
      </c>
      <c r="C80" s="114">
        <v>163.40805798</v>
      </c>
      <c r="D80" s="114">
        <v>0.24889741000000001</v>
      </c>
      <c r="E80" s="114">
        <v>231.38495044000001</v>
      </c>
      <c r="F80" s="114">
        <v>0</v>
      </c>
      <c r="G80" s="114">
        <v>1.91279139</v>
      </c>
      <c r="H80" s="114">
        <v>20.187963400000001</v>
      </c>
      <c r="I80" s="114">
        <v>180.87583416999999</v>
      </c>
      <c r="J80" s="114">
        <v>2.02951025</v>
      </c>
      <c r="K80" s="114">
        <v>1.08401144</v>
      </c>
      <c r="L80" s="114">
        <v>0.86743316000000004</v>
      </c>
      <c r="M80" s="166" t="s">
        <v>186</v>
      </c>
      <c r="N80" s="114">
        <v>23.317393500000001</v>
      </c>
      <c r="O80" s="114">
        <v>0.43771114999999999</v>
      </c>
      <c r="P80" s="114">
        <v>9.0607468099999995</v>
      </c>
      <c r="Q80" s="114">
        <v>2.5656450000000001E-2</v>
      </c>
      <c r="R80" s="114">
        <v>0.43533382999999998</v>
      </c>
      <c r="S80" s="114">
        <v>0</v>
      </c>
      <c r="T80" s="114">
        <v>0.18843491000000001</v>
      </c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114"/>
      <c r="DO80" s="114"/>
      <c r="DP80" s="114"/>
      <c r="DQ80" s="114"/>
      <c r="DR80" s="114"/>
      <c r="DS80" s="114"/>
      <c r="DT80" s="114"/>
      <c r="DU80" s="114"/>
      <c r="DV80" s="114"/>
      <c r="DW80" s="114"/>
      <c r="DX80" s="114"/>
      <c r="DY80" s="114"/>
      <c r="DZ80" s="114"/>
      <c r="EA80" s="114"/>
      <c r="EB80" s="114"/>
      <c r="EC80" s="114"/>
      <c r="ED80" s="114"/>
      <c r="EE80" s="114"/>
      <c r="EF80" s="114"/>
      <c r="EG80" s="114"/>
      <c r="EH80" s="114"/>
      <c r="EI80" s="114"/>
      <c r="EJ80" s="114"/>
      <c r="EK80" s="114"/>
      <c r="EL80" s="114"/>
      <c r="EM80" s="114"/>
      <c r="EN80" s="114"/>
      <c r="EO80" s="114"/>
      <c r="EP80" s="114"/>
      <c r="EQ80" s="114"/>
      <c r="ER80" s="114"/>
      <c r="ES80" s="114"/>
      <c r="ET80" s="114"/>
      <c r="EU80" s="114"/>
      <c r="EV80" s="114"/>
      <c r="EW80" s="114"/>
      <c r="EX80" s="114"/>
      <c r="EY80" s="114"/>
      <c r="EZ80" s="114"/>
      <c r="FA80" s="114"/>
      <c r="FB80" s="114"/>
      <c r="FC80" s="114"/>
      <c r="FD80" s="114"/>
      <c r="FE80" s="114"/>
      <c r="FF80" s="114"/>
      <c r="FG80" s="114"/>
      <c r="FH80" s="114"/>
      <c r="FI80" s="114"/>
      <c r="FJ80" s="114"/>
      <c r="FK80" s="114"/>
      <c r="FL80" s="114"/>
      <c r="FM80" s="114"/>
      <c r="FN80" s="114"/>
      <c r="FO80" s="114"/>
      <c r="FP80" s="114"/>
      <c r="FQ80" s="114"/>
      <c r="FR80" s="114"/>
      <c r="FS80" s="114"/>
      <c r="FT80" s="114"/>
      <c r="FU80" s="114"/>
      <c r="FV80" s="114"/>
      <c r="FW80" s="114"/>
      <c r="FX80" s="114"/>
      <c r="FY80" s="114"/>
      <c r="FZ80" s="114"/>
      <c r="GA80" s="114"/>
      <c r="GB80" s="114"/>
      <c r="GC80" s="114"/>
      <c r="GD80" s="114"/>
      <c r="GE80" s="114"/>
      <c r="GF80" s="114"/>
      <c r="GG80" s="114"/>
      <c r="GH80" s="114"/>
      <c r="GI80" s="114"/>
      <c r="GJ80" s="114"/>
      <c r="GK80" s="114"/>
      <c r="GL80" s="114"/>
      <c r="GM80" s="114"/>
      <c r="GN80" s="114"/>
      <c r="GO80" s="114"/>
      <c r="GP80" s="114"/>
      <c r="GQ80" s="114"/>
      <c r="GR80" s="114"/>
      <c r="GS80" s="114"/>
      <c r="GT80" s="114"/>
      <c r="GU80" s="114"/>
      <c r="GV80" s="114"/>
      <c r="GW80" s="114"/>
      <c r="GX80" s="114"/>
      <c r="GY80" s="114"/>
      <c r="GZ80" s="114"/>
      <c r="HA80" s="114"/>
      <c r="HB80" s="114"/>
      <c r="HC80" s="114"/>
      <c r="HD80" s="114"/>
      <c r="HE80" s="114"/>
      <c r="HF80" s="114"/>
      <c r="HG80" s="114"/>
      <c r="HH80" s="114"/>
      <c r="HI80" s="114"/>
      <c r="HJ80" s="114"/>
      <c r="HK80" s="114"/>
      <c r="HL80" s="114"/>
      <c r="HM80" s="114"/>
      <c r="HN80" s="114"/>
      <c r="HO80" s="114"/>
      <c r="HP80" s="114"/>
      <c r="HQ80" s="114"/>
      <c r="HR80" s="114"/>
      <c r="HS80" s="114"/>
      <c r="HT80" s="114"/>
      <c r="HU80" s="114"/>
      <c r="HV80" s="114"/>
      <c r="HW80" s="114"/>
      <c r="HX80" s="114"/>
      <c r="HY80" s="114"/>
      <c r="HZ80" s="114"/>
      <c r="IA80" s="114"/>
      <c r="IB80" s="114"/>
      <c r="IC80" s="114"/>
      <c r="ID80" s="114"/>
      <c r="IE80" s="114"/>
      <c r="IF80" s="114"/>
      <c r="IG80" s="114"/>
      <c r="IH80" s="114"/>
      <c r="II80" s="114"/>
      <c r="IJ80" s="114"/>
      <c r="IK80" s="114"/>
      <c r="IL80" s="114"/>
      <c r="IM80" s="114"/>
      <c r="IN80" s="114"/>
      <c r="IO80" s="114"/>
      <c r="IP80" s="114"/>
      <c r="IQ80" s="114"/>
      <c r="IR80" s="114"/>
      <c r="IS80" s="114"/>
      <c r="IT80" s="114"/>
      <c r="IU80" s="114"/>
      <c r="IV80" s="114"/>
      <c r="IW80" s="114"/>
      <c r="IX80" s="114"/>
      <c r="IY80" s="114"/>
      <c r="IZ80" s="114"/>
      <c r="JA80" s="114"/>
      <c r="JB80" s="114"/>
      <c r="JC80" s="114"/>
      <c r="JD80" s="114"/>
      <c r="JE80" s="114"/>
      <c r="JF80" s="114"/>
      <c r="JG80" s="114"/>
      <c r="JH80" s="114"/>
      <c r="JI80" s="114"/>
      <c r="JJ80" s="114"/>
      <c r="JK80" s="114"/>
      <c r="JL80" s="114"/>
      <c r="JM80" s="114"/>
      <c r="JN80" s="114"/>
      <c r="JO80" s="114"/>
      <c r="JP80" s="114"/>
      <c r="JQ80" s="114"/>
      <c r="JR80" s="114"/>
      <c r="JS80" s="114"/>
      <c r="JT80" s="114"/>
      <c r="JU80" s="114"/>
      <c r="JV80" s="114"/>
      <c r="JW80" s="114"/>
      <c r="JX80" s="114"/>
      <c r="JY80" s="114"/>
      <c r="JZ80" s="114"/>
      <c r="KA80" s="114"/>
      <c r="KB80" s="114"/>
      <c r="KC80" s="114"/>
      <c r="KD80" s="114"/>
      <c r="KE80" s="114"/>
      <c r="KF80" s="114"/>
      <c r="KG80" s="114"/>
      <c r="KH80" s="114"/>
      <c r="KI80" s="114"/>
      <c r="KJ80" s="114"/>
      <c r="KK80" s="114"/>
      <c r="KL80" s="114"/>
      <c r="KM80" s="114"/>
      <c r="KN80" s="114"/>
      <c r="KO80" s="114"/>
      <c r="KP80" s="114"/>
      <c r="KQ80" s="114"/>
      <c r="KR80" s="114"/>
      <c r="KS80" s="114"/>
      <c r="KT80" s="114"/>
      <c r="KU80" s="114"/>
      <c r="KV80" s="114"/>
      <c r="KW80" s="114"/>
      <c r="KX80" s="114"/>
      <c r="KY80" s="114"/>
      <c r="KZ80" s="114"/>
      <c r="LA80" s="114"/>
      <c r="LB80" s="114"/>
      <c r="LC80" s="114"/>
      <c r="LD80" s="114"/>
      <c r="LE80" s="114"/>
      <c r="LF80" s="114"/>
      <c r="LG80" s="114"/>
      <c r="LH80" s="114"/>
      <c r="LI80" s="114"/>
      <c r="LJ80" s="114"/>
      <c r="LK80" s="114"/>
      <c r="LL80" s="114"/>
      <c r="LM80" s="114"/>
      <c r="LN80" s="114"/>
      <c r="LO80" s="114"/>
      <c r="LP80" s="114"/>
      <c r="LQ80" s="114"/>
      <c r="LR80" s="114"/>
      <c r="LS80" s="114"/>
      <c r="LT80" s="114"/>
      <c r="LU80" s="114"/>
      <c r="LV80" s="114"/>
      <c r="LW80" s="114"/>
      <c r="LX80" s="114"/>
      <c r="LY80" s="114"/>
      <c r="LZ80" s="114"/>
      <c r="MA80" s="114"/>
      <c r="MB80" s="114"/>
      <c r="MC80" s="114"/>
      <c r="MD80" s="114"/>
      <c r="ME80" s="114"/>
      <c r="MF80" s="114"/>
      <c r="MG80" s="114"/>
      <c r="MH80" s="114"/>
      <c r="MI80" s="114"/>
      <c r="MJ80" s="114"/>
      <c r="MK80" s="114"/>
      <c r="ML80" s="114"/>
      <c r="MM80" s="114"/>
      <c r="MN80" s="114"/>
      <c r="MO80" s="114"/>
      <c r="MP80" s="114"/>
      <c r="MQ80" s="114"/>
      <c r="MR80" s="114"/>
      <c r="MS80" s="114"/>
      <c r="MT80" s="114"/>
      <c r="MU80" s="114"/>
      <c r="MV80" s="114"/>
      <c r="MW80" s="114"/>
      <c r="MX80" s="114"/>
      <c r="MY80" s="114"/>
      <c r="MZ80" s="114"/>
      <c r="NA80" s="114"/>
      <c r="NB80" s="114"/>
      <c r="NC80" s="114"/>
      <c r="ND80" s="114"/>
      <c r="NE80" s="114"/>
      <c r="NF80" s="114"/>
      <c r="NG80" s="114"/>
      <c r="NH80" s="114"/>
      <c r="NI80" s="114"/>
      <c r="NJ80" s="114"/>
      <c r="NK80" s="114"/>
      <c r="NL80" s="114"/>
      <c r="NM80" s="114"/>
      <c r="NN80" s="114"/>
      <c r="NO80" s="114"/>
      <c r="NP80" s="114"/>
      <c r="NQ80" s="114"/>
      <c r="NR80" s="114"/>
      <c r="NS80" s="114"/>
      <c r="NT80" s="114"/>
      <c r="NU80" s="114"/>
      <c r="NV80" s="114"/>
      <c r="NW80" s="114"/>
      <c r="NX80" s="114"/>
      <c r="NY80" s="114"/>
      <c r="NZ80" s="114"/>
      <c r="OA80" s="114"/>
      <c r="OB80" s="114"/>
      <c r="OC80" s="114"/>
      <c r="OD80" s="114"/>
      <c r="OE80" s="114"/>
      <c r="OF80" s="114"/>
      <c r="OG80" s="114"/>
      <c r="OH80" s="114"/>
      <c r="OI80" s="114"/>
      <c r="OJ80" s="114"/>
      <c r="OK80" s="114"/>
      <c r="OL80" s="114"/>
      <c r="OM80" s="114"/>
      <c r="ON80" s="114"/>
      <c r="OO80" s="114"/>
      <c r="OP80" s="114"/>
      <c r="OQ80" s="114"/>
      <c r="OR80" s="114"/>
      <c r="OS80" s="114"/>
      <c r="OT80" s="114"/>
      <c r="OU80" s="114"/>
      <c r="OV80" s="114"/>
      <c r="OW80" s="114"/>
      <c r="OX80" s="114"/>
      <c r="OY80" s="114"/>
      <c r="OZ80" s="114"/>
      <c r="PA80" s="114"/>
      <c r="PB80" s="114"/>
      <c r="PC80" s="114"/>
      <c r="PD80" s="114"/>
      <c r="PE80" s="114"/>
      <c r="PF80" s="114"/>
      <c r="PG80" s="114"/>
      <c r="PH80" s="114"/>
      <c r="PI80" s="114"/>
      <c r="PJ80" s="114"/>
      <c r="PK80" s="114"/>
      <c r="PL80" s="114"/>
      <c r="PM80" s="114"/>
      <c r="PN80" s="114"/>
      <c r="PO80" s="114"/>
      <c r="PP80" s="114"/>
      <c r="PQ80" s="114"/>
      <c r="PR80" s="114"/>
      <c r="PS80" s="114"/>
      <c r="PT80" s="114"/>
      <c r="PU80" s="114"/>
      <c r="PV80" s="114"/>
      <c r="PW80" s="114"/>
      <c r="PX80" s="114"/>
      <c r="PY80" s="114"/>
      <c r="PZ80" s="114"/>
      <c r="QA80" s="114"/>
      <c r="QB80" s="114"/>
      <c r="QC80" s="114"/>
      <c r="QD80" s="114"/>
      <c r="QE80" s="114"/>
      <c r="QF80" s="114"/>
      <c r="QG80" s="114"/>
      <c r="QH80" s="114"/>
      <c r="QI80" s="114"/>
      <c r="QJ80" s="114"/>
      <c r="QK80" s="114"/>
      <c r="QL80" s="114"/>
      <c r="QM80" s="114"/>
      <c r="QN80" s="114"/>
      <c r="QO80" s="114"/>
      <c r="QP80" s="114"/>
      <c r="QQ80" s="114"/>
      <c r="QR80" s="114"/>
      <c r="QS80" s="114"/>
      <c r="QT80" s="114"/>
      <c r="QU80" s="114"/>
      <c r="QV80" s="114"/>
      <c r="QW80" s="114"/>
      <c r="QX80" s="114"/>
      <c r="QY80" s="114"/>
      <c r="QZ80" s="114"/>
      <c r="RA80" s="114"/>
      <c r="RB80" s="114"/>
      <c r="RC80" s="114"/>
      <c r="RD80" s="114"/>
      <c r="RE80" s="114"/>
      <c r="RF80" s="114"/>
      <c r="RG80" s="114"/>
      <c r="RH80" s="114"/>
      <c r="RI80" s="114"/>
      <c r="RJ80" s="114"/>
      <c r="RK80" s="114"/>
      <c r="RL80" s="114"/>
      <c r="RM80" s="114"/>
      <c r="RN80" s="114"/>
      <c r="RO80" s="114"/>
      <c r="RP80" s="114"/>
      <c r="RQ80" s="114"/>
      <c r="RR80" s="114"/>
      <c r="RS80" s="114"/>
      <c r="RT80" s="114"/>
      <c r="RU80" s="114"/>
      <c r="RV80" s="114"/>
      <c r="RW80" s="114"/>
      <c r="RX80" s="114"/>
      <c r="RY80" s="114"/>
      <c r="RZ80" s="114"/>
      <c r="SA80" s="114"/>
      <c r="SB80" s="114"/>
      <c r="SC80" s="114"/>
      <c r="SD80" s="114"/>
      <c r="SE80" s="114"/>
      <c r="SF80" s="114"/>
      <c r="SG80" s="114"/>
      <c r="SH80" s="114"/>
      <c r="SI80" s="114"/>
      <c r="SJ80" s="114"/>
      <c r="SK80" s="114"/>
      <c r="SL80" s="114"/>
      <c r="SM80" s="114"/>
      <c r="SN80" s="114"/>
      <c r="SO80" s="114"/>
      <c r="SP80" s="114"/>
      <c r="SQ80" s="114"/>
      <c r="SR80" s="114"/>
      <c r="SS80" s="114"/>
      <c r="ST80" s="114"/>
      <c r="SU80" s="114"/>
      <c r="SV80" s="114"/>
      <c r="SW80" s="114"/>
      <c r="SX80" s="114"/>
      <c r="SY80" s="114"/>
      <c r="SZ80" s="114"/>
      <c r="TA80" s="114"/>
      <c r="TB80" s="114"/>
      <c r="TC80" s="114"/>
      <c r="TD80" s="114"/>
      <c r="TE80" s="114"/>
      <c r="TF80" s="114"/>
      <c r="TG80" s="114"/>
      <c r="TH80" s="114"/>
      <c r="TI80" s="114"/>
      <c r="TJ80" s="114"/>
      <c r="TK80" s="114"/>
      <c r="TL80" s="114"/>
      <c r="TM80" s="114"/>
      <c r="TN80" s="114"/>
      <c r="TO80" s="114"/>
      <c r="TP80" s="114"/>
      <c r="TQ80" s="114"/>
      <c r="TR80" s="114"/>
      <c r="TS80" s="114"/>
      <c r="TT80" s="114"/>
      <c r="TU80" s="114"/>
      <c r="TV80" s="114"/>
      <c r="TW80" s="114"/>
      <c r="TX80" s="114"/>
      <c r="TY80" s="114"/>
      <c r="TZ80" s="114"/>
      <c r="UA80" s="114"/>
      <c r="UB80" s="114"/>
      <c r="UC80" s="114"/>
      <c r="UD80" s="114"/>
      <c r="UE80" s="114"/>
      <c r="UF80" s="114"/>
      <c r="UG80" s="114"/>
      <c r="UH80" s="114"/>
      <c r="UI80" s="114"/>
      <c r="UJ80" s="114"/>
      <c r="UK80" s="114"/>
      <c r="UL80" s="114"/>
      <c r="UM80" s="114"/>
      <c r="UN80" s="114"/>
      <c r="UO80" s="114"/>
      <c r="UP80" s="114"/>
      <c r="UQ80" s="114"/>
      <c r="UR80" s="114"/>
      <c r="US80" s="114"/>
      <c r="UT80" s="114"/>
      <c r="UU80" s="114"/>
      <c r="UV80" s="114"/>
      <c r="UW80" s="114"/>
      <c r="UX80" s="114"/>
      <c r="UY80" s="114"/>
      <c r="UZ80" s="114"/>
      <c r="VA80" s="114"/>
      <c r="VB80" s="114"/>
      <c r="VC80" s="114"/>
      <c r="VD80" s="114"/>
      <c r="VE80" s="114"/>
      <c r="VF80" s="114"/>
      <c r="VG80" s="114"/>
      <c r="VH80" s="114"/>
      <c r="VI80" s="114"/>
      <c r="VJ80" s="114"/>
      <c r="VK80" s="114"/>
      <c r="VL80" s="114"/>
      <c r="VM80" s="114"/>
      <c r="VN80" s="114"/>
      <c r="VO80" s="114"/>
      <c r="VP80" s="114"/>
      <c r="VQ80" s="114"/>
      <c r="VR80" s="114"/>
      <c r="VS80" s="114"/>
      <c r="VT80" s="114"/>
      <c r="VU80" s="114"/>
      <c r="VV80" s="114"/>
      <c r="VW80" s="114"/>
      <c r="VX80" s="114"/>
      <c r="VY80" s="114"/>
      <c r="VZ80" s="114"/>
      <c r="WA80" s="114"/>
      <c r="WB80" s="114"/>
      <c r="WC80" s="114"/>
      <c r="WD80" s="114"/>
      <c r="WE80" s="114"/>
      <c r="WF80" s="114"/>
      <c r="WG80" s="114"/>
      <c r="WH80" s="114"/>
      <c r="WI80" s="114"/>
      <c r="WJ80" s="114"/>
      <c r="WK80" s="114"/>
      <c r="WL80" s="114"/>
      <c r="WM80" s="114"/>
      <c r="WN80" s="114"/>
      <c r="WO80" s="114"/>
      <c r="WP80" s="114"/>
      <c r="WQ80" s="114"/>
      <c r="WR80" s="114"/>
      <c r="WS80" s="114"/>
      <c r="WT80" s="114"/>
      <c r="WU80" s="114"/>
      <c r="WV80" s="114"/>
      <c r="WW80" s="114"/>
      <c r="WX80" s="114"/>
      <c r="WY80" s="114"/>
      <c r="WZ80" s="114"/>
      <c r="XA80" s="114"/>
      <c r="XB80" s="114"/>
      <c r="XC80" s="114"/>
      <c r="XD80" s="114"/>
      <c r="XE80" s="114"/>
      <c r="XF80" s="114"/>
      <c r="XG80" s="114"/>
      <c r="XH80" s="114"/>
      <c r="XI80" s="114"/>
      <c r="XJ80" s="114"/>
      <c r="XK80" s="114"/>
      <c r="XL80" s="114"/>
      <c r="XM80" s="114"/>
      <c r="XN80" s="114"/>
      <c r="XO80" s="114"/>
      <c r="XP80" s="114"/>
      <c r="XQ80" s="114"/>
      <c r="XR80" s="114"/>
      <c r="XS80" s="114"/>
      <c r="XT80" s="114"/>
      <c r="XU80" s="114"/>
      <c r="XV80" s="114"/>
      <c r="XW80" s="114"/>
      <c r="XX80" s="114"/>
      <c r="XY80" s="114"/>
      <c r="XZ80" s="114"/>
      <c r="YA80" s="114"/>
      <c r="YB80" s="114"/>
      <c r="YC80" s="114"/>
      <c r="YD80" s="114"/>
      <c r="YE80" s="114"/>
      <c r="YF80" s="114"/>
      <c r="YG80" s="114"/>
      <c r="YH80" s="114"/>
      <c r="YI80" s="114"/>
      <c r="YJ80" s="114"/>
      <c r="YK80" s="114"/>
      <c r="YL80" s="114"/>
      <c r="YM80" s="114"/>
      <c r="YN80" s="114"/>
      <c r="YO80" s="114"/>
      <c r="YP80" s="114"/>
      <c r="YQ80" s="114"/>
      <c r="YR80" s="114"/>
      <c r="YS80" s="114"/>
      <c r="YT80" s="114"/>
      <c r="YU80" s="114"/>
      <c r="YV80" s="114"/>
      <c r="YW80" s="114"/>
      <c r="YX80" s="114"/>
      <c r="YY80" s="114"/>
      <c r="YZ80" s="114"/>
      <c r="ZA80" s="114"/>
      <c r="ZB80" s="114"/>
      <c r="ZC80" s="114"/>
      <c r="ZD80" s="114"/>
      <c r="ZE80" s="114"/>
      <c r="ZF80" s="114"/>
      <c r="ZG80" s="114"/>
      <c r="ZH80" s="114"/>
      <c r="ZI80" s="114"/>
      <c r="ZJ80" s="114"/>
      <c r="ZK80" s="114"/>
      <c r="ZL80" s="114"/>
      <c r="ZM80" s="114"/>
      <c r="ZN80" s="114"/>
      <c r="ZO80" s="114"/>
      <c r="ZP80" s="114"/>
      <c r="ZQ80" s="114"/>
      <c r="ZR80" s="114"/>
      <c r="ZS80" s="114"/>
      <c r="ZT80" s="114"/>
      <c r="ZU80" s="114"/>
      <c r="ZV80" s="114"/>
      <c r="ZW80" s="114"/>
      <c r="ZX80" s="114"/>
      <c r="ZY80" s="114"/>
      <c r="ZZ80" s="114"/>
    </row>
    <row r="81" spans="1:702" hidden="1" outlineLevel="1">
      <c r="A81" s="8">
        <v>42675</v>
      </c>
      <c r="B81" s="114">
        <v>647.59314367000002</v>
      </c>
      <c r="C81" s="114">
        <v>158.54285648999999</v>
      </c>
      <c r="D81" s="114">
        <v>0.20054350000000001</v>
      </c>
      <c r="E81" s="114">
        <v>232.17675337</v>
      </c>
      <c r="F81" s="114">
        <v>2.36527522</v>
      </c>
      <c r="G81" s="114">
        <v>1.90863695</v>
      </c>
      <c r="H81" s="114">
        <v>22.14913885</v>
      </c>
      <c r="I81" s="114">
        <v>193.84749485</v>
      </c>
      <c r="J81" s="114">
        <v>1.7247258999999999</v>
      </c>
      <c r="K81" s="114">
        <v>1.0864863300000001</v>
      </c>
      <c r="L81" s="114">
        <v>0.76733903999999997</v>
      </c>
      <c r="M81" s="166" t="s">
        <v>186</v>
      </c>
      <c r="N81" s="114">
        <v>23.13503334</v>
      </c>
      <c r="O81" s="114">
        <v>0.68319936000000003</v>
      </c>
      <c r="P81" s="114">
        <v>8.5165938099999998</v>
      </c>
      <c r="Q81" s="114">
        <v>2.5759110000000002E-2</v>
      </c>
      <c r="R81" s="114">
        <v>0.26346048</v>
      </c>
      <c r="S81" s="114">
        <v>0</v>
      </c>
      <c r="T81" s="114">
        <v>0.19984706999999999</v>
      </c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114"/>
      <c r="DO81" s="114"/>
      <c r="DP81" s="114"/>
      <c r="DQ81" s="114"/>
      <c r="DR81" s="114"/>
      <c r="DS81" s="114"/>
      <c r="DT81" s="114"/>
      <c r="DU81" s="114"/>
      <c r="DV81" s="114"/>
      <c r="DW81" s="114"/>
      <c r="DX81" s="114"/>
      <c r="DY81" s="114"/>
      <c r="DZ81" s="114"/>
      <c r="EA81" s="114"/>
      <c r="EB81" s="114"/>
      <c r="EC81" s="114"/>
      <c r="ED81" s="114"/>
      <c r="EE81" s="114"/>
      <c r="EF81" s="114"/>
      <c r="EG81" s="114"/>
      <c r="EH81" s="114"/>
      <c r="EI81" s="114"/>
      <c r="EJ81" s="114"/>
      <c r="EK81" s="114"/>
      <c r="EL81" s="114"/>
      <c r="EM81" s="114"/>
      <c r="EN81" s="114"/>
      <c r="EO81" s="114"/>
      <c r="EP81" s="114"/>
      <c r="EQ81" s="114"/>
      <c r="ER81" s="114"/>
      <c r="ES81" s="114"/>
      <c r="ET81" s="114"/>
      <c r="EU81" s="114"/>
      <c r="EV81" s="114"/>
      <c r="EW81" s="114"/>
      <c r="EX81" s="114"/>
      <c r="EY81" s="114"/>
      <c r="EZ81" s="114"/>
      <c r="FA81" s="114"/>
      <c r="FB81" s="114"/>
      <c r="FC81" s="114"/>
      <c r="FD81" s="114"/>
      <c r="FE81" s="114"/>
      <c r="FF81" s="114"/>
      <c r="FG81" s="114"/>
      <c r="FH81" s="114"/>
      <c r="FI81" s="114"/>
      <c r="FJ81" s="114"/>
      <c r="FK81" s="114"/>
      <c r="FL81" s="114"/>
      <c r="FM81" s="114"/>
      <c r="FN81" s="114"/>
      <c r="FO81" s="114"/>
      <c r="FP81" s="114"/>
      <c r="FQ81" s="114"/>
      <c r="FR81" s="114"/>
      <c r="FS81" s="114"/>
      <c r="FT81" s="114"/>
      <c r="FU81" s="114"/>
      <c r="FV81" s="114"/>
      <c r="FW81" s="114"/>
      <c r="FX81" s="114"/>
      <c r="FY81" s="114"/>
      <c r="FZ81" s="114"/>
      <c r="GA81" s="114"/>
      <c r="GB81" s="114"/>
      <c r="GC81" s="114"/>
      <c r="GD81" s="114"/>
      <c r="GE81" s="114"/>
      <c r="GF81" s="114"/>
      <c r="GG81" s="114"/>
      <c r="GH81" s="114"/>
      <c r="GI81" s="114"/>
      <c r="GJ81" s="114"/>
      <c r="GK81" s="114"/>
      <c r="GL81" s="114"/>
      <c r="GM81" s="114"/>
      <c r="GN81" s="114"/>
      <c r="GO81" s="114"/>
      <c r="GP81" s="114"/>
      <c r="GQ81" s="114"/>
      <c r="GR81" s="114"/>
      <c r="GS81" s="114"/>
      <c r="GT81" s="114"/>
      <c r="GU81" s="114"/>
      <c r="GV81" s="114"/>
      <c r="GW81" s="114"/>
      <c r="GX81" s="114"/>
      <c r="GY81" s="114"/>
      <c r="GZ81" s="114"/>
      <c r="HA81" s="114"/>
      <c r="HB81" s="114"/>
      <c r="HC81" s="114"/>
      <c r="HD81" s="114"/>
      <c r="HE81" s="114"/>
      <c r="HF81" s="114"/>
      <c r="HG81" s="114"/>
      <c r="HH81" s="114"/>
      <c r="HI81" s="114"/>
      <c r="HJ81" s="114"/>
      <c r="HK81" s="114"/>
      <c r="HL81" s="114"/>
      <c r="HM81" s="114"/>
      <c r="HN81" s="114"/>
      <c r="HO81" s="114"/>
      <c r="HP81" s="114"/>
      <c r="HQ81" s="114"/>
      <c r="HR81" s="114"/>
      <c r="HS81" s="114"/>
      <c r="HT81" s="114"/>
      <c r="HU81" s="114"/>
      <c r="HV81" s="114"/>
      <c r="HW81" s="114"/>
      <c r="HX81" s="114"/>
      <c r="HY81" s="114"/>
      <c r="HZ81" s="114"/>
      <c r="IA81" s="114"/>
      <c r="IB81" s="114"/>
      <c r="IC81" s="114"/>
      <c r="ID81" s="114"/>
      <c r="IE81" s="114"/>
      <c r="IF81" s="114"/>
      <c r="IG81" s="114"/>
      <c r="IH81" s="114"/>
      <c r="II81" s="114"/>
      <c r="IJ81" s="114"/>
      <c r="IK81" s="114"/>
      <c r="IL81" s="114"/>
      <c r="IM81" s="114"/>
      <c r="IN81" s="114"/>
      <c r="IO81" s="114"/>
      <c r="IP81" s="114"/>
      <c r="IQ81" s="114"/>
      <c r="IR81" s="114"/>
      <c r="IS81" s="114"/>
      <c r="IT81" s="114"/>
      <c r="IU81" s="114"/>
      <c r="IV81" s="114"/>
      <c r="IW81" s="114"/>
      <c r="IX81" s="114"/>
      <c r="IY81" s="114"/>
      <c r="IZ81" s="114"/>
      <c r="JA81" s="114"/>
      <c r="JB81" s="114"/>
      <c r="JC81" s="114"/>
      <c r="JD81" s="114"/>
      <c r="JE81" s="114"/>
      <c r="JF81" s="114"/>
      <c r="JG81" s="114"/>
      <c r="JH81" s="114"/>
      <c r="JI81" s="114"/>
      <c r="JJ81" s="114"/>
      <c r="JK81" s="114"/>
      <c r="JL81" s="114"/>
      <c r="JM81" s="114"/>
      <c r="JN81" s="114"/>
      <c r="JO81" s="114"/>
      <c r="JP81" s="114"/>
      <c r="JQ81" s="114"/>
      <c r="JR81" s="114"/>
      <c r="JS81" s="114"/>
      <c r="JT81" s="114"/>
      <c r="JU81" s="114"/>
      <c r="JV81" s="114"/>
      <c r="JW81" s="114"/>
      <c r="JX81" s="114"/>
      <c r="JY81" s="114"/>
      <c r="JZ81" s="114"/>
      <c r="KA81" s="114"/>
      <c r="KB81" s="114"/>
      <c r="KC81" s="114"/>
      <c r="KD81" s="114"/>
      <c r="KE81" s="114"/>
      <c r="KF81" s="114"/>
      <c r="KG81" s="114"/>
      <c r="KH81" s="114"/>
      <c r="KI81" s="114"/>
      <c r="KJ81" s="114"/>
      <c r="KK81" s="114"/>
      <c r="KL81" s="114"/>
      <c r="KM81" s="114"/>
      <c r="KN81" s="114"/>
      <c r="KO81" s="114"/>
      <c r="KP81" s="114"/>
      <c r="KQ81" s="114"/>
      <c r="KR81" s="114"/>
      <c r="KS81" s="114"/>
      <c r="KT81" s="114"/>
      <c r="KU81" s="114"/>
      <c r="KV81" s="114"/>
      <c r="KW81" s="114"/>
      <c r="KX81" s="114"/>
      <c r="KY81" s="114"/>
      <c r="KZ81" s="114"/>
      <c r="LA81" s="114"/>
      <c r="LB81" s="114"/>
      <c r="LC81" s="114"/>
      <c r="LD81" s="114"/>
      <c r="LE81" s="114"/>
      <c r="LF81" s="114"/>
      <c r="LG81" s="114"/>
      <c r="LH81" s="114"/>
      <c r="LI81" s="114"/>
      <c r="LJ81" s="114"/>
      <c r="LK81" s="114"/>
      <c r="LL81" s="114"/>
      <c r="LM81" s="114"/>
      <c r="LN81" s="114"/>
      <c r="LO81" s="114"/>
      <c r="LP81" s="114"/>
      <c r="LQ81" s="114"/>
      <c r="LR81" s="114"/>
      <c r="LS81" s="114"/>
      <c r="LT81" s="114"/>
      <c r="LU81" s="114"/>
      <c r="LV81" s="114"/>
      <c r="LW81" s="114"/>
      <c r="LX81" s="114"/>
      <c r="LY81" s="114"/>
      <c r="LZ81" s="114"/>
      <c r="MA81" s="114"/>
      <c r="MB81" s="114"/>
      <c r="MC81" s="114"/>
      <c r="MD81" s="114"/>
      <c r="ME81" s="114"/>
      <c r="MF81" s="114"/>
      <c r="MG81" s="114"/>
      <c r="MH81" s="114"/>
      <c r="MI81" s="114"/>
      <c r="MJ81" s="114"/>
      <c r="MK81" s="114"/>
      <c r="ML81" s="114"/>
      <c r="MM81" s="114"/>
      <c r="MN81" s="114"/>
      <c r="MO81" s="114"/>
      <c r="MP81" s="114"/>
      <c r="MQ81" s="114"/>
      <c r="MR81" s="114"/>
      <c r="MS81" s="114"/>
      <c r="MT81" s="114"/>
      <c r="MU81" s="114"/>
      <c r="MV81" s="114"/>
      <c r="MW81" s="114"/>
      <c r="MX81" s="114"/>
      <c r="MY81" s="114"/>
      <c r="MZ81" s="114"/>
      <c r="NA81" s="114"/>
      <c r="NB81" s="114"/>
      <c r="NC81" s="114"/>
      <c r="ND81" s="114"/>
      <c r="NE81" s="114"/>
      <c r="NF81" s="114"/>
      <c r="NG81" s="114"/>
      <c r="NH81" s="114"/>
      <c r="NI81" s="114"/>
      <c r="NJ81" s="114"/>
      <c r="NK81" s="114"/>
      <c r="NL81" s="114"/>
      <c r="NM81" s="114"/>
      <c r="NN81" s="114"/>
      <c r="NO81" s="114"/>
      <c r="NP81" s="114"/>
      <c r="NQ81" s="114"/>
      <c r="NR81" s="114"/>
      <c r="NS81" s="114"/>
      <c r="NT81" s="114"/>
      <c r="NU81" s="114"/>
      <c r="NV81" s="114"/>
      <c r="NW81" s="114"/>
      <c r="NX81" s="114"/>
      <c r="NY81" s="114"/>
      <c r="NZ81" s="114"/>
      <c r="OA81" s="114"/>
      <c r="OB81" s="114"/>
      <c r="OC81" s="114"/>
      <c r="OD81" s="114"/>
      <c r="OE81" s="114"/>
      <c r="OF81" s="114"/>
      <c r="OG81" s="114"/>
      <c r="OH81" s="114"/>
      <c r="OI81" s="114"/>
      <c r="OJ81" s="114"/>
      <c r="OK81" s="114"/>
      <c r="OL81" s="114"/>
      <c r="OM81" s="114"/>
      <c r="ON81" s="114"/>
      <c r="OO81" s="114"/>
      <c r="OP81" s="114"/>
      <c r="OQ81" s="114"/>
      <c r="OR81" s="114"/>
      <c r="OS81" s="114"/>
      <c r="OT81" s="114"/>
      <c r="OU81" s="114"/>
      <c r="OV81" s="114"/>
      <c r="OW81" s="114"/>
      <c r="OX81" s="114"/>
      <c r="OY81" s="114"/>
      <c r="OZ81" s="114"/>
      <c r="PA81" s="114"/>
      <c r="PB81" s="114"/>
      <c r="PC81" s="114"/>
      <c r="PD81" s="114"/>
      <c r="PE81" s="114"/>
      <c r="PF81" s="114"/>
      <c r="PG81" s="114"/>
      <c r="PH81" s="114"/>
      <c r="PI81" s="114"/>
      <c r="PJ81" s="114"/>
      <c r="PK81" s="114"/>
      <c r="PL81" s="114"/>
      <c r="PM81" s="114"/>
      <c r="PN81" s="114"/>
      <c r="PO81" s="114"/>
      <c r="PP81" s="114"/>
      <c r="PQ81" s="114"/>
      <c r="PR81" s="114"/>
      <c r="PS81" s="114"/>
      <c r="PT81" s="114"/>
      <c r="PU81" s="114"/>
      <c r="PV81" s="114"/>
      <c r="PW81" s="114"/>
      <c r="PX81" s="114"/>
      <c r="PY81" s="114"/>
      <c r="PZ81" s="114"/>
      <c r="QA81" s="114"/>
      <c r="QB81" s="114"/>
      <c r="QC81" s="114"/>
      <c r="QD81" s="114"/>
      <c r="QE81" s="114"/>
      <c r="QF81" s="114"/>
      <c r="QG81" s="114"/>
      <c r="QH81" s="114"/>
      <c r="QI81" s="114"/>
      <c r="QJ81" s="114"/>
      <c r="QK81" s="114"/>
      <c r="QL81" s="114"/>
      <c r="QM81" s="114"/>
      <c r="QN81" s="114"/>
      <c r="QO81" s="114"/>
      <c r="QP81" s="114"/>
      <c r="QQ81" s="114"/>
      <c r="QR81" s="114"/>
      <c r="QS81" s="114"/>
      <c r="QT81" s="114"/>
      <c r="QU81" s="114"/>
      <c r="QV81" s="114"/>
      <c r="QW81" s="114"/>
      <c r="QX81" s="114"/>
      <c r="QY81" s="114"/>
      <c r="QZ81" s="114"/>
      <c r="RA81" s="114"/>
      <c r="RB81" s="114"/>
      <c r="RC81" s="114"/>
      <c r="RD81" s="114"/>
      <c r="RE81" s="114"/>
      <c r="RF81" s="114"/>
      <c r="RG81" s="114"/>
      <c r="RH81" s="114"/>
      <c r="RI81" s="114"/>
      <c r="RJ81" s="114"/>
      <c r="RK81" s="114"/>
      <c r="RL81" s="114"/>
      <c r="RM81" s="114"/>
      <c r="RN81" s="114"/>
      <c r="RO81" s="114"/>
      <c r="RP81" s="114"/>
      <c r="RQ81" s="114"/>
      <c r="RR81" s="114"/>
      <c r="RS81" s="114"/>
      <c r="RT81" s="114"/>
      <c r="RU81" s="114"/>
      <c r="RV81" s="114"/>
      <c r="RW81" s="114"/>
      <c r="RX81" s="114"/>
      <c r="RY81" s="114"/>
      <c r="RZ81" s="114"/>
      <c r="SA81" s="114"/>
      <c r="SB81" s="114"/>
      <c r="SC81" s="114"/>
      <c r="SD81" s="114"/>
      <c r="SE81" s="114"/>
      <c r="SF81" s="114"/>
      <c r="SG81" s="114"/>
      <c r="SH81" s="114"/>
      <c r="SI81" s="114"/>
      <c r="SJ81" s="114"/>
      <c r="SK81" s="114"/>
      <c r="SL81" s="114"/>
      <c r="SM81" s="114"/>
      <c r="SN81" s="114"/>
      <c r="SO81" s="114"/>
      <c r="SP81" s="114"/>
      <c r="SQ81" s="114"/>
      <c r="SR81" s="114"/>
      <c r="SS81" s="114"/>
      <c r="ST81" s="114"/>
      <c r="SU81" s="114"/>
      <c r="SV81" s="114"/>
      <c r="SW81" s="114"/>
      <c r="SX81" s="114"/>
      <c r="SY81" s="114"/>
      <c r="SZ81" s="114"/>
      <c r="TA81" s="114"/>
      <c r="TB81" s="114"/>
      <c r="TC81" s="114"/>
      <c r="TD81" s="114"/>
      <c r="TE81" s="114"/>
      <c r="TF81" s="114"/>
      <c r="TG81" s="114"/>
      <c r="TH81" s="114"/>
      <c r="TI81" s="114"/>
      <c r="TJ81" s="114"/>
      <c r="TK81" s="114"/>
      <c r="TL81" s="114"/>
      <c r="TM81" s="114"/>
      <c r="TN81" s="114"/>
      <c r="TO81" s="114"/>
      <c r="TP81" s="114"/>
      <c r="TQ81" s="114"/>
      <c r="TR81" s="114"/>
      <c r="TS81" s="114"/>
      <c r="TT81" s="114"/>
      <c r="TU81" s="114"/>
      <c r="TV81" s="114"/>
      <c r="TW81" s="114"/>
      <c r="TX81" s="114"/>
      <c r="TY81" s="114"/>
      <c r="TZ81" s="114"/>
      <c r="UA81" s="114"/>
      <c r="UB81" s="114"/>
      <c r="UC81" s="114"/>
      <c r="UD81" s="114"/>
      <c r="UE81" s="114"/>
      <c r="UF81" s="114"/>
      <c r="UG81" s="114"/>
      <c r="UH81" s="114"/>
      <c r="UI81" s="114"/>
      <c r="UJ81" s="114"/>
      <c r="UK81" s="114"/>
      <c r="UL81" s="114"/>
      <c r="UM81" s="114"/>
      <c r="UN81" s="114"/>
      <c r="UO81" s="114"/>
      <c r="UP81" s="114"/>
      <c r="UQ81" s="114"/>
      <c r="UR81" s="114"/>
      <c r="US81" s="114"/>
      <c r="UT81" s="114"/>
      <c r="UU81" s="114"/>
      <c r="UV81" s="114"/>
      <c r="UW81" s="114"/>
      <c r="UX81" s="114"/>
      <c r="UY81" s="114"/>
      <c r="UZ81" s="114"/>
      <c r="VA81" s="114"/>
      <c r="VB81" s="114"/>
      <c r="VC81" s="114"/>
      <c r="VD81" s="114"/>
      <c r="VE81" s="114"/>
      <c r="VF81" s="114"/>
      <c r="VG81" s="114"/>
      <c r="VH81" s="114"/>
      <c r="VI81" s="114"/>
      <c r="VJ81" s="114"/>
      <c r="VK81" s="114"/>
      <c r="VL81" s="114"/>
      <c r="VM81" s="114"/>
      <c r="VN81" s="114"/>
      <c r="VO81" s="114"/>
      <c r="VP81" s="114"/>
      <c r="VQ81" s="114"/>
      <c r="VR81" s="114"/>
      <c r="VS81" s="114"/>
      <c r="VT81" s="114"/>
      <c r="VU81" s="114"/>
      <c r="VV81" s="114"/>
      <c r="VW81" s="114"/>
      <c r="VX81" s="114"/>
      <c r="VY81" s="114"/>
      <c r="VZ81" s="114"/>
      <c r="WA81" s="114"/>
      <c r="WB81" s="114"/>
      <c r="WC81" s="114"/>
      <c r="WD81" s="114"/>
      <c r="WE81" s="114"/>
      <c r="WF81" s="114"/>
      <c r="WG81" s="114"/>
      <c r="WH81" s="114"/>
      <c r="WI81" s="114"/>
      <c r="WJ81" s="114"/>
      <c r="WK81" s="114"/>
      <c r="WL81" s="114"/>
      <c r="WM81" s="114"/>
      <c r="WN81" s="114"/>
      <c r="WO81" s="114"/>
      <c r="WP81" s="114"/>
      <c r="WQ81" s="114"/>
      <c r="WR81" s="114"/>
      <c r="WS81" s="114"/>
      <c r="WT81" s="114"/>
      <c r="WU81" s="114"/>
      <c r="WV81" s="114"/>
      <c r="WW81" s="114"/>
      <c r="WX81" s="114"/>
      <c r="WY81" s="114"/>
      <c r="WZ81" s="114"/>
      <c r="XA81" s="114"/>
      <c r="XB81" s="114"/>
      <c r="XC81" s="114"/>
      <c r="XD81" s="114"/>
      <c r="XE81" s="114"/>
      <c r="XF81" s="114"/>
      <c r="XG81" s="114"/>
      <c r="XH81" s="114"/>
      <c r="XI81" s="114"/>
      <c r="XJ81" s="114"/>
      <c r="XK81" s="114"/>
      <c r="XL81" s="114"/>
      <c r="XM81" s="114"/>
      <c r="XN81" s="114"/>
      <c r="XO81" s="114"/>
      <c r="XP81" s="114"/>
      <c r="XQ81" s="114"/>
      <c r="XR81" s="114"/>
      <c r="XS81" s="114"/>
      <c r="XT81" s="114"/>
      <c r="XU81" s="114"/>
      <c r="XV81" s="114"/>
      <c r="XW81" s="114"/>
      <c r="XX81" s="114"/>
      <c r="XY81" s="114"/>
      <c r="XZ81" s="114"/>
      <c r="YA81" s="114"/>
      <c r="YB81" s="114"/>
      <c r="YC81" s="114"/>
      <c r="YD81" s="114"/>
      <c r="YE81" s="114"/>
      <c r="YF81" s="114"/>
      <c r="YG81" s="114"/>
      <c r="YH81" s="114"/>
      <c r="YI81" s="114"/>
      <c r="YJ81" s="114"/>
      <c r="YK81" s="114"/>
      <c r="YL81" s="114"/>
      <c r="YM81" s="114"/>
      <c r="YN81" s="114"/>
      <c r="YO81" s="114"/>
      <c r="YP81" s="114"/>
      <c r="YQ81" s="114"/>
      <c r="YR81" s="114"/>
      <c r="YS81" s="114"/>
      <c r="YT81" s="114"/>
      <c r="YU81" s="114"/>
      <c r="YV81" s="114"/>
      <c r="YW81" s="114"/>
      <c r="YX81" s="114"/>
      <c r="YY81" s="114"/>
      <c r="YZ81" s="114"/>
      <c r="ZA81" s="114"/>
      <c r="ZB81" s="114"/>
      <c r="ZC81" s="114"/>
      <c r="ZD81" s="114"/>
      <c r="ZE81" s="114"/>
      <c r="ZF81" s="114"/>
      <c r="ZG81" s="114"/>
      <c r="ZH81" s="114"/>
      <c r="ZI81" s="114"/>
      <c r="ZJ81" s="114"/>
      <c r="ZK81" s="114"/>
      <c r="ZL81" s="114"/>
      <c r="ZM81" s="114"/>
      <c r="ZN81" s="114"/>
      <c r="ZO81" s="114"/>
      <c r="ZP81" s="114"/>
      <c r="ZQ81" s="114"/>
      <c r="ZR81" s="114"/>
      <c r="ZS81" s="114"/>
      <c r="ZT81" s="114"/>
      <c r="ZU81" s="114"/>
      <c r="ZV81" s="114"/>
      <c r="ZW81" s="114"/>
      <c r="ZX81" s="114"/>
      <c r="ZY81" s="114"/>
      <c r="ZZ81" s="114"/>
    </row>
    <row r="82" spans="1:702" hidden="1" outlineLevel="1">
      <c r="A82" s="8">
        <v>42705</v>
      </c>
      <c r="B82" s="114">
        <v>804.56681519000006</v>
      </c>
      <c r="C82" s="114">
        <v>297.95555704999998</v>
      </c>
      <c r="D82" s="114">
        <v>0.28345103999999999</v>
      </c>
      <c r="E82" s="114">
        <v>242.93244874000001</v>
      </c>
      <c r="F82" s="114">
        <v>18.128952909999999</v>
      </c>
      <c r="G82" s="114">
        <v>2.0568019999999999E-2</v>
      </c>
      <c r="H82" s="114">
        <v>20.26944752</v>
      </c>
      <c r="I82" s="114">
        <v>193.94210959</v>
      </c>
      <c r="J82" s="114">
        <v>1.6476393</v>
      </c>
      <c r="K82" s="114">
        <v>1.06543287</v>
      </c>
      <c r="L82" s="114">
        <v>0.79268024999999998</v>
      </c>
      <c r="M82" s="166" t="s">
        <v>186</v>
      </c>
      <c r="N82" s="114">
        <v>17.788988570000001</v>
      </c>
      <c r="O82" s="114">
        <v>0.68321191999999997</v>
      </c>
      <c r="P82" s="114">
        <v>8.6600152000000001</v>
      </c>
      <c r="Q82" s="114">
        <v>2.548533E-2</v>
      </c>
      <c r="R82" s="114">
        <v>0.24518461</v>
      </c>
      <c r="S82" s="114">
        <v>0</v>
      </c>
      <c r="T82" s="114">
        <v>0.12564227</v>
      </c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114"/>
      <c r="DO82" s="114"/>
      <c r="DP82" s="114"/>
      <c r="DQ82" s="114"/>
      <c r="DR82" s="114"/>
      <c r="DS82" s="114"/>
      <c r="DT82" s="114"/>
      <c r="DU82" s="114"/>
      <c r="DV82" s="114"/>
      <c r="DW82" s="114"/>
      <c r="DX82" s="114"/>
      <c r="DY82" s="114"/>
      <c r="DZ82" s="114"/>
      <c r="EA82" s="114"/>
      <c r="EB82" s="114"/>
      <c r="EC82" s="114"/>
      <c r="ED82" s="114"/>
      <c r="EE82" s="114"/>
      <c r="EF82" s="114"/>
      <c r="EG82" s="114"/>
      <c r="EH82" s="114"/>
      <c r="EI82" s="114"/>
      <c r="EJ82" s="114"/>
      <c r="EK82" s="114"/>
      <c r="EL82" s="114"/>
      <c r="EM82" s="114"/>
      <c r="EN82" s="114"/>
      <c r="EO82" s="114"/>
      <c r="EP82" s="114"/>
      <c r="EQ82" s="114"/>
      <c r="ER82" s="114"/>
      <c r="ES82" s="114"/>
      <c r="ET82" s="114"/>
      <c r="EU82" s="114"/>
      <c r="EV82" s="114"/>
      <c r="EW82" s="114"/>
      <c r="EX82" s="114"/>
      <c r="EY82" s="114"/>
      <c r="EZ82" s="114"/>
      <c r="FA82" s="114"/>
      <c r="FB82" s="114"/>
      <c r="FC82" s="114"/>
      <c r="FD82" s="114"/>
      <c r="FE82" s="114"/>
      <c r="FF82" s="114"/>
      <c r="FG82" s="114"/>
      <c r="FH82" s="114"/>
      <c r="FI82" s="114"/>
      <c r="FJ82" s="114"/>
      <c r="FK82" s="114"/>
      <c r="FL82" s="114"/>
      <c r="FM82" s="114"/>
      <c r="FN82" s="114"/>
      <c r="FO82" s="114"/>
      <c r="FP82" s="114"/>
      <c r="FQ82" s="114"/>
      <c r="FR82" s="114"/>
      <c r="FS82" s="114"/>
      <c r="FT82" s="114"/>
      <c r="FU82" s="114"/>
      <c r="FV82" s="114"/>
      <c r="FW82" s="114"/>
      <c r="FX82" s="114"/>
      <c r="FY82" s="114"/>
      <c r="FZ82" s="114"/>
      <c r="GA82" s="114"/>
      <c r="GB82" s="114"/>
      <c r="GC82" s="114"/>
      <c r="GD82" s="114"/>
      <c r="GE82" s="114"/>
      <c r="GF82" s="114"/>
      <c r="GG82" s="114"/>
      <c r="GH82" s="114"/>
      <c r="GI82" s="114"/>
      <c r="GJ82" s="114"/>
      <c r="GK82" s="114"/>
      <c r="GL82" s="114"/>
      <c r="GM82" s="114"/>
      <c r="GN82" s="114"/>
      <c r="GO82" s="114"/>
      <c r="GP82" s="114"/>
      <c r="GQ82" s="114"/>
      <c r="GR82" s="114"/>
      <c r="GS82" s="114"/>
      <c r="GT82" s="114"/>
      <c r="GU82" s="114"/>
      <c r="GV82" s="114"/>
      <c r="GW82" s="114"/>
      <c r="GX82" s="114"/>
      <c r="GY82" s="114"/>
      <c r="GZ82" s="114"/>
      <c r="HA82" s="114"/>
      <c r="HB82" s="114"/>
      <c r="HC82" s="114"/>
      <c r="HD82" s="114"/>
      <c r="HE82" s="114"/>
      <c r="HF82" s="114"/>
      <c r="HG82" s="114"/>
      <c r="HH82" s="114"/>
      <c r="HI82" s="114"/>
      <c r="HJ82" s="114"/>
      <c r="HK82" s="114"/>
      <c r="HL82" s="114"/>
      <c r="HM82" s="114"/>
      <c r="HN82" s="114"/>
      <c r="HO82" s="114"/>
      <c r="HP82" s="114"/>
      <c r="HQ82" s="114"/>
      <c r="HR82" s="114"/>
      <c r="HS82" s="114"/>
      <c r="HT82" s="114"/>
      <c r="HU82" s="114"/>
      <c r="HV82" s="114"/>
      <c r="HW82" s="114"/>
      <c r="HX82" s="114"/>
      <c r="HY82" s="114"/>
      <c r="HZ82" s="114"/>
      <c r="IA82" s="114"/>
      <c r="IB82" s="114"/>
      <c r="IC82" s="114"/>
      <c r="ID82" s="114"/>
      <c r="IE82" s="114"/>
      <c r="IF82" s="114"/>
      <c r="IG82" s="114"/>
      <c r="IH82" s="114"/>
      <c r="II82" s="114"/>
      <c r="IJ82" s="114"/>
      <c r="IK82" s="114"/>
      <c r="IL82" s="114"/>
      <c r="IM82" s="114"/>
      <c r="IN82" s="114"/>
      <c r="IO82" s="114"/>
      <c r="IP82" s="114"/>
      <c r="IQ82" s="114"/>
      <c r="IR82" s="114"/>
      <c r="IS82" s="114"/>
      <c r="IT82" s="114"/>
      <c r="IU82" s="114"/>
      <c r="IV82" s="114"/>
      <c r="IW82" s="114"/>
      <c r="IX82" s="114"/>
      <c r="IY82" s="114"/>
      <c r="IZ82" s="114"/>
      <c r="JA82" s="114"/>
      <c r="JB82" s="114"/>
      <c r="JC82" s="114"/>
      <c r="JD82" s="114"/>
      <c r="JE82" s="114"/>
      <c r="JF82" s="114"/>
      <c r="JG82" s="114"/>
      <c r="JH82" s="114"/>
      <c r="JI82" s="114"/>
      <c r="JJ82" s="114"/>
      <c r="JK82" s="114"/>
      <c r="JL82" s="114"/>
      <c r="JM82" s="114"/>
      <c r="JN82" s="114"/>
      <c r="JO82" s="114"/>
      <c r="JP82" s="114"/>
      <c r="JQ82" s="114"/>
      <c r="JR82" s="114"/>
      <c r="JS82" s="114"/>
      <c r="JT82" s="114"/>
      <c r="JU82" s="114"/>
      <c r="JV82" s="114"/>
      <c r="JW82" s="114"/>
      <c r="JX82" s="114"/>
      <c r="JY82" s="114"/>
      <c r="JZ82" s="114"/>
      <c r="KA82" s="114"/>
      <c r="KB82" s="114"/>
      <c r="KC82" s="114"/>
      <c r="KD82" s="114"/>
      <c r="KE82" s="114"/>
      <c r="KF82" s="114"/>
      <c r="KG82" s="114"/>
      <c r="KH82" s="114"/>
      <c r="KI82" s="114"/>
      <c r="KJ82" s="114"/>
      <c r="KK82" s="114"/>
      <c r="KL82" s="114"/>
      <c r="KM82" s="114"/>
      <c r="KN82" s="114"/>
      <c r="KO82" s="114"/>
      <c r="KP82" s="114"/>
      <c r="KQ82" s="114"/>
      <c r="KR82" s="114"/>
      <c r="KS82" s="114"/>
      <c r="KT82" s="114"/>
      <c r="KU82" s="114"/>
      <c r="KV82" s="114"/>
      <c r="KW82" s="114"/>
      <c r="KX82" s="114"/>
      <c r="KY82" s="114"/>
      <c r="KZ82" s="114"/>
      <c r="LA82" s="114"/>
      <c r="LB82" s="114"/>
      <c r="LC82" s="114"/>
      <c r="LD82" s="114"/>
      <c r="LE82" s="114"/>
      <c r="LF82" s="114"/>
      <c r="LG82" s="114"/>
      <c r="LH82" s="114"/>
      <c r="LI82" s="114"/>
      <c r="LJ82" s="114"/>
      <c r="LK82" s="114"/>
      <c r="LL82" s="114"/>
      <c r="LM82" s="114"/>
      <c r="LN82" s="114"/>
      <c r="LO82" s="114"/>
      <c r="LP82" s="114"/>
      <c r="LQ82" s="114"/>
      <c r="LR82" s="114"/>
      <c r="LS82" s="114"/>
      <c r="LT82" s="114"/>
      <c r="LU82" s="114"/>
      <c r="LV82" s="114"/>
      <c r="LW82" s="114"/>
      <c r="LX82" s="114"/>
      <c r="LY82" s="114"/>
      <c r="LZ82" s="114"/>
      <c r="MA82" s="114"/>
      <c r="MB82" s="114"/>
      <c r="MC82" s="114"/>
      <c r="MD82" s="114"/>
      <c r="ME82" s="114"/>
      <c r="MF82" s="114"/>
      <c r="MG82" s="114"/>
      <c r="MH82" s="114"/>
      <c r="MI82" s="114"/>
      <c r="MJ82" s="114"/>
      <c r="MK82" s="114"/>
      <c r="ML82" s="114"/>
      <c r="MM82" s="114"/>
      <c r="MN82" s="114"/>
      <c r="MO82" s="114"/>
      <c r="MP82" s="114"/>
      <c r="MQ82" s="114"/>
      <c r="MR82" s="114"/>
      <c r="MS82" s="114"/>
      <c r="MT82" s="114"/>
      <c r="MU82" s="114"/>
      <c r="MV82" s="114"/>
      <c r="MW82" s="114"/>
      <c r="MX82" s="114"/>
      <c r="MY82" s="114"/>
      <c r="MZ82" s="114"/>
      <c r="NA82" s="114"/>
      <c r="NB82" s="114"/>
      <c r="NC82" s="114"/>
      <c r="ND82" s="114"/>
      <c r="NE82" s="114"/>
      <c r="NF82" s="114"/>
      <c r="NG82" s="114"/>
      <c r="NH82" s="114"/>
      <c r="NI82" s="114"/>
      <c r="NJ82" s="114"/>
      <c r="NK82" s="114"/>
      <c r="NL82" s="114"/>
      <c r="NM82" s="114"/>
      <c r="NN82" s="114"/>
      <c r="NO82" s="114"/>
      <c r="NP82" s="114"/>
      <c r="NQ82" s="114"/>
      <c r="NR82" s="114"/>
      <c r="NS82" s="114"/>
      <c r="NT82" s="114"/>
      <c r="NU82" s="114"/>
      <c r="NV82" s="114"/>
      <c r="NW82" s="114"/>
      <c r="NX82" s="114"/>
      <c r="NY82" s="114"/>
      <c r="NZ82" s="114"/>
      <c r="OA82" s="114"/>
      <c r="OB82" s="114"/>
      <c r="OC82" s="114"/>
      <c r="OD82" s="114"/>
      <c r="OE82" s="114"/>
      <c r="OF82" s="114"/>
      <c r="OG82" s="114"/>
      <c r="OH82" s="114"/>
      <c r="OI82" s="114"/>
      <c r="OJ82" s="114"/>
      <c r="OK82" s="114"/>
      <c r="OL82" s="114"/>
      <c r="OM82" s="114"/>
      <c r="ON82" s="114"/>
      <c r="OO82" s="114"/>
      <c r="OP82" s="114"/>
      <c r="OQ82" s="114"/>
      <c r="OR82" s="114"/>
      <c r="OS82" s="114"/>
      <c r="OT82" s="114"/>
      <c r="OU82" s="114"/>
      <c r="OV82" s="114"/>
      <c r="OW82" s="114"/>
      <c r="OX82" s="114"/>
      <c r="OY82" s="114"/>
      <c r="OZ82" s="114"/>
      <c r="PA82" s="114"/>
      <c r="PB82" s="114"/>
      <c r="PC82" s="114"/>
      <c r="PD82" s="114"/>
      <c r="PE82" s="114"/>
      <c r="PF82" s="114"/>
      <c r="PG82" s="114"/>
      <c r="PH82" s="114"/>
      <c r="PI82" s="114"/>
      <c r="PJ82" s="114"/>
      <c r="PK82" s="114"/>
      <c r="PL82" s="114"/>
      <c r="PM82" s="114"/>
      <c r="PN82" s="114"/>
      <c r="PO82" s="114"/>
      <c r="PP82" s="114"/>
      <c r="PQ82" s="114"/>
      <c r="PR82" s="114"/>
      <c r="PS82" s="114"/>
      <c r="PT82" s="114"/>
      <c r="PU82" s="114"/>
      <c r="PV82" s="114"/>
      <c r="PW82" s="114"/>
      <c r="PX82" s="114"/>
      <c r="PY82" s="114"/>
      <c r="PZ82" s="114"/>
      <c r="QA82" s="114"/>
      <c r="QB82" s="114"/>
      <c r="QC82" s="114"/>
      <c r="QD82" s="114"/>
      <c r="QE82" s="114"/>
      <c r="QF82" s="114"/>
      <c r="QG82" s="114"/>
      <c r="QH82" s="114"/>
      <c r="QI82" s="114"/>
      <c r="QJ82" s="114"/>
      <c r="QK82" s="114"/>
      <c r="QL82" s="114"/>
      <c r="QM82" s="114"/>
      <c r="QN82" s="114"/>
      <c r="QO82" s="114"/>
      <c r="QP82" s="114"/>
      <c r="QQ82" s="114"/>
      <c r="QR82" s="114"/>
      <c r="QS82" s="114"/>
      <c r="QT82" s="114"/>
      <c r="QU82" s="114"/>
      <c r="QV82" s="114"/>
      <c r="QW82" s="114"/>
      <c r="QX82" s="114"/>
      <c r="QY82" s="114"/>
      <c r="QZ82" s="114"/>
      <c r="RA82" s="114"/>
      <c r="RB82" s="114"/>
      <c r="RC82" s="114"/>
      <c r="RD82" s="114"/>
      <c r="RE82" s="114"/>
      <c r="RF82" s="114"/>
      <c r="RG82" s="114"/>
      <c r="RH82" s="114"/>
      <c r="RI82" s="114"/>
      <c r="RJ82" s="114"/>
      <c r="RK82" s="114"/>
      <c r="RL82" s="114"/>
      <c r="RM82" s="114"/>
      <c r="RN82" s="114"/>
      <c r="RO82" s="114"/>
      <c r="RP82" s="114"/>
      <c r="RQ82" s="114"/>
      <c r="RR82" s="114"/>
      <c r="RS82" s="114"/>
      <c r="RT82" s="114"/>
      <c r="RU82" s="114"/>
      <c r="RV82" s="114"/>
      <c r="RW82" s="114"/>
      <c r="RX82" s="114"/>
      <c r="RY82" s="114"/>
      <c r="RZ82" s="114"/>
      <c r="SA82" s="114"/>
      <c r="SB82" s="114"/>
      <c r="SC82" s="114"/>
      <c r="SD82" s="114"/>
      <c r="SE82" s="114"/>
      <c r="SF82" s="114"/>
      <c r="SG82" s="114"/>
      <c r="SH82" s="114"/>
      <c r="SI82" s="114"/>
      <c r="SJ82" s="114"/>
      <c r="SK82" s="114"/>
      <c r="SL82" s="114"/>
      <c r="SM82" s="114"/>
      <c r="SN82" s="114"/>
      <c r="SO82" s="114"/>
      <c r="SP82" s="114"/>
      <c r="SQ82" s="114"/>
      <c r="SR82" s="114"/>
      <c r="SS82" s="114"/>
      <c r="ST82" s="114"/>
      <c r="SU82" s="114"/>
      <c r="SV82" s="114"/>
      <c r="SW82" s="114"/>
      <c r="SX82" s="114"/>
      <c r="SY82" s="114"/>
      <c r="SZ82" s="114"/>
      <c r="TA82" s="114"/>
      <c r="TB82" s="114"/>
      <c r="TC82" s="114"/>
      <c r="TD82" s="114"/>
      <c r="TE82" s="114"/>
      <c r="TF82" s="114"/>
      <c r="TG82" s="114"/>
      <c r="TH82" s="114"/>
      <c r="TI82" s="114"/>
      <c r="TJ82" s="114"/>
      <c r="TK82" s="114"/>
      <c r="TL82" s="114"/>
      <c r="TM82" s="114"/>
      <c r="TN82" s="114"/>
      <c r="TO82" s="114"/>
      <c r="TP82" s="114"/>
      <c r="TQ82" s="114"/>
      <c r="TR82" s="114"/>
      <c r="TS82" s="114"/>
      <c r="TT82" s="114"/>
      <c r="TU82" s="114"/>
      <c r="TV82" s="114"/>
      <c r="TW82" s="114"/>
      <c r="TX82" s="114"/>
      <c r="TY82" s="114"/>
      <c r="TZ82" s="114"/>
      <c r="UA82" s="114"/>
      <c r="UB82" s="114"/>
      <c r="UC82" s="114"/>
      <c r="UD82" s="114"/>
      <c r="UE82" s="114"/>
      <c r="UF82" s="114"/>
      <c r="UG82" s="114"/>
      <c r="UH82" s="114"/>
      <c r="UI82" s="114"/>
      <c r="UJ82" s="114"/>
      <c r="UK82" s="114"/>
      <c r="UL82" s="114"/>
      <c r="UM82" s="114"/>
      <c r="UN82" s="114"/>
      <c r="UO82" s="114"/>
      <c r="UP82" s="114"/>
      <c r="UQ82" s="114"/>
      <c r="UR82" s="114"/>
      <c r="US82" s="114"/>
      <c r="UT82" s="114"/>
      <c r="UU82" s="114"/>
      <c r="UV82" s="114"/>
      <c r="UW82" s="114"/>
      <c r="UX82" s="114"/>
      <c r="UY82" s="114"/>
      <c r="UZ82" s="114"/>
      <c r="VA82" s="114"/>
      <c r="VB82" s="114"/>
      <c r="VC82" s="114"/>
      <c r="VD82" s="114"/>
      <c r="VE82" s="114"/>
      <c r="VF82" s="114"/>
      <c r="VG82" s="114"/>
      <c r="VH82" s="114"/>
      <c r="VI82" s="114"/>
      <c r="VJ82" s="114"/>
      <c r="VK82" s="114"/>
      <c r="VL82" s="114"/>
      <c r="VM82" s="114"/>
      <c r="VN82" s="114"/>
      <c r="VO82" s="114"/>
      <c r="VP82" s="114"/>
      <c r="VQ82" s="114"/>
      <c r="VR82" s="114"/>
      <c r="VS82" s="114"/>
      <c r="VT82" s="114"/>
      <c r="VU82" s="114"/>
      <c r="VV82" s="114"/>
      <c r="VW82" s="114"/>
      <c r="VX82" s="114"/>
      <c r="VY82" s="114"/>
      <c r="VZ82" s="114"/>
      <c r="WA82" s="114"/>
      <c r="WB82" s="114"/>
      <c r="WC82" s="114"/>
      <c r="WD82" s="114"/>
      <c r="WE82" s="114"/>
      <c r="WF82" s="114"/>
      <c r="WG82" s="114"/>
      <c r="WH82" s="114"/>
      <c r="WI82" s="114"/>
      <c r="WJ82" s="114"/>
      <c r="WK82" s="114"/>
      <c r="WL82" s="114"/>
      <c r="WM82" s="114"/>
      <c r="WN82" s="114"/>
      <c r="WO82" s="114"/>
      <c r="WP82" s="114"/>
      <c r="WQ82" s="114"/>
      <c r="WR82" s="114"/>
      <c r="WS82" s="114"/>
      <c r="WT82" s="114"/>
      <c r="WU82" s="114"/>
      <c r="WV82" s="114"/>
      <c r="WW82" s="114"/>
      <c r="WX82" s="114"/>
      <c r="WY82" s="114"/>
      <c r="WZ82" s="114"/>
      <c r="XA82" s="114"/>
      <c r="XB82" s="114"/>
      <c r="XC82" s="114"/>
      <c r="XD82" s="114"/>
      <c r="XE82" s="114"/>
      <c r="XF82" s="114"/>
      <c r="XG82" s="114"/>
      <c r="XH82" s="114"/>
      <c r="XI82" s="114"/>
      <c r="XJ82" s="114"/>
      <c r="XK82" s="114"/>
      <c r="XL82" s="114"/>
      <c r="XM82" s="114"/>
      <c r="XN82" s="114"/>
      <c r="XO82" s="114"/>
      <c r="XP82" s="114"/>
      <c r="XQ82" s="114"/>
      <c r="XR82" s="114"/>
      <c r="XS82" s="114"/>
      <c r="XT82" s="114"/>
      <c r="XU82" s="114"/>
      <c r="XV82" s="114"/>
      <c r="XW82" s="114"/>
      <c r="XX82" s="114"/>
      <c r="XY82" s="114"/>
      <c r="XZ82" s="114"/>
      <c r="YA82" s="114"/>
      <c r="YB82" s="114"/>
      <c r="YC82" s="114"/>
      <c r="YD82" s="114"/>
      <c r="YE82" s="114"/>
      <c r="YF82" s="114"/>
      <c r="YG82" s="114"/>
      <c r="YH82" s="114"/>
      <c r="YI82" s="114"/>
      <c r="YJ82" s="114"/>
      <c r="YK82" s="114"/>
      <c r="YL82" s="114"/>
      <c r="YM82" s="114"/>
      <c r="YN82" s="114"/>
      <c r="YO82" s="114"/>
      <c r="YP82" s="114"/>
      <c r="YQ82" s="114"/>
      <c r="YR82" s="114"/>
      <c r="YS82" s="114"/>
      <c r="YT82" s="114"/>
      <c r="YU82" s="114"/>
      <c r="YV82" s="114"/>
      <c r="YW82" s="114"/>
      <c r="YX82" s="114"/>
      <c r="YY82" s="114"/>
      <c r="YZ82" s="114"/>
      <c r="ZA82" s="114"/>
      <c r="ZB82" s="114"/>
      <c r="ZC82" s="114"/>
      <c r="ZD82" s="114"/>
      <c r="ZE82" s="114"/>
      <c r="ZF82" s="114"/>
      <c r="ZG82" s="114"/>
      <c r="ZH82" s="114"/>
      <c r="ZI82" s="114"/>
      <c r="ZJ82" s="114"/>
      <c r="ZK82" s="114"/>
      <c r="ZL82" s="114"/>
      <c r="ZM82" s="114"/>
      <c r="ZN82" s="114"/>
      <c r="ZO82" s="114"/>
      <c r="ZP82" s="114"/>
      <c r="ZQ82" s="114"/>
      <c r="ZR82" s="114"/>
      <c r="ZS82" s="114"/>
      <c r="ZT82" s="114"/>
      <c r="ZU82" s="114"/>
      <c r="ZV82" s="114"/>
      <c r="ZW82" s="114"/>
      <c r="ZX82" s="114"/>
      <c r="ZY82" s="114"/>
      <c r="ZZ82" s="114"/>
    </row>
    <row r="83" spans="1:702" hidden="1" outlineLevel="1">
      <c r="A83" s="8">
        <v>42736</v>
      </c>
      <c r="B83" s="114">
        <v>780.1498196</v>
      </c>
      <c r="C83" s="114">
        <v>302.82574312000003</v>
      </c>
      <c r="D83" s="114">
        <v>0.48604795000000001</v>
      </c>
      <c r="E83" s="114">
        <v>220.78608222</v>
      </c>
      <c r="F83" s="114">
        <v>5.3069434800000002</v>
      </c>
      <c r="G83" s="114">
        <v>2.0568019999999999E-2</v>
      </c>
      <c r="H83" s="114">
        <v>21.711295889999999</v>
      </c>
      <c r="I83" s="114">
        <v>198.16341899</v>
      </c>
      <c r="J83" s="114">
        <v>1.74504265</v>
      </c>
      <c r="K83" s="114">
        <v>1.12149064</v>
      </c>
      <c r="L83" s="114">
        <v>0.80240549000000005</v>
      </c>
      <c r="M83" s="166" t="s">
        <v>186</v>
      </c>
      <c r="N83" s="114">
        <v>17.76986132</v>
      </c>
      <c r="O83" s="114">
        <v>0.69944399999999995</v>
      </c>
      <c r="P83" s="114">
        <v>8.1817810200000007</v>
      </c>
      <c r="Q83" s="114">
        <v>2.548533E-2</v>
      </c>
      <c r="R83" s="114">
        <v>0.23768123999999999</v>
      </c>
      <c r="S83" s="114">
        <v>9.6493510000000005E-2</v>
      </c>
      <c r="T83" s="114">
        <v>0.17003473</v>
      </c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</row>
    <row r="84" spans="1:702" hidden="1" outlineLevel="1">
      <c r="A84" s="8">
        <v>42767</v>
      </c>
      <c r="B84" s="114">
        <v>779.47011413999996</v>
      </c>
      <c r="C84" s="114">
        <v>298.76862824</v>
      </c>
      <c r="D84" s="114">
        <v>0.60276689999999999</v>
      </c>
      <c r="E84" s="114">
        <v>221.01584771</v>
      </c>
      <c r="F84" s="114">
        <v>5.6252809199999998</v>
      </c>
      <c r="G84" s="114">
        <v>2.0589779999999998E-2</v>
      </c>
      <c r="H84" s="114">
        <v>22.34640976</v>
      </c>
      <c r="I84" s="114">
        <v>199.00921721</v>
      </c>
      <c r="J84" s="114">
        <v>2.4631698499999999</v>
      </c>
      <c r="K84" s="114">
        <v>1.19825783</v>
      </c>
      <c r="L84" s="114">
        <v>0.84529041999999999</v>
      </c>
      <c r="M84" s="166" t="s">
        <v>186</v>
      </c>
      <c r="N84" s="114">
        <v>17.6027381</v>
      </c>
      <c r="O84" s="114">
        <v>1.07226749</v>
      </c>
      <c r="P84" s="114">
        <v>8.08157149</v>
      </c>
      <c r="Q84" s="114">
        <v>2.5519549999999998E-2</v>
      </c>
      <c r="R84" s="114">
        <v>0.2177944</v>
      </c>
      <c r="S84" s="114">
        <v>0.39554062000000001</v>
      </c>
      <c r="T84" s="114">
        <v>0.17922387000000001</v>
      </c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</row>
    <row r="85" spans="1:702" hidden="1" outlineLevel="1">
      <c r="A85" s="8">
        <v>42795</v>
      </c>
      <c r="B85" s="114">
        <v>786.05239226000003</v>
      </c>
      <c r="C85" s="114">
        <v>302.67000189999999</v>
      </c>
      <c r="D85" s="114">
        <v>0.50813715999999998</v>
      </c>
      <c r="E85" s="114">
        <v>222.48634530999999</v>
      </c>
      <c r="F85" s="114">
        <v>5.2126375899999999</v>
      </c>
      <c r="G85" s="114">
        <v>2.058977E-2</v>
      </c>
      <c r="H85" s="114">
        <v>21.328240650000001</v>
      </c>
      <c r="I85" s="114">
        <v>201.50619864000001</v>
      </c>
      <c r="J85" s="114">
        <v>2.6246915799999999</v>
      </c>
      <c r="K85" s="114">
        <v>1.19261288</v>
      </c>
      <c r="L85" s="114">
        <v>0.75582103</v>
      </c>
      <c r="M85" s="166" t="s">
        <v>186</v>
      </c>
      <c r="N85" s="114">
        <v>17.43055068</v>
      </c>
      <c r="O85" s="114">
        <v>1.2917662400000001</v>
      </c>
      <c r="P85" s="114">
        <v>8.0697121099999993</v>
      </c>
      <c r="Q85" s="114">
        <v>2.5519549999999998E-2</v>
      </c>
      <c r="R85" s="114">
        <v>0.20405424999999999</v>
      </c>
      <c r="S85" s="114">
        <v>0.56776108999999997</v>
      </c>
      <c r="T85" s="114">
        <v>0.15775183000000001</v>
      </c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</row>
    <row r="86" spans="1:702" hidden="1" outlineLevel="1">
      <c r="A86" s="8">
        <v>42826</v>
      </c>
      <c r="B86" s="114">
        <v>772.50670400000001</v>
      </c>
      <c r="C86" s="114">
        <v>301.69769945000002</v>
      </c>
      <c r="D86" s="114">
        <v>0.82075253999999997</v>
      </c>
      <c r="E86" s="114">
        <v>200.99418172</v>
      </c>
      <c r="F86" s="114">
        <v>5.2219102499999996</v>
      </c>
      <c r="G86" s="114">
        <v>2.0589779999999998E-2</v>
      </c>
      <c r="H86" s="114">
        <v>21.655105850000002</v>
      </c>
      <c r="I86" s="114">
        <v>198.69310443000001</v>
      </c>
      <c r="J86" s="114">
        <v>1.96505182</v>
      </c>
      <c r="K86" s="114">
        <v>1.1850551</v>
      </c>
      <c r="L86" s="114">
        <v>0.83942145999999995</v>
      </c>
      <c r="M86" s="166" t="s">
        <v>186</v>
      </c>
      <c r="N86" s="114">
        <v>28.69514985</v>
      </c>
      <c r="O86" s="114">
        <v>1.29766187</v>
      </c>
      <c r="P86" s="114">
        <v>8.4899419199999997</v>
      </c>
      <c r="Q86" s="114">
        <v>2.5519549999999998E-2</v>
      </c>
      <c r="R86" s="114">
        <v>0.18981352000000001</v>
      </c>
      <c r="S86" s="114">
        <v>0.56850350999999999</v>
      </c>
      <c r="T86" s="114">
        <v>0.14724138000000001</v>
      </c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</row>
    <row r="87" spans="1:702" hidden="1" outlineLevel="1">
      <c r="A87" s="8">
        <v>42856</v>
      </c>
      <c r="B87" s="114">
        <v>766.85771082999997</v>
      </c>
      <c r="C87" s="114">
        <v>297.71092463000002</v>
      </c>
      <c r="D87" s="114">
        <v>0.52828852999999998</v>
      </c>
      <c r="E87" s="114">
        <v>206.21756212</v>
      </c>
      <c r="F87" s="114">
        <v>5.1362397</v>
      </c>
      <c r="G87" s="114">
        <v>2.0589779999999998E-2</v>
      </c>
      <c r="H87" s="114">
        <v>21.091268110000001</v>
      </c>
      <c r="I87" s="114">
        <v>193.17841186000001</v>
      </c>
      <c r="J87" s="114">
        <v>1.83073766</v>
      </c>
      <c r="K87" s="114">
        <v>1.1833552700000001</v>
      </c>
      <c r="L87" s="114">
        <v>0.84724147000000005</v>
      </c>
      <c r="M87" s="166" t="s">
        <v>186</v>
      </c>
      <c r="N87" s="114">
        <v>28.758750849999998</v>
      </c>
      <c r="O87" s="114">
        <v>1.29548416</v>
      </c>
      <c r="P87" s="114">
        <v>8.1782858800000007</v>
      </c>
      <c r="Q87" s="114">
        <v>2.551956E-2</v>
      </c>
      <c r="R87" s="114">
        <v>0.17565269999999999</v>
      </c>
      <c r="S87" s="114">
        <v>0.52512882999999999</v>
      </c>
      <c r="T87" s="114">
        <v>0.15426972</v>
      </c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</row>
    <row r="88" spans="1:702" hidden="1" outlineLevel="1">
      <c r="A88" s="8">
        <v>42887</v>
      </c>
      <c r="B88" s="114">
        <v>784.28459950000001</v>
      </c>
      <c r="C88" s="114">
        <v>299.89894766999998</v>
      </c>
      <c r="D88" s="114">
        <v>0.30055878000000003</v>
      </c>
      <c r="E88" s="114">
        <v>210.56528724</v>
      </c>
      <c r="F88" s="114">
        <v>5.1859695400000003</v>
      </c>
      <c r="G88" s="114">
        <v>2.0568019999999999E-2</v>
      </c>
      <c r="H88" s="114">
        <v>21.12960893</v>
      </c>
      <c r="I88" s="114">
        <v>198.83618767999999</v>
      </c>
      <c r="J88" s="114">
        <v>3.7475573199999999</v>
      </c>
      <c r="K88" s="114">
        <v>1.18134191</v>
      </c>
      <c r="L88" s="114">
        <v>0.80197028999999997</v>
      </c>
      <c r="M88" s="166" t="s">
        <v>186</v>
      </c>
      <c r="N88" s="114">
        <v>33.05835081</v>
      </c>
      <c r="O88" s="114">
        <v>1.0709815</v>
      </c>
      <c r="P88" s="114">
        <v>8.3503616800000007</v>
      </c>
      <c r="Q88" s="114">
        <v>2.548533E-2</v>
      </c>
      <c r="R88" s="114">
        <v>5.4878929999999999E-2</v>
      </c>
      <c r="S88" s="114">
        <v>0</v>
      </c>
      <c r="T88" s="114">
        <v>5.6543870000000003E-2</v>
      </c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</row>
    <row r="89" spans="1:702" hidden="1" outlineLevel="1">
      <c r="A89" s="8">
        <v>42917</v>
      </c>
      <c r="B89" s="114">
        <v>753.91513593000002</v>
      </c>
      <c r="C89" s="114">
        <v>288.13081098999999</v>
      </c>
      <c r="D89" s="114">
        <v>0.16388364</v>
      </c>
      <c r="E89" s="114">
        <v>200.09404083000001</v>
      </c>
      <c r="F89" s="114">
        <v>5.1167495699999996</v>
      </c>
      <c r="G89" s="114">
        <v>2.0568019999999999E-2</v>
      </c>
      <c r="H89" s="114">
        <v>19.953952139999998</v>
      </c>
      <c r="I89" s="114">
        <v>189.22619531000001</v>
      </c>
      <c r="J89" s="114">
        <v>5.4322484900000001</v>
      </c>
      <c r="K89" s="114">
        <v>1.18408756</v>
      </c>
      <c r="L89" s="114">
        <v>1.10132202</v>
      </c>
      <c r="M89" s="166" t="s">
        <v>186</v>
      </c>
      <c r="N89" s="114">
        <v>33.474963379999998</v>
      </c>
      <c r="O89" s="114">
        <v>1.05772591</v>
      </c>
      <c r="P89" s="114">
        <v>8.8068170000000006</v>
      </c>
      <c r="Q89" s="114">
        <v>2.548533E-2</v>
      </c>
      <c r="R89" s="114">
        <v>5.0712260000000002E-2</v>
      </c>
      <c r="S89" s="114">
        <v>0</v>
      </c>
      <c r="T89" s="114">
        <v>7.5573479999999998E-2</v>
      </c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</row>
    <row r="90" spans="1:702" hidden="1" outlineLevel="1">
      <c r="A90" s="8">
        <v>42948</v>
      </c>
      <c r="B90" s="114">
        <v>646.80055828000002</v>
      </c>
      <c r="C90" s="114">
        <v>168.5621817</v>
      </c>
      <c r="D90" s="114">
        <v>0.20029240000000001</v>
      </c>
      <c r="E90" s="114">
        <v>207.04221715</v>
      </c>
      <c r="F90" s="114">
        <v>5.2568887200000001</v>
      </c>
      <c r="G90" s="114">
        <v>2.0568019999999999E-2</v>
      </c>
      <c r="H90" s="114">
        <v>22.491802119999999</v>
      </c>
      <c r="I90" s="114">
        <v>189.98850777999999</v>
      </c>
      <c r="J90" s="114">
        <v>6.8784624699999997</v>
      </c>
      <c r="K90" s="114">
        <v>1.1759702400000001</v>
      </c>
      <c r="L90" s="114">
        <v>1.0686465599999999</v>
      </c>
      <c r="M90" s="166" t="s">
        <v>186</v>
      </c>
      <c r="N90" s="114">
        <v>33.281822140000003</v>
      </c>
      <c r="O90" s="114">
        <v>0.77675634999999998</v>
      </c>
      <c r="P90" s="114">
        <v>9.0945611100000008</v>
      </c>
      <c r="Q90" s="114">
        <v>2.548533E-2</v>
      </c>
      <c r="R90" s="114">
        <v>0.86877822999999998</v>
      </c>
      <c r="S90" s="114">
        <v>0</v>
      </c>
      <c r="T90" s="114">
        <v>6.7617960000000005E-2</v>
      </c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</row>
    <row r="91" spans="1:702" hidden="1" outlineLevel="1">
      <c r="A91" s="8">
        <v>42979</v>
      </c>
      <c r="B91" s="114">
        <v>658.50793252000005</v>
      </c>
      <c r="C91" s="114">
        <v>175.88039606000001</v>
      </c>
      <c r="D91" s="114">
        <v>1.9599999999999999E-5</v>
      </c>
      <c r="E91" s="114">
        <v>202.20743383999999</v>
      </c>
      <c r="F91" s="114">
        <v>5.2345840600000004</v>
      </c>
      <c r="G91" s="114">
        <v>2.0568019999999999E-2</v>
      </c>
      <c r="H91" s="114">
        <v>21.746573089999998</v>
      </c>
      <c r="I91" s="114">
        <v>198.86485500000001</v>
      </c>
      <c r="J91" s="114">
        <v>6.5876239999999999</v>
      </c>
      <c r="K91" s="114">
        <v>1.1725821000000001</v>
      </c>
      <c r="L91" s="114">
        <v>0.94845438000000004</v>
      </c>
      <c r="M91" s="166" t="s">
        <v>186</v>
      </c>
      <c r="N91" s="114">
        <v>34.487601750000003</v>
      </c>
      <c r="O91" s="114">
        <v>0.44558455000000002</v>
      </c>
      <c r="P91" s="114">
        <v>9.1688421699999996</v>
      </c>
      <c r="Q91" s="114">
        <v>2.548533E-2</v>
      </c>
      <c r="R91" s="114">
        <v>1.6674507000000001</v>
      </c>
      <c r="S91" s="114">
        <v>0</v>
      </c>
      <c r="T91" s="114">
        <v>4.9877869999999998E-2</v>
      </c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</row>
    <row r="92" spans="1:702" hidden="1" outlineLevel="1">
      <c r="A92" s="8">
        <v>43009</v>
      </c>
      <c r="B92" s="114">
        <v>666.00135989</v>
      </c>
      <c r="C92" s="114">
        <v>173.60277017000001</v>
      </c>
      <c r="D92" s="114">
        <v>0.10005306</v>
      </c>
      <c r="E92" s="114">
        <v>202.12500080000001</v>
      </c>
      <c r="F92" s="114">
        <v>5.70985589</v>
      </c>
      <c r="G92" s="114">
        <v>2.0568019999999999E-2</v>
      </c>
      <c r="H92" s="114">
        <v>22.74382701</v>
      </c>
      <c r="I92" s="114">
        <v>205.26765179</v>
      </c>
      <c r="J92" s="114">
        <v>7.5653460299999997</v>
      </c>
      <c r="K92" s="114">
        <v>1.1782205299999999</v>
      </c>
      <c r="L92" s="114">
        <v>0.96256187000000004</v>
      </c>
      <c r="M92" s="166" t="s">
        <v>186</v>
      </c>
      <c r="N92" s="114">
        <v>35.177154399999999</v>
      </c>
      <c r="O92" s="114">
        <v>0.64024970999999997</v>
      </c>
      <c r="P92" s="114">
        <v>9.1957062300000008</v>
      </c>
      <c r="Q92" s="114">
        <v>2.548533E-2</v>
      </c>
      <c r="R92" s="114">
        <v>1.63966378</v>
      </c>
      <c r="S92" s="114">
        <v>0</v>
      </c>
      <c r="T92" s="114">
        <v>4.7245269999999999E-2</v>
      </c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</row>
    <row r="93" spans="1:702" hidden="1" outlineLevel="1">
      <c r="A93" s="8">
        <v>43040</v>
      </c>
      <c r="B93" s="114">
        <v>683.40553353999996</v>
      </c>
      <c r="C93" s="114">
        <v>181.97091505</v>
      </c>
      <c r="D93" s="114">
        <v>0.17500745000000001</v>
      </c>
      <c r="E93" s="114">
        <v>214.32192619</v>
      </c>
      <c r="F93" s="114">
        <v>7.74457562</v>
      </c>
      <c r="G93" s="114">
        <v>2.0568019999999999E-2</v>
      </c>
      <c r="H93" s="114">
        <v>20.899619999999999</v>
      </c>
      <c r="I93" s="114">
        <v>209.13930998999999</v>
      </c>
      <c r="J93" s="114">
        <v>7.5800266299999999</v>
      </c>
      <c r="K93" s="114">
        <v>1.1757630100000001</v>
      </c>
      <c r="L93" s="114">
        <v>0.94226445000000003</v>
      </c>
      <c r="M93" s="166" t="s">
        <v>186</v>
      </c>
      <c r="N93" s="114">
        <v>35.923941659999997</v>
      </c>
      <c r="O93" s="114">
        <v>1.1619633899999999</v>
      </c>
      <c r="P93" s="114">
        <v>0.67438474999999998</v>
      </c>
      <c r="Q93" s="114">
        <v>2.548533E-2</v>
      </c>
      <c r="R93" s="114">
        <v>1.6050787799999999</v>
      </c>
      <c r="S93" s="114">
        <v>0</v>
      </c>
      <c r="T93" s="114">
        <v>4.4703220000000002E-2</v>
      </c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</row>
    <row r="94" spans="1:702" hidden="1" outlineLevel="1">
      <c r="A94" s="8">
        <v>43070</v>
      </c>
      <c r="B94" s="114">
        <v>726.11304034</v>
      </c>
      <c r="C94" s="114">
        <v>184.68996199</v>
      </c>
      <c r="D94" s="114">
        <v>0.29577069</v>
      </c>
      <c r="E94" s="114">
        <v>232.87575337000001</v>
      </c>
      <c r="F94" s="114">
        <v>7.4336239099999997</v>
      </c>
      <c r="G94" s="114">
        <v>5.2395560000000001E-2</v>
      </c>
      <c r="H94" s="114">
        <v>22.593852829999999</v>
      </c>
      <c r="I94" s="114">
        <v>228.78303955000001</v>
      </c>
      <c r="J94" s="114">
        <v>7.5468810700000004</v>
      </c>
      <c r="K94" s="114">
        <v>1.40029223</v>
      </c>
      <c r="L94" s="114">
        <v>0.95857618</v>
      </c>
      <c r="M94" s="166" t="s">
        <v>186</v>
      </c>
      <c r="N94" s="114">
        <v>36.721029569999999</v>
      </c>
      <c r="O94" s="114">
        <v>0.95943102999999996</v>
      </c>
      <c r="P94" s="114">
        <v>0.18882783</v>
      </c>
      <c r="Q94" s="114">
        <v>0.26556882999999998</v>
      </c>
      <c r="R94" s="114">
        <v>1.3045756399999999</v>
      </c>
      <c r="S94" s="114">
        <v>0</v>
      </c>
      <c r="T94" s="114">
        <v>4.3460060000000002E-2</v>
      </c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</row>
    <row r="95" spans="1:702" hidden="1" outlineLevel="1">
      <c r="A95" s="8">
        <v>43101</v>
      </c>
      <c r="B95" s="114">
        <v>752.08181439999998</v>
      </c>
      <c r="C95" s="114">
        <v>188.11994457</v>
      </c>
      <c r="D95" s="114">
        <v>0.31034590000000001</v>
      </c>
      <c r="E95" s="114">
        <v>244.11663325000001</v>
      </c>
      <c r="F95" s="114">
        <v>7.0903427800000003</v>
      </c>
      <c r="G95" s="114">
        <v>5.304822E-2</v>
      </c>
      <c r="H95" s="114">
        <v>27.678579389999999</v>
      </c>
      <c r="I95" s="114">
        <v>235.96671495000001</v>
      </c>
      <c r="J95" s="114">
        <v>7.60248583</v>
      </c>
      <c r="K95" s="114">
        <v>1.3978731</v>
      </c>
      <c r="L95" s="114">
        <v>0.91300245999999996</v>
      </c>
      <c r="M95" s="166" t="s">
        <v>186</v>
      </c>
      <c r="N95" s="114">
        <v>36.288021700000002</v>
      </c>
      <c r="O95" s="114">
        <v>1.1921035099999999</v>
      </c>
      <c r="P95" s="114">
        <v>0.12578827000000001</v>
      </c>
      <c r="Q95" s="114">
        <v>0.26176582999999998</v>
      </c>
      <c r="R95" s="114">
        <v>0.92301610000000001</v>
      </c>
      <c r="S95" s="114">
        <v>0</v>
      </c>
      <c r="T95" s="114">
        <v>4.2148539999999998E-2</v>
      </c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</row>
    <row r="96" spans="1:702" hidden="1" outlineLevel="1">
      <c r="A96" s="8">
        <v>43132</v>
      </c>
      <c r="B96" s="114">
        <v>758.14535219000004</v>
      </c>
      <c r="C96" s="114">
        <v>192.20414321999999</v>
      </c>
      <c r="D96" s="114">
        <v>0.62508337999999997</v>
      </c>
      <c r="E96" s="114">
        <v>249.88377082</v>
      </c>
      <c r="F96" s="114">
        <v>6.7277645100000001</v>
      </c>
      <c r="G96" s="114">
        <v>5.3658280000000003E-2</v>
      </c>
      <c r="H96" s="114">
        <v>29.369838519999998</v>
      </c>
      <c r="I96" s="114">
        <v>224.70602353000001</v>
      </c>
      <c r="J96" s="114">
        <v>6.4787229599999998</v>
      </c>
      <c r="K96" s="114">
        <v>1.39369371</v>
      </c>
      <c r="L96" s="114">
        <v>0.95002213000000002</v>
      </c>
      <c r="M96" s="166" t="s">
        <v>186</v>
      </c>
      <c r="N96" s="114">
        <v>43.38425153</v>
      </c>
      <c r="O96" s="114">
        <v>1.3458503900000001</v>
      </c>
      <c r="P96" s="114">
        <v>0.41713504000000001</v>
      </c>
      <c r="Q96" s="114">
        <v>0.24514438999999999</v>
      </c>
      <c r="R96" s="114">
        <v>0.31304558999999998</v>
      </c>
      <c r="S96" s="114">
        <v>0</v>
      </c>
      <c r="T96" s="114">
        <v>4.720419E-2</v>
      </c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</row>
    <row r="97" spans="1:52" hidden="1" outlineLevel="1">
      <c r="A97" s="8">
        <v>43160</v>
      </c>
      <c r="B97" s="114">
        <v>803.14289073999998</v>
      </c>
      <c r="C97" s="114">
        <v>205.80184740000001</v>
      </c>
      <c r="D97" s="114">
        <v>0.67877699999999996</v>
      </c>
      <c r="E97" s="114">
        <v>253.47571575000001</v>
      </c>
      <c r="F97" s="114">
        <v>6.3976608800000001</v>
      </c>
      <c r="G97" s="114">
        <v>5.4449869999999997E-2</v>
      </c>
      <c r="H97" s="114">
        <v>28.4299134</v>
      </c>
      <c r="I97" s="114">
        <v>248.16589260000001</v>
      </c>
      <c r="J97" s="114">
        <v>8.4083725600000001</v>
      </c>
      <c r="K97" s="114">
        <v>1.3885511500000001</v>
      </c>
      <c r="L97" s="114">
        <v>1.00490934</v>
      </c>
      <c r="M97" s="166" t="s">
        <v>186</v>
      </c>
      <c r="N97" s="114">
        <v>46.710224609999997</v>
      </c>
      <c r="O97" s="114">
        <v>1.3454912800000001</v>
      </c>
      <c r="P97" s="114">
        <v>0.95639501999999998</v>
      </c>
      <c r="Q97" s="114">
        <v>0.24374104999999999</v>
      </c>
      <c r="R97" s="114">
        <v>4.1297859999999999E-2</v>
      </c>
      <c r="S97" s="114">
        <v>0</v>
      </c>
      <c r="T97" s="114">
        <v>3.9650970000000001E-2</v>
      </c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</row>
    <row r="98" spans="1:52" hidden="1" outlineLevel="1">
      <c r="A98" s="8">
        <v>43191</v>
      </c>
      <c r="B98" s="114">
        <v>798.75984007</v>
      </c>
      <c r="C98" s="114">
        <v>206.36034547</v>
      </c>
      <c r="D98" s="114">
        <v>0.81259060999999999</v>
      </c>
      <c r="E98" s="114">
        <v>259.34544450999999</v>
      </c>
      <c r="F98" s="114">
        <v>6.48917754</v>
      </c>
      <c r="G98" s="114">
        <v>5.505902E-2</v>
      </c>
      <c r="H98" s="114">
        <v>27.179860850000001</v>
      </c>
      <c r="I98" s="114">
        <v>236.37975585000001</v>
      </c>
      <c r="J98" s="114">
        <v>10.34864157</v>
      </c>
      <c r="K98" s="114">
        <v>1.3875544799999999</v>
      </c>
      <c r="L98" s="114">
        <v>1.0281516799999999</v>
      </c>
      <c r="M98" s="166" t="s">
        <v>186</v>
      </c>
      <c r="N98" s="114">
        <v>46.266931739999997</v>
      </c>
      <c r="O98" s="114">
        <v>1.8217823</v>
      </c>
      <c r="P98" s="114">
        <v>0.94756757000000003</v>
      </c>
      <c r="Q98" s="114">
        <v>0.24217817999999999</v>
      </c>
      <c r="R98" s="114">
        <v>5.6418660000000002E-2</v>
      </c>
      <c r="S98" s="114">
        <v>0</v>
      </c>
      <c r="T98" s="114">
        <v>3.8380039999999997E-2</v>
      </c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</row>
    <row r="99" spans="1:52" hidden="1" outlineLevel="1">
      <c r="A99" s="8">
        <v>43221</v>
      </c>
      <c r="B99" s="114">
        <v>792.42322531000002</v>
      </c>
      <c r="C99" s="114">
        <v>208.88595438999999</v>
      </c>
      <c r="D99" s="114">
        <v>0.55778137000000005</v>
      </c>
      <c r="E99" s="114">
        <v>254.86983402999999</v>
      </c>
      <c r="F99" s="114">
        <v>6.5842215199999998</v>
      </c>
      <c r="G99" s="114">
        <v>5.5798689999999998E-2</v>
      </c>
      <c r="H99" s="114">
        <v>28.071714629999999</v>
      </c>
      <c r="I99" s="114">
        <v>218.24126024</v>
      </c>
      <c r="J99" s="114">
        <v>13.70612081</v>
      </c>
      <c r="K99" s="114">
        <v>1.3777273699999999</v>
      </c>
      <c r="L99" s="114">
        <v>0.98583184999999995</v>
      </c>
      <c r="M99" s="166" t="s">
        <v>186</v>
      </c>
      <c r="N99" s="114">
        <v>53.7600847</v>
      </c>
      <c r="O99" s="114">
        <v>2.2825389700000001</v>
      </c>
      <c r="P99" s="114">
        <v>0.96994835999999995</v>
      </c>
      <c r="Q99" s="114">
        <v>0.24299717000000001</v>
      </c>
      <c r="R99" s="114">
        <v>6.4016400000000001E-2</v>
      </c>
      <c r="S99" s="114">
        <v>0</v>
      </c>
      <c r="T99" s="114">
        <v>1.7673948100000001</v>
      </c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</row>
    <row r="100" spans="1:52" hidden="1" outlineLevel="1">
      <c r="A100" s="8">
        <v>43252</v>
      </c>
      <c r="B100" s="114">
        <v>852.32179289999999</v>
      </c>
      <c r="C100" s="114">
        <v>232.56357600999999</v>
      </c>
      <c r="D100" s="114">
        <v>0.62407325999999996</v>
      </c>
      <c r="E100" s="114">
        <v>265.15997091000003</v>
      </c>
      <c r="F100" s="114">
        <v>6.9897984400000004</v>
      </c>
      <c r="G100" s="114">
        <v>5.6441579999999998E-2</v>
      </c>
      <c r="H100" s="114">
        <v>25.573991889999999</v>
      </c>
      <c r="I100" s="114">
        <v>240.47233911000001</v>
      </c>
      <c r="J100" s="114">
        <v>13.38993337</v>
      </c>
      <c r="K100" s="114">
        <v>1.3760541799999999</v>
      </c>
      <c r="L100" s="114">
        <v>0.76861531999999999</v>
      </c>
      <c r="M100" s="166" t="s">
        <v>186</v>
      </c>
      <c r="N100" s="114">
        <v>59.118797780000001</v>
      </c>
      <c r="O100" s="114">
        <v>2.8774288800000001</v>
      </c>
      <c r="P100" s="114">
        <v>1.00057543</v>
      </c>
      <c r="Q100" s="114">
        <v>0.23777411000000001</v>
      </c>
      <c r="R100" s="114">
        <v>5.385272E-2</v>
      </c>
      <c r="S100" s="114">
        <v>0</v>
      </c>
      <c r="T100" s="114">
        <v>2.0585699100000001</v>
      </c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</row>
    <row r="101" spans="1:52" hidden="1" outlineLevel="1">
      <c r="A101" s="8">
        <v>43282</v>
      </c>
      <c r="B101" s="114">
        <v>854.78035177000004</v>
      </c>
      <c r="C101" s="114">
        <v>232.70107453</v>
      </c>
      <c r="D101" s="114">
        <v>1.9599999999999999E-5</v>
      </c>
      <c r="E101" s="114">
        <v>276.96112489000001</v>
      </c>
      <c r="F101" s="114">
        <v>7.5216530800000001</v>
      </c>
      <c r="G101" s="114">
        <v>1.4898951199999999</v>
      </c>
      <c r="H101" s="114">
        <v>25.749826479999999</v>
      </c>
      <c r="I101" s="114">
        <v>221.12223614000001</v>
      </c>
      <c r="J101" s="114">
        <v>18.723162080000002</v>
      </c>
      <c r="K101" s="114">
        <v>1.37072284</v>
      </c>
      <c r="L101" s="114">
        <v>0.74619281000000004</v>
      </c>
      <c r="M101" s="166" t="s">
        <v>186</v>
      </c>
      <c r="N101" s="114">
        <v>60.480587139999997</v>
      </c>
      <c r="O101" s="114">
        <v>2.35375888</v>
      </c>
      <c r="P101" s="114">
        <v>0.51189401999999995</v>
      </c>
      <c r="Q101" s="114">
        <v>0.23706764999999999</v>
      </c>
      <c r="R101" s="114">
        <v>1.9564109999999999E-2</v>
      </c>
      <c r="S101" s="114">
        <v>0</v>
      </c>
      <c r="T101" s="114">
        <v>4.7915723999999997</v>
      </c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</row>
    <row r="102" spans="1:52" hidden="1" outlineLevel="1">
      <c r="A102" s="8">
        <v>43313</v>
      </c>
      <c r="B102" s="114">
        <v>885.87187231999997</v>
      </c>
      <c r="C102" s="114">
        <v>242.78517768</v>
      </c>
      <c r="D102" s="114">
        <v>0.47126466</v>
      </c>
      <c r="E102" s="114">
        <v>289.70800774999998</v>
      </c>
      <c r="F102" s="114">
        <v>8.2151456300000003</v>
      </c>
      <c r="G102" s="114">
        <v>2.6615269700000002</v>
      </c>
      <c r="H102" s="114">
        <v>27.376785170000002</v>
      </c>
      <c r="I102" s="114">
        <v>215.98951758999999</v>
      </c>
      <c r="J102" s="114">
        <v>20.12042654</v>
      </c>
      <c r="K102" s="114">
        <v>1.36364828</v>
      </c>
      <c r="L102" s="114">
        <v>0.88058055000000002</v>
      </c>
      <c r="M102" s="166" t="s">
        <v>186</v>
      </c>
      <c r="N102" s="114">
        <v>66.55033675</v>
      </c>
      <c r="O102" s="114">
        <v>2.7581678900000002</v>
      </c>
      <c r="P102" s="114">
        <v>0.42047748000000001</v>
      </c>
      <c r="Q102" s="114">
        <v>0.23529776999999999</v>
      </c>
      <c r="R102" s="114">
        <v>2.5737240000000002E-2</v>
      </c>
      <c r="S102" s="114">
        <v>0</v>
      </c>
      <c r="T102" s="114">
        <v>6.3097743700000004</v>
      </c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</row>
    <row r="103" spans="1:52" hidden="1" outlineLevel="1">
      <c r="A103" s="8">
        <v>43344</v>
      </c>
      <c r="B103" s="114">
        <v>899.17493866999996</v>
      </c>
      <c r="C103" s="114">
        <v>241.84032031999999</v>
      </c>
      <c r="D103" s="114">
        <v>0.53661099000000001</v>
      </c>
      <c r="E103" s="114">
        <v>289.13421262000003</v>
      </c>
      <c r="F103" s="114">
        <v>8.4537365999999992</v>
      </c>
      <c r="G103" s="114">
        <v>2.5863085799999999</v>
      </c>
      <c r="H103" s="114">
        <v>26.497275309999999</v>
      </c>
      <c r="I103" s="114">
        <v>229.23845102000001</v>
      </c>
      <c r="J103" s="114">
        <v>19.60108945</v>
      </c>
      <c r="K103" s="114">
        <v>1.36113474</v>
      </c>
      <c r="L103" s="114">
        <v>0.79137743000000005</v>
      </c>
      <c r="M103" s="166" t="s">
        <v>186</v>
      </c>
      <c r="N103" s="114">
        <v>68.84972922</v>
      </c>
      <c r="O103" s="114">
        <v>2.5875333500000002</v>
      </c>
      <c r="P103" s="114">
        <v>0.43008252000000002</v>
      </c>
      <c r="Q103" s="114">
        <v>0.23344603999999999</v>
      </c>
      <c r="R103" s="114">
        <v>0.15120550999999999</v>
      </c>
      <c r="S103" s="114">
        <v>0</v>
      </c>
      <c r="T103" s="114">
        <v>6.8824249699999998</v>
      </c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</row>
    <row r="104" spans="1:52" hidden="1" outlineLevel="1">
      <c r="A104" s="8">
        <v>43374</v>
      </c>
      <c r="B104" s="114">
        <v>919.82340419000002</v>
      </c>
      <c r="C104" s="114">
        <v>250.25313595</v>
      </c>
      <c r="D104" s="114">
        <v>0.65300820999999998</v>
      </c>
      <c r="E104" s="114">
        <v>301.83056782</v>
      </c>
      <c r="F104" s="114">
        <v>8.7798705399999992</v>
      </c>
      <c r="G104" s="114">
        <v>2.5036107200000002</v>
      </c>
      <c r="H104" s="114">
        <v>29.382953400000002</v>
      </c>
      <c r="I104" s="114">
        <v>222.31108344</v>
      </c>
      <c r="J104" s="114">
        <v>23.462270400000001</v>
      </c>
      <c r="K104" s="114">
        <v>1.35924545</v>
      </c>
      <c r="L104" s="114">
        <v>0.72187988000000003</v>
      </c>
      <c r="M104" s="166" t="s">
        <v>186</v>
      </c>
      <c r="N104" s="114">
        <v>68.206304669999994</v>
      </c>
      <c r="O104" s="114">
        <v>3.0085735800000002</v>
      </c>
      <c r="P104" s="114">
        <v>0.33436568999999999</v>
      </c>
      <c r="Q104" s="114">
        <v>0.23171923</v>
      </c>
      <c r="R104" s="114">
        <v>2.082407E-2</v>
      </c>
      <c r="S104" s="114">
        <v>0</v>
      </c>
      <c r="T104" s="114">
        <v>6.7639911399999999</v>
      </c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</row>
    <row r="105" spans="1:52" hidden="1" outlineLevel="1">
      <c r="A105" s="8">
        <v>43405</v>
      </c>
      <c r="B105" s="114">
        <v>954.01626121000004</v>
      </c>
      <c r="C105" s="114">
        <v>244.30240664999999</v>
      </c>
      <c r="D105" s="114">
        <v>0.66881142000000005</v>
      </c>
      <c r="E105" s="114">
        <v>301.47663277999999</v>
      </c>
      <c r="F105" s="114">
        <v>8.6332798200000003</v>
      </c>
      <c r="G105" s="114">
        <v>2.4268946300000001</v>
      </c>
      <c r="H105" s="114">
        <v>29.809880740000001</v>
      </c>
      <c r="I105" s="114">
        <v>259.11611140000002</v>
      </c>
      <c r="J105" s="114">
        <v>26.273153220000001</v>
      </c>
      <c r="K105" s="114">
        <v>1.5364068399999999</v>
      </c>
      <c r="L105" s="114">
        <v>0.77324963999999996</v>
      </c>
      <c r="M105" s="166" t="s">
        <v>186</v>
      </c>
      <c r="N105" s="114">
        <v>67.711980740000001</v>
      </c>
      <c r="O105" s="114">
        <v>3.0933970400000002</v>
      </c>
      <c r="P105" s="114">
        <v>0.27072666000000001</v>
      </c>
      <c r="Q105" s="114">
        <v>0.22984953999999999</v>
      </c>
      <c r="R105" s="114">
        <v>1.0569223400000001</v>
      </c>
      <c r="S105" s="114">
        <v>0</v>
      </c>
      <c r="T105" s="114">
        <v>6.6365577499999997</v>
      </c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</row>
    <row r="106" spans="1:52" hidden="1" outlineLevel="1">
      <c r="A106" s="8">
        <v>43435</v>
      </c>
      <c r="B106" s="114">
        <v>957.95963003999998</v>
      </c>
      <c r="C106" s="114">
        <v>230.47433821000001</v>
      </c>
      <c r="D106" s="114">
        <v>0.71979627000000002</v>
      </c>
      <c r="E106" s="114">
        <v>305.83540070999999</v>
      </c>
      <c r="F106" s="114">
        <v>7.6237011600000004</v>
      </c>
      <c r="G106" s="114">
        <v>2.3519957699999998</v>
      </c>
      <c r="H106" s="114">
        <v>23.26388738</v>
      </c>
      <c r="I106" s="114">
        <v>269.79527497999999</v>
      </c>
      <c r="J106" s="114">
        <v>27.716233509999999</v>
      </c>
      <c r="K106" s="114">
        <v>1.49967552</v>
      </c>
      <c r="L106" s="114">
        <v>0.82968255999999996</v>
      </c>
      <c r="M106" s="166" t="s">
        <v>186</v>
      </c>
      <c r="N106" s="114">
        <v>76.098277339999996</v>
      </c>
      <c r="O106" s="114">
        <v>3.1113483500000001</v>
      </c>
      <c r="P106" s="114">
        <v>0.66976497000000002</v>
      </c>
      <c r="Q106" s="114">
        <v>0.27309354000000002</v>
      </c>
      <c r="R106" s="114">
        <v>1.1808178199999999</v>
      </c>
      <c r="S106" s="114">
        <v>0</v>
      </c>
      <c r="T106" s="114">
        <v>6.5163419500000002</v>
      </c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</row>
    <row r="107" spans="1:52" hidden="1" outlineLevel="1">
      <c r="A107" s="8">
        <v>43466</v>
      </c>
      <c r="B107" s="114">
        <v>968.52491541999996</v>
      </c>
      <c r="C107" s="114">
        <v>232.95394967999999</v>
      </c>
      <c r="D107" s="114">
        <v>0.81871667999999997</v>
      </c>
      <c r="E107" s="114">
        <v>312.71921641</v>
      </c>
      <c r="F107" s="114">
        <v>6.7127288199999997</v>
      </c>
      <c r="G107" s="114">
        <v>2.2749727499999999</v>
      </c>
      <c r="H107" s="114">
        <v>23.720203229999999</v>
      </c>
      <c r="I107" s="114">
        <v>272.67574001000003</v>
      </c>
      <c r="J107" s="114">
        <v>27.11839067</v>
      </c>
      <c r="K107" s="114">
        <v>1.47002682</v>
      </c>
      <c r="L107" s="114">
        <v>0.75925160000000003</v>
      </c>
      <c r="M107" s="166" t="s">
        <v>186</v>
      </c>
      <c r="N107" s="114">
        <v>75.668729679999998</v>
      </c>
      <c r="O107" s="114">
        <v>3.1172351800000002</v>
      </c>
      <c r="P107" s="114">
        <v>0.78490645999999997</v>
      </c>
      <c r="Q107" s="114">
        <v>0.23628002000000001</v>
      </c>
      <c r="R107" s="114">
        <v>1.08532535</v>
      </c>
      <c r="S107" s="114">
        <v>0</v>
      </c>
      <c r="T107" s="114">
        <v>6.4092420600000004</v>
      </c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</row>
    <row r="108" spans="1:52" hidden="1" outlineLevel="1">
      <c r="A108" s="8">
        <v>43497</v>
      </c>
      <c r="B108" s="114">
        <v>932.21216834999996</v>
      </c>
      <c r="C108" s="114">
        <v>233.88762455</v>
      </c>
      <c r="D108" s="114">
        <v>0.92017353000000002</v>
      </c>
      <c r="E108" s="114">
        <v>303.58521919999998</v>
      </c>
      <c r="F108" s="114">
        <v>6.5207012600000001</v>
      </c>
      <c r="G108" s="114">
        <v>2.19319124</v>
      </c>
      <c r="H108" s="114">
        <v>26.38638924</v>
      </c>
      <c r="I108" s="114">
        <v>242.97820021000001</v>
      </c>
      <c r="J108" s="114">
        <v>27.891222800000001</v>
      </c>
      <c r="K108" s="114">
        <v>1.4498760500000001</v>
      </c>
      <c r="L108" s="114">
        <v>0.79114587000000003</v>
      </c>
      <c r="M108" s="166" t="s">
        <v>186</v>
      </c>
      <c r="N108" s="114">
        <v>74.427378829999995</v>
      </c>
      <c r="O108" s="114">
        <v>3.1356505399999999</v>
      </c>
      <c r="P108" s="114">
        <v>0.51793513999999996</v>
      </c>
      <c r="Q108" s="114">
        <v>0.22564454</v>
      </c>
      <c r="R108" s="114">
        <v>0.98681982999999995</v>
      </c>
      <c r="S108" s="114">
        <v>0</v>
      </c>
      <c r="T108" s="114">
        <v>6.3149955200000001</v>
      </c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</row>
    <row r="109" spans="1:52" hidden="1" outlineLevel="1">
      <c r="A109" s="8">
        <v>43525</v>
      </c>
      <c r="B109" s="114">
        <v>949.00999474000002</v>
      </c>
      <c r="C109" s="114">
        <v>239.01526942999999</v>
      </c>
      <c r="D109" s="114">
        <v>0.94410311000000002</v>
      </c>
      <c r="E109" s="114">
        <v>295.33762877999999</v>
      </c>
      <c r="F109" s="114">
        <v>5.6445431299999997</v>
      </c>
      <c r="G109" s="114">
        <v>2.1161401899999999</v>
      </c>
      <c r="H109" s="114">
        <v>30.80218575</v>
      </c>
      <c r="I109" s="114">
        <v>258.85086968000002</v>
      </c>
      <c r="J109" s="114">
        <v>27.10330733</v>
      </c>
      <c r="K109" s="114">
        <v>1.3037706099999999</v>
      </c>
      <c r="L109" s="114">
        <v>2.63166645</v>
      </c>
      <c r="M109" s="166" t="s">
        <v>186</v>
      </c>
      <c r="N109" s="114">
        <v>73.91546658</v>
      </c>
      <c r="O109" s="114">
        <v>3.1433345400000001</v>
      </c>
      <c r="P109" s="114">
        <v>0.77309150999999998</v>
      </c>
      <c r="Q109" s="114">
        <v>0.25351821000000002</v>
      </c>
      <c r="R109" s="114">
        <v>0.88803949000000004</v>
      </c>
      <c r="S109" s="114">
        <v>0</v>
      </c>
      <c r="T109" s="114">
        <v>6.2870599499999997</v>
      </c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</row>
    <row r="110" spans="1:52" hidden="1" outlineLevel="1">
      <c r="A110" s="8">
        <v>43556</v>
      </c>
      <c r="B110" s="114">
        <v>994.91310534000002</v>
      </c>
      <c r="C110" s="114">
        <v>242.09378899999999</v>
      </c>
      <c r="D110" s="114">
        <v>1.4325191900000001</v>
      </c>
      <c r="E110" s="114">
        <v>296.32409301000001</v>
      </c>
      <c r="F110" s="114">
        <v>5.9925979500000004</v>
      </c>
      <c r="G110" s="114">
        <v>2.3357976900000001</v>
      </c>
      <c r="H110" s="114">
        <v>32.219529229999999</v>
      </c>
      <c r="I110" s="114">
        <v>254.11575371999999</v>
      </c>
      <c r="J110" s="114">
        <v>27.292135859999998</v>
      </c>
      <c r="K110" s="114">
        <v>1.2212389800000001</v>
      </c>
      <c r="L110" s="114">
        <v>2.7249728000000002</v>
      </c>
      <c r="M110" s="166" t="s">
        <v>186</v>
      </c>
      <c r="N110" s="114">
        <v>96.338180179999995</v>
      </c>
      <c r="O110" s="114">
        <v>3.0759518300000002</v>
      </c>
      <c r="P110" s="114">
        <v>0.77868424999999997</v>
      </c>
      <c r="Q110" s="114">
        <v>0.27241068000000002</v>
      </c>
      <c r="R110" s="114">
        <v>0.78721642999999997</v>
      </c>
      <c r="S110" s="114">
        <v>0</v>
      </c>
      <c r="T110" s="114">
        <v>27.908234539999999</v>
      </c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</row>
    <row r="111" spans="1:52" hidden="1" outlineLevel="1">
      <c r="A111" s="8">
        <v>43586</v>
      </c>
      <c r="B111" s="114">
        <v>989.87573889999999</v>
      </c>
      <c r="C111" s="114">
        <v>234.56695811</v>
      </c>
      <c r="D111" s="114">
        <v>1.3526597</v>
      </c>
      <c r="E111" s="114">
        <v>297.59295916999997</v>
      </c>
      <c r="F111" s="114">
        <v>4.6337307399999998</v>
      </c>
      <c r="G111" s="114">
        <v>2.6176245100000002</v>
      </c>
      <c r="H111" s="114">
        <v>25.629630649999999</v>
      </c>
      <c r="I111" s="114">
        <v>244.41787843</v>
      </c>
      <c r="J111" s="114">
        <v>48.223170760000002</v>
      </c>
      <c r="K111" s="114">
        <v>1.5143173599999999</v>
      </c>
      <c r="L111" s="114">
        <v>2.7743078300000001</v>
      </c>
      <c r="M111" s="166" t="s">
        <v>186</v>
      </c>
      <c r="N111" s="114">
        <v>94.792998089999998</v>
      </c>
      <c r="O111" s="114">
        <v>3.1061567499999998</v>
      </c>
      <c r="P111" s="114">
        <v>0.98636995000000005</v>
      </c>
      <c r="Q111" s="114">
        <v>0.13523378999999999</v>
      </c>
      <c r="R111" s="114">
        <v>0.66574111000000002</v>
      </c>
      <c r="S111" s="114">
        <v>0</v>
      </c>
      <c r="T111" s="114">
        <v>26.866001950000001</v>
      </c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</row>
    <row r="112" spans="1:52" hidden="1" outlineLevel="1">
      <c r="A112" s="8">
        <v>43617</v>
      </c>
      <c r="B112" s="114">
        <v>1014.8261347</v>
      </c>
      <c r="C112" s="114">
        <v>233.60688845999999</v>
      </c>
      <c r="D112" s="114">
        <v>1.3001225000000001</v>
      </c>
      <c r="E112" s="114">
        <v>304.69323355</v>
      </c>
      <c r="F112" s="114">
        <v>4.5596633799999999</v>
      </c>
      <c r="G112" s="114">
        <v>2.5342891299999999</v>
      </c>
      <c r="H112" s="114">
        <v>23.176496220000001</v>
      </c>
      <c r="I112" s="114">
        <v>266.32472274000003</v>
      </c>
      <c r="J112" s="114">
        <v>49.599295239999996</v>
      </c>
      <c r="K112" s="114">
        <v>1.53900883</v>
      </c>
      <c r="L112" s="114">
        <v>3.20433996</v>
      </c>
      <c r="M112" s="166" t="s">
        <v>186</v>
      </c>
      <c r="N112" s="114">
        <v>93.324029539999998</v>
      </c>
      <c r="O112" s="114">
        <v>3.1097900699999999</v>
      </c>
      <c r="P112" s="114">
        <v>0.36550322000000002</v>
      </c>
      <c r="Q112" s="114">
        <v>0.14561664999999999</v>
      </c>
      <c r="R112" s="114">
        <v>0.61293302999999999</v>
      </c>
      <c r="S112" s="114">
        <v>0</v>
      </c>
      <c r="T112" s="114">
        <v>26.730202179999999</v>
      </c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</row>
    <row r="113" spans="1:52" hidden="1" outlineLevel="1">
      <c r="A113" s="8">
        <v>43647</v>
      </c>
      <c r="B113" s="114">
        <v>938.68037909999998</v>
      </c>
      <c r="C113" s="114">
        <v>233.17273453000001</v>
      </c>
      <c r="D113" s="114">
        <v>1.23449567</v>
      </c>
      <c r="E113" s="114">
        <v>310.02036158999999</v>
      </c>
      <c r="F113" s="114">
        <v>5.2640123900000004</v>
      </c>
      <c r="G113" s="114">
        <v>1.7853462899999999</v>
      </c>
      <c r="H113" s="114">
        <v>25.177324070000001</v>
      </c>
      <c r="I113" s="114">
        <v>232.61094736999999</v>
      </c>
      <c r="J113" s="114">
        <v>59.442709600000001</v>
      </c>
      <c r="K113" s="114">
        <v>1.52448593</v>
      </c>
      <c r="L113" s="114">
        <v>3.2288694499999999</v>
      </c>
      <c r="M113" s="166" t="s">
        <v>186</v>
      </c>
      <c r="N113" s="114">
        <v>59.033777540000003</v>
      </c>
      <c r="O113" s="114">
        <v>3.4765174700000001</v>
      </c>
      <c r="P113" s="114">
        <v>1.76807304</v>
      </c>
      <c r="Q113" s="114">
        <v>0.13566647000000001</v>
      </c>
      <c r="R113" s="114">
        <v>0.50430991000000003</v>
      </c>
      <c r="S113" s="114">
        <v>0</v>
      </c>
      <c r="T113" s="114">
        <v>0.30074778000000002</v>
      </c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</row>
    <row r="114" spans="1:52" hidden="1" outlineLevel="1">
      <c r="A114" s="8">
        <v>43678</v>
      </c>
      <c r="B114" s="114">
        <v>943.65431960000001</v>
      </c>
      <c r="C114" s="114">
        <v>240.91313940000001</v>
      </c>
      <c r="D114" s="114">
        <v>1.5523353600000001</v>
      </c>
      <c r="E114" s="114">
        <v>313.2520111</v>
      </c>
      <c r="F114" s="114">
        <v>5.56003632</v>
      </c>
      <c r="G114" s="114">
        <v>1.7125299899999999</v>
      </c>
      <c r="H114" s="114">
        <v>22.122209160000001</v>
      </c>
      <c r="I114" s="114">
        <v>225.51234030000001</v>
      </c>
      <c r="J114" s="114">
        <v>62.449614779999997</v>
      </c>
      <c r="K114" s="114">
        <v>2.2929039100000002</v>
      </c>
      <c r="L114" s="114">
        <v>3.3395977000000001</v>
      </c>
      <c r="M114" s="166" t="s">
        <v>186</v>
      </c>
      <c r="N114" s="114">
        <v>58.367090789999999</v>
      </c>
      <c r="O114" s="114">
        <v>3.52003865</v>
      </c>
      <c r="P114" s="114">
        <v>2.2641629600000002</v>
      </c>
      <c r="Q114" s="114">
        <v>0.16246384</v>
      </c>
      <c r="R114" s="114">
        <v>0.39410687999999999</v>
      </c>
      <c r="S114" s="114">
        <v>0</v>
      </c>
      <c r="T114" s="114">
        <v>0.23973845999999999</v>
      </c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</row>
    <row r="115" spans="1:52" hidden="1" outlineLevel="1">
      <c r="A115" s="8">
        <v>43709</v>
      </c>
      <c r="B115" s="114">
        <v>933.25307923000003</v>
      </c>
      <c r="C115" s="114">
        <v>233.28987180999999</v>
      </c>
      <c r="D115" s="114">
        <v>1.51901551</v>
      </c>
      <c r="E115" s="114">
        <v>309.4137048</v>
      </c>
      <c r="F115" s="114">
        <v>7.8025082899999996</v>
      </c>
      <c r="G115" s="114">
        <v>1.6299647799999999</v>
      </c>
      <c r="H115" s="114">
        <v>22.72679703</v>
      </c>
      <c r="I115" s="114">
        <v>220.80510774999999</v>
      </c>
      <c r="J115" s="114">
        <v>65.848361890000007</v>
      </c>
      <c r="K115" s="114">
        <v>2.3802503800000001</v>
      </c>
      <c r="L115" s="114">
        <v>2.9365305799999999</v>
      </c>
      <c r="M115" s="166" t="s">
        <v>186</v>
      </c>
      <c r="N115" s="114">
        <v>58.588828399999997</v>
      </c>
      <c r="O115" s="114">
        <v>3.5443493400000001</v>
      </c>
      <c r="P115" s="114">
        <v>2.11172513</v>
      </c>
      <c r="Q115" s="114">
        <v>0.12187699</v>
      </c>
      <c r="R115" s="114">
        <v>0.28217220999999998</v>
      </c>
      <c r="S115" s="114">
        <v>0</v>
      </c>
      <c r="T115" s="114">
        <v>0.25201434</v>
      </c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</row>
    <row r="116" spans="1:52" hidden="1" outlineLevel="1">
      <c r="A116" s="8">
        <v>43739</v>
      </c>
      <c r="B116" s="114">
        <v>945.59327156999996</v>
      </c>
      <c r="C116" s="114">
        <v>233.98202373999999</v>
      </c>
      <c r="D116" s="114">
        <v>1.1128896500000001</v>
      </c>
      <c r="E116" s="114">
        <v>318.75683483</v>
      </c>
      <c r="F116" s="114">
        <v>12.487174749999999</v>
      </c>
      <c r="G116" s="114">
        <v>1.5298394399999999</v>
      </c>
      <c r="H116" s="114">
        <v>21.050692189999999</v>
      </c>
      <c r="I116" s="114">
        <v>218.57216738</v>
      </c>
      <c r="J116" s="114">
        <v>68.275153540000005</v>
      </c>
      <c r="K116" s="114">
        <v>1.79306677</v>
      </c>
      <c r="L116" s="114">
        <v>2.8198644700000002</v>
      </c>
      <c r="M116" s="166" t="s">
        <v>186</v>
      </c>
      <c r="N116" s="114">
        <v>58.849707299999999</v>
      </c>
      <c r="O116" s="114">
        <v>3.53800442</v>
      </c>
      <c r="P116" s="114">
        <v>2.3487891699999999</v>
      </c>
      <c r="Q116" s="114">
        <v>0.12860527999999999</v>
      </c>
      <c r="R116" s="114">
        <v>0.22142463000000001</v>
      </c>
      <c r="S116" s="114">
        <v>0</v>
      </c>
      <c r="T116" s="114">
        <v>0.12703401</v>
      </c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</row>
    <row r="117" spans="1:52" hidden="1" outlineLevel="1">
      <c r="A117" s="8">
        <v>43770</v>
      </c>
      <c r="B117" s="114">
        <v>983.65179923999995</v>
      </c>
      <c r="C117" s="114">
        <v>230.40744813000001</v>
      </c>
      <c r="D117" s="114">
        <v>1.14182753</v>
      </c>
      <c r="E117" s="114">
        <v>321.21497115</v>
      </c>
      <c r="F117" s="114">
        <v>14.066867179999999</v>
      </c>
      <c r="G117" s="114">
        <v>1.4418795600000001</v>
      </c>
      <c r="H117" s="114">
        <v>18.676749279999999</v>
      </c>
      <c r="I117" s="114">
        <v>262.86095376999998</v>
      </c>
      <c r="J117" s="114">
        <v>65.544462289999998</v>
      </c>
      <c r="K117" s="114">
        <v>1.53792697</v>
      </c>
      <c r="L117" s="114">
        <v>3.2818480499999998</v>
      </c>
      <c r="M117" s="166" t="s">
        <v>186</v>
      </c>
      <c r="N117" s="114">
        <v>57.19718718</v>
      </c>
      <c r="O117" s="114">
        <v>3.5603912599999998</v>
      </c>
      <c r="P117" s="114">
        <v>2.1510812700000002</v>
      </c>
      <c r="Q117" s="114">
        <v>0.16959100999999999</v>
      </c>
      <c r="R117" s="114">
        <v>0.30133860000000001</v>
      </c>
      <c r="S117" s="114">
        <v>0</v>
      </c>
      <c r="T117" s="114">
        <v>9.7276009999999996E-2</v>
      </c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</row>
    <row r="118" spans="1:52" hidden="1" outlineLevel="1">
      <c r="A118" s="8">
        <v>43800</v>
      </c>
      <c r="B118" s="114">
        <v>1000.47773254</v>
      </c>
      <c r="C118" s="114">
        <v>227.10515132</v>
      </c>
      <c r="D118" s="114">
        <v>0.80816105999999999</v>
      </c>
      <c r="E118" s="114">
        <v>326.31643455</v>
      </c>
      <c r="F118" s="114">
        <v>13.032160859999999</v>
      </c>
      <c r="G118" s="114">
        <v>1.35378976</v>
      </c>
      <c r="H118" s="114">
        <v>8.95062113</v>
      </c>
      <c r="I118" s="114">
        <v>297.63058223000002</v>
      </c>
      <c r="J118" s="114">
        <v>61.349745779999999</v>
      </c>
      <c r="K118" s="114">
        <v>0.22967961000000001</v>
      </c>
      <c r="L118" s="114">
        <v>3.0020808099999998</v>
      </c>
      <c r="M118" s="166" t="s">
        <v>186</v>
      </c>
      <c r="N118" s="114">
        <v>55.542109199999999</v>
      </c>
      <c r="O118" s="114">
        <v>2.8087050100000002</v>
      </c>
      <c r="P118" s="114">
        <v>1.7780450699999999</v>
      </c>
      <c r="Q118" s="114">
        <v>0.16548655000000001</v>
      </c>
      <c r="R118" s="114">
        <v>0.27990226000000001</v>
      </c>
      <c r="S118" s="114">
        <v>0</v>
      </c>
      <c r="T118" s="114">
        <v>0.12507734000000001</v>
      </c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</row>
    <row r="119" spans="1:52" hidden="1" outlineLevel="1">
      <c r="A119" s="8">
        <v>43831</v>
      </c>
      <c r="B119" s="114">
        <v>957.64212628999996</v>
      </c>
      <c r="C119" s="114">
        <v>221.61960626999999</v>
      </c>
      <c r="D119" s="114">
        <v>0.75947120999999995</v>
      </c>
      <c r="E119" s="114">
        <v>320.76983612999999</v>
      </c>
      <c r="F119" s="114">
        <v>12.49489511</v>
      </c>
      <c r="G119" s="114">
        <v>1.2645514499999999</v>
      </c>
      <c r="H119" s="114">
        <v>9.4544477899999997</v>
      </c>
      <c r="I119" s="114">
        <v>276.12088512999998</v>
      </c>
      <c r="J119" s="114">
        <v>55.072249960000001</v>
      </c>
      <c r="K119" s="114">
        <v>0.51231563000000002</v>
      </c>
      <c r="L119" s="114">
        <v>2.5160747099999998</v>
      </c>
      <c r="M119" s="166">
        <v>0</v>
      </c>
      <c r="N119" s="114">
        <v>54.865580370000004</v>
      </c>
      <c r="O119" s="114">
        <v>0.25776071</v>
      </c>
      <c r="P119" s="114">
        <v>1.47420738</v>
      </c>
      <c r="Q119" s="114">
        <v>0.14052748000000001</v>
      </c>
      <c r="R119" s="114">
        <v>0.25768941000000001</v>
      </c>
      <c r="S119" s="114">
        <v>0</v>
      </c>
      <c r="T119" s="114">
        <v>6.2027550000000001E-2</v>
      </c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</row>
    <row r="120" spans="1:52" hidden="1" outlineLevel="1">
      <c r="A120" s="8">
        <v>43862</v>
      </c>
      <c r="B120" s="114">
        <v>954.17084769999997</v>
      </c>
      <c r="C120" s="114">
        <v>217.36713544</v>
      </c>
      <c r="D120" s="114">
        <v>0.63235465000000002</v>
      </c>
      <c r="E120" s="114">
        <v>314.83854593000001</v>
      </c>
      <c r="F120" s="114">
        <v>12.386849720000001</v>
      </c>
      <c r="G120" s="114">
        <v>1.17246037</v>
      </c>
      <c r="H120" s="114">
        <v>10.44963321</v>
      </c>
      <c r="I120" s="114">
        <v>285.67910895</v>
      </c>
      <c r="J120" s="114">
        <v>50.656149139999997</v>
      </c>
      <c r="K120" s="114">
        <v>0.63051066</v>
      </c>
      <c r="L120" s="114">
        <v>2.87761361</v>
      </c>
      <c r="M120" s="167">
        <v>0</v>
      </c>
      <c r="N120" s="114">
        <v>53.070441700000003</v>
      </c>
      <c r="O120" s="114">
        <v>0.78645646000000002</v>
      </c>
      <c r="P120" s="114">
        <v>3.1162101199999999</v>
      </c>
      <c r="Q120" s="114">
        <v>0.13678966000000001</v>
      </c>
      <c r="R120" s="114">
        <v>0.26535474999999997</v>
      </c>
      <c r="S120" s="114">
        <v>0</v>
      </c>
      <c r="T120" s="114">
        <v>0.10523333</v>
      </c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</row>
    <row r="121" spans="1:52" hidden="1" outlineLevel="1">
      <c r="A121" s="8">
        <v>43891</v>
      </c>
      <c r="B121" s="114">
        <v>982.68532697000001</v>
      </c>
      <c r="C121" s="114">
        <v>223.0681147</v>
      </c>
      <c r="D121" s="114">
        <v>0.41202960999999999</v>
      </c>
      <c r="E121" s="114">
        <v>320.54124109999998</v>
      </c>
      <c r="F121" s="114">
        <v>12.18597621</v>
      </c>
      <c r="G121" s="114">
        <v>1.08172476</v>
      </c>
      <c r="H121" s="114">
        <v>13.529075840000001</v>
      </c>
      <c r="I121" s="114">
        <v>298.54687021000001</v>
      </c>
      <c r="J121" s="114">
        <v>49.880697249999997</v>
      </c>
      <c r="K121" s="114">
        <v>0.58202825000000002</v>
      </c>
      <c r="L121" s="114">
        <v>2.5301678500000002</v>
      </c>
      <c r="M121" s="114">
        <v>0</v>
      </c>
      <c r="N121" s="114">
        <v>55.532888370000002</v>
      </c>
      <c r="O121" s="114">
        <v>0.62030510999999999</v>
      </c>
      <c r="P121" s="114">
        <v>3.7042489600000001</v>
      </c>
      <c r="Q121" s="114">
        <v>0.15212595000000001</v>
      </c>
      <c r="R121" s="114">
        <v>0.31783280000000003</v>
      </c>
      <c r="S121" s="114">
        <v>0</v>
      </c>
      <c r="T121" s="114">
        <v>0</v>
      </c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</row>
    <row r="122" spans="1:52" hidden="1" outlineLevel="1">
      <c r="A122" s="8">
        <v>43922</v>
      </c>
      <c r="B122" s="114">
        <v>956.31742194000003</v>
      </c>
      <c r="C122" s="114">
        <v>224.01096525</v>
      </c>
      <c r="D122" s="114">
        <v>0.62010531000000002</v>
      </c>
      <c r="E122" s="114">
        <v>311.97673923000002</v>
      </c>
      <c r="F122" s="114">
        <v>12.072628079999999</v>
      </c>
      <c r="G122" s="114">
        <v>0.98821579999999998</v>
      </c>
      <c r="H122" s="114">
        <v>13.512125640000001</v>
      </c>
      <c r="I122" s="114">
        <v>286.17449041999998</v>
      </c>
      <c r="J122" s="114">
        <v>45.210934360000003</v>
      </c>
      <c r="K122" s="114">
        <v>0.63403198000000005</v>
      </c>
      <c r="L122" s="114">
        <v>2.7772863499999998</v>
      </c>
      <c r="M122" s="114">
        <v>0</v>
      </c>
      <c r="N122" s="114">
        <v>54.629313539999998</v>
      </c>
      <c r="O122" s="114">
        <v>0.2125147</v>
      </c>
      <c r="P122" s="114">
        <v>3.12467066</v>
      </c>
      <c r="Q122" s="114">
        <v>0.16074472000000001</v>
      </c>
      <c r="R122" s="114">
        <v>0.21265590000000001</v>
      </c>
      <c r="S122" s="114">
        <v>0</v>
      </c>
      <c r="T122" s="114">
        <v>0</v>
      </c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</row>
    <row r="123" spans="1:52" hidden="1" outlineLevel="1">
      <c r="A123" s="8">
        <v>43952</v>
      </c>
      <c r="B123" s="114">
        <v>954.92347284000004</v>
      </c>
      <c r="C123" s="114">
        <v>228.17517194999999</v>
      </c>
      <c r="D123" s="114">
        <v>0.49669990000000003</v>
      </c>
      <c r="E123" s="114">
        <v>315.42062702999999</v>
      </c>
      <c r="F123" s="114">
        <v>12.116816549999999</v>
      </c>
      <c r="G123" s="114">
        <v>0.84009915999999996</v>
      </c>
      <c r="H123" s="114">
        <v>14.57224856</v>
      </c>
      <c r="I123" s="114">
        <v>279.14913016000003</v>
      </c>
      <c r="J123" s="114">
        <v>41.229012230000002</v>
      </c>
      <c r="K123" s="114">
        <v>0.60340168999999999</v>
      </c>
      <c r="L123" s="114">
        <v>2.84601302</v>
      </c>
      <c r="M123" s="114">
        <v>0</v>
      </c>
      <c r="N123" s="114">
        <v>54.93509547</v>
      </c>
      <c r="O123" s="114">
        <v>0.65717663000000004</v>
      </c>
      <c r="P123" s="114">
        <v>3.2973364799999998</v>
      </c>
      <c r="Q123" s="114">
        <v>0.16141444999999999</v>
      </c>
      <c r="R123" s="114">
        <v>0.25265596000000001</v>
      </c>
      <c r="S123" s="114">
        <v>0.17057359999999999</v>
      </c>
      <c r="T123" s="114">
        <v>0</v>
      </c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</row>
    <row r="124" spans="1:52" hidden="1" outlineLevel="1">
      <c r="A124" s="8">
        <v>43983</v>
      </c>
      <c r="B124" s="114">
        <v>973.54657127999997</v>
      </c>
      <c r="C124" s="114">
        <v>242.62359007000001</v>
      </c>
      <c r="D124" s="114">
        <v>0.60213552000000004</v>
      </c>
      <c r="E124" s="114">
        <v>314.80510677000001</v>
      </c>
      <c r="F124" s="114">
        <v>12.363380360000001</v>
      </c>
      <c r="G124" s="114">
        <v>0.81822497999999999</v>
      </c>
      <c r="H124" s="114">
        <v>14.5584744</v>
      </c>
      <c r="I124" s="114">
        <v>285.44025340000002</v>
      </c>
      <c r="J124" s="114">
        <v>40.34760103</v>
      </c>
      <c r="K124" s="114">
        <v>0.56036737999999997</v>
      </c>
      <c r="L124" s="114">
        <v>2.2122435199999999</v>
      </c>
      <c r="M124" s="114">
        <v>0</v>
      </c>
      <c r="N124" s="114">
        <v>54.912272119999997</v>
      </c>
      <c r="O124" s="114">
        <v>0.88456393</v>
      </c>
      <c r="P124" s="114">
        <v>3.1481172399999999</v>
      </c>
      <c r="Q124" s="114">
        <v>8.5463310000000001E-2</v>
      </c>
      <c r="R124" s="114">
        <v>0.18477725</v>
      </c>
      <c r="S124" s="114">
        <v>0</v>
      </c>
      <c r="T124" s="114">
        <v>0</v>
      </c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</row>
    <row r="125" spans="1:52" hidden="1" outlineLevel="1">
      <c r="A125" s="8">
        <v>44013</v>
      </c>
      <c r="B125" s="114">
        <v>967.80837786999996</v>
      </c>
      <c r="C125" s="114">
        <v>239.09764451000001</v>
      </c>
      <c r="D125" s="114">
        <v>0.53955386999999999</v>
      </c>
      <c r="E125" s="114">
        <v>326.21595459000002</v>
      </c>
      <c r="F125" s="114">
        <v>11.71157464</v>
      </c>
      <c r="G125" s="114">
        <v>0.79726043999999996</v>
      </c>
      <c r="H125" s="114">
        <v>15.505828790000001</v>
      </c>
      <c r="I125" s="114">
        <v>268.31839406</v>
      </c>
      <c r="J125" s="114">
        <v>40.704127479999997</v>
      </c>
      <c r="K125" s="114">
        <v>0.55102386999999997</v>
      </c>
      <c r="L125" s="114">
        <v>4.2664057900000003</v>
      </c>
      <c r="M125" s="114">
        <v>0</v>
      </c>
      <c r="N125" s="114">
        <v>54.719366860000001</v>
      </c>
      <c r="O125" s="114">
        <v>1.38763076</v>
      </c>
      <c r="P125" s="114">
        <v>3.7506361500000001</v>
      </c>
      <c r="Q125" s="114">
        <v>8.2677790000000001E-2</v>
      </c>
      <c r="R125" s="114">
        <v>0.16029826999999999</v>
      </c>
      <c r="S125" s="114">
        <v>0</v>
      </c>
      <c r="T125" s="114">
        <v>0</v>
      </c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</row>
    <row r="126" spans="1:52" hidden="1" outlineLevel="1">
      <c r="A126" s="8">
        <v>44044</v>
      </c>
      <c r="B126" s="114">
        <v>984.61662234000005</v>
      </c>
      <c r="C126" s="114">
        <v>236.75703712000001</v>
      </c>
      <c r="D126" s="114">
        <v>2.3790000000000001E-5</v>
      </c>
      <c r="E126" s="114">
        <v>337.61077793999999</v>
      </c>
      <c r="F126" s="114">
        <v>12.01575497</v>
      </c>
      <c r="G126" s="114">
        <v>0.77583975999999999</v>
      </c>
      <c r="H126" s="114">
        <v>14.20640979</v>
      </c>
      <c r="I126" s="114">
        <v>269.74291828999998</v>
      </c>
      <c r="J126" s="114">
        <v>37.774991020000002</v>
      </c>
      <c r="K126" s="114">
        <v>0.50895636</v>
      </c>
      <c r="L126" s="114">
        <v>4.5816821399999998</v>
      </c>
      <c r="M126" s="114">
        <v>0</v>
      </c>
      <c r="N126" s="114">
        <v>65.695908320000001</v>
      </c>
      <c r="O126" s="114">
        <v>1.42299866</v>
      </c>
      <c r="P126" s="114">
        <v>3.3061794899999999</v>
      </c>
      <c r="Q126" s="114">
        <v>7.9833940000000006E-2</v>
      </c>
      <c r="R126" s="114">
        <v>0.13731075000000001</v>
      </c>
      <c r="S126" s="114">
        <v>0</v>
      </c>
      <c r="T126" s="114">
        <v>0</v>
      </c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</row>
    <row r="127" spans="1:52" hidden="1" outlineLevel="1">
      <c r="A127" s="8">
        <v>44075</v>
      </c>
      <c r="B127" s="114">
        <v>905.32570594000003</v>
      </c>
      <c r="C127" s="114">
        <v>243.93954482000001</v>
      </c>
      <c r="D127" s="114">
        <v>2.393E-5</v>
      </c>
      <c r="E127" s="114">
        <v>290.34979095</v>
      </c>
      <c r="F127" s="114">
        <v>13.03514011</v>
      </c>
      <c r="G127" s="114">
        <v>0.75398642000000005</v>
      </c>
      <c r="H127" s="114">
        <v>14.35047881</v>
      </c>
      <c r="I127" s="114">
        <v>226.74418410999999</v>
      </c>
      <c r="J127" s="114">
        <v>41.856614729999997</v>
      </c>
      <c r="K127" s="114">
        <v>0.72665232999999996</v>
      </c>
      <c r="L127" s="114">
        <v>3.862079</v>
      </c>
      <c r="M127" s="114">
        <v>0</v>
      </c>
      <c r="N127" s="114">
        <v>65.202897219999997</v>
      </c>
      <c r="O127" s="114">
        <v>0.73440576999999996</v>
      </c>
      <c r="P127" s="114">
        <v>3.0339969999999998</v>
      </c>
      <c r="Q127" s="114">
        <v>7.6949950000000003E-2</v>
      </c>
      <c r="R127" s="114">
        <v>0.65896078999999996</v>
      </c>
      <c r="S127" s="114">
        <v>0</v>
      </c>
      <c r="T127" s="114">
        <v>0</v>
      </c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</row>
    <row r="128" spans="1:52" hidden="1" outlineLevel="1">
      <c r="A128" s="8">
        <v>44105</v>
      </c>
      <c r="B128" s="114">
        <v>923.31699694999998</v>
      </c>
      <c r="C128" s="114">
        <v>239.89687989000001</v>
      </c>
      <c r="D128" s="114">
        <v>2.4070000000000002E-5</v>
      </c>
      <c r="E128" s="114">
        <v>306.37541713000002</v>
      </c>
      <c r="F128" s="114">
        <v>10.42748265</v>
      </c>
      <c r="G128" s="114">
        <v>0.73297040999999996</v>
      </c>
      <c r="H128" s="114">
        <v>12.242781239999999</v>
      </c>
      <c r="I128" s="114">
        <v>235.68253390000001</v>
      </c>
      <c r="J128" s="114">
        <v>42.739488299999998</v>
      </c>
      <c r="K128" s="114">
        <v>0.66647544999999997</v>
      </c>
      <c r="L128" s="114">
        <v>4.9059133099999999</v>
      </c>
      <c r="M128" s="114">
        <v>0</v>
      </c>
      <c r="N128" s="114">
        <v>63.701584699999998</v>
      </c>
      <c r="O128" s="114">
        <v>0.14930097000000001</v>
      </c>
      <c r="P128" s="114">
        <v>3.5287909599999998</v>
      </c>
      <c r="Q128" s="114">
        <v>0.12504281</v>
      </c>
      <c r="R128" s="114">
        <v>2.1422296300000001</v>
      </c>
      <c r="S128" s="114">
        <v>0</v>
      </c>
      <c r="T128" s="114">
        <v>8.153E-5</v>
      </c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</row>
    <row r="129" spans="1:52" hidden="1" outlineLevel="1">
      <c r="A129" s="8">
        <v>44136</v>
      </c>
      <c r="B129" s="114">
        <v>937.28632005999998</v>
      </c>
      <c r="C129" s="114">
        <v>244.41612438000001</v>
      </c>
      <c r="D129" s="114">
        <v>2.4239999999999998E-5</v>
      </c>
      <c r="E129" s="114">
        <v>319.83943126999998</v>
      </c>
      <c r="F129" s="114">
        <v>9.2978413</v>
      </c>
      <c r="G129" s="114">
        <v>0.71153359999999999</v>
      </c>
      <c r="H129" s="114">
        <v>9.2587613900000001</v>
      </c>
      <c r="I129" s="114">
        <v>269.49609757000002</v>
      </c>
      <c r="J129" s="114">
        <v>43.52881146</v>
      </c>
      <c r="K129" s="114">
        <v>0.55271888000000002</v>
      </c>
      <c r="L129" s="114">
        <v>6.1915856500000004</v>
      </c>
      <c r="M129" s="114">
        <v>0</v>
      </c>
      <c r="N129" s="114">
        <v>28.382232980000001</v>
      </c>
      <c r="O129" s="114">
        <v>0.83284590000000003</v>
      </c>
      <c r="P129" s="114">
        <v>2.5759590499999998</v>
      </c>
      <c r="Q129" s="114">
        <v>0.11850445</v>
      </c>
      <c r="R129" s="114">
        <v>2.0838470600000001</v>
      </c>
      <c r="S129" s="114">
        <v>0</v>
      </c>
      <c r="T129" s="114">
        <v>8.8000000000000004E-7</v>
      </c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</row>
    <row r="130" spans="1:52" hidden="1" outlineLevel="1">
      <c r="A130" s="8">
        <v>44166</v>
      </c>
      <c r="B130" s="114">
        <v>999.29621945999997</v>
      </c>
      <c r="C130" s="114">
        <v>260.95611638000003</v>
      </c>
      <c r="D130" s="114">
        <v>2.4369999999999999E-5</v>
      </c>
      <c r="E130" s="114">
        <v>344.99492241000002</v>
      </c>
      <c r="F130" s="114">
        <v>8.7055227800000008</v>
      </c>
      <c r="G130" s="114">
        <v>0.69047082000000004</v>
      </c>
      <c r="H130" s="114">
        <v>8.4438046700000005</v>
      </c>
      <c r="I130" s="114">
        <v>290.20917050000003</v>
      </c>
      <c r="J130" s="114">
        <v>47.172630839999997</v>
      </c>
      <c r="K130" s="114">
        <v>0.43064416</v>
      </c>
      <c r="L130" s="114">
        <v>5.5506419300000003</v>
      </c>
      <c r="M130" s="114">
        <v>0</v>
      </c>
      <c r="N130" s="114">
        <v>27.372870089999999</v>
      </c>
      <c r="O130" s="114">
        <v>0.39916074000000001</v>
      </c>
      <c r="P130" s="114">
        <v>2.40343448</v>
      </c>
      <c r="Q130" s="114">
        <v>0.11199517</v>
      </c>
      <c r="R130" s="114">
        <v>1.85481012</v>
      </c>
      <c r="S130" s="114">
        <v>0</v>
      </c>
      <c r="T130" s="114">
        <v>0</v>
      </c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</row>
    <row r="131" spans="1:52" hidden="1" outlineLevel="1">
      <c r="A131" s="8">
        <v>44197</v>
      </c>
      <c r="B131" s="114">
        <v>969.14684446000001</v>
      </c>
      <c r="C131" s="114">
        <v>264.35186511000001</v>
      </c>
      <c r="D131" s="114">
        <v>2.4510000000000001E-5</v>
      </c>
      <c r="E131" s="114">
        <v>340.61348097000001</v>
      </c>
      <c r="F131" s="114">
        <v>8.5657479900000002</v>
      </c>
      <c r="G131" s="114">
        <v>0.66905804000000002</v>
      </c>
      <c r="H131" s="114">
        <v>7.2363371399999998</v>
      </c>
      <c r="I131" s="114">
        <v>266.21053411000003</v>
      </c>
      <c r="J131" s="114">
        <v>43.745895259999998</v>
      </c>
      <c r="K131" s="114">
        <v>0.17733085000000001</v>
      </c>
      <c r="L131" s="114">
        <v>5.8266100500000002</v>
      </c>
      <c r="M131" s="114">
        <v>0</v>
      </c>
      <c r="N131" s="114">
        <v>26.012487950000001</v>
      </c>
      <c r="O131" s="114">
        <v>0.58831668000000004</v>
      </c>
      <c r="P131" s="114">
        <v>3.0406350299999998</v>
      </c>
      <c r="Q131" s="114">
        <v>0.10524709</v>
      </c>
      <c r="R131" s="114">
        <v>1.8217603600000001</v>
      </c>
      <c r="S131" s="114">
        <v>0</v>
      </c>
      <c r="T131" s="114">
        <v>0.18151332000000001</v>
      </c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</row>
    <row r="132" spans="1:52" hidden="1" outlineLevel="1">
      <c r="A132" s="8">
        <v>44228</v>
      </c>
      <c r="B132" s="114">
        <v>1012.77017486</v>
      </c>
      <c r="C132" s="114">
        <v>279.05568497000002</v>
      </c>
      <c r="D132" s="114">
        <v>2.4649999999999999E-5</v>
      </c>
      <c r="E132" s="114">
        <v>338.69843706</v>
      </c>
      <c r="F132" s="114">
        <v>8.4395113199999994</v>
      </c>
      <c r="G132" s="114">
        <v>0.64644449000000004</v>
      </c>
      <c r="H132" s="114">
        <v>8.4739327200000005</v>
      </c>
      <c r="I132" s="114">
        <v>295.23296449999998</v>
      </c>
      <c r="J132" s="114">
        <v>43.347808209999997</v>
      </c>
      <c r="K132" s="114">
        <v>0.24907109999999999</v>
      </c>
      <c r="L132" s="114">
        <v>5.87661312</v>
      </c>
      <c r="M132" s="114">
        <v>0</v>
      </c>
      <c r="N132" s="114">
        <v>25.248225170000001</v>
      </c>
      <c r="O132" s="114">
        <v>0.38405162999999998</v>
      </c>
      <c r="P132" s="114">
        <v>2.4036243499999999</v>
      </c>
      <c r="Q132" s="114">
        <v>9.8183930000000003E-2</v>
      </c>
      <c r="R132" s="114">
        <v>4.23740922</v>
      </c>
      <c r="S132" s="114">
        <v>0.37818842000000003</v>
      </c>
      <c r="T132" s="114">
        <v>0</v>
      </c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</row>
    <row r="133" spans="1:52" hidden="1" outlineLevel="1">
      <c r="A133" s="8">
        <v>44256</v>
      </c>
      <c r="B133" s="114">
        <v>1041.54819045</v>
      </c>
      <c r="C133" s="114">
        <v>261.94153684000003</v>
      </c>
      <c r="D133" s="114">
        <v>2.482E-5</v>
      </c>
      <c r="E133" s="114">
        <v>395.56871993999999</v>
      </c>
      <c r="F133" s="114">
        <v>7.3354348099999998</v>
      </c>
      <c r="G133" s="114">
        <v>0.62604095999999998</v>
      </c>
      <c r="H133" s="114">
        <v>24.520234089999999</v>
      </c>
      <c r="I133" s="114">
        <v>273.62369305999999</v>
      </c>
      <c r="J133" s="114">
        <v>47.890011979999997</v>
      </c>
      <c r="K133" s="114">
        <v>0.18944601</v>
      </c>
      <c r="L133" s="114">
        <v>5.53630128</v>
      </c>
      <c r="M133" s="114">
        <v>0</v>
      </c>
      <c r="N133" s="114">
        <v>17.45676529</v>
      </c>
      <c r="O133" s="114">
        <v>0.65690404999999996</v>
      </c>
      <c r="P133" s="114">
        <v>1.46686479</v>
      </c>
      <c r="Q133" s="114">
        <v>9.0729770000000001E-2</v>
      </c>
      <c r="R133" s="114">
        <v>4.0473743999999998</v>
      </c>
      <c r="S133" s="114">
        <v>0.59810836000000001</v>
      </c>
      <c r="T133" s="114">
        <v>0</v>
      </c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</row>
    <row r="134" spans="1:52" hidden="1" outlineLevel="1">
      <c r="A134" s="8">
        <v>44287</v>
      </c>
      <c r="B134" s="114">
        <v>1091.99714741</v>
      </c>
      <c r="C134" s="114">
        <v>264.23436373999999</v>
      </c>
      <c r="D134" s="114">
        <v>2.4960000000000002E-5</v>
      </c>
      <c r="E134" s="114">
        <v>422.82855899999998</v>
      </c>
      <c r="F134" s="114">
        <v>5.1898982599999997</v>
      </c>
      <c r="G134" s="114">
        <v>0.61268515000000001</v>
      </c>
      <c r="H134" s="114">
        <v>32.895108350000001</v>
      </c>
      <c r="I134" s="114">
        <v>287.11410512999998</v>
      </c>
      <c r="J134" s="114">
        <v>48.654768879999999</v>
      </c>
      <c r="K134" s="114">
        <v>0.11398801</v>
      </c>
      <c r="L134" s="114">
        <v>5.6194320099999997</v>
      </c>
      <c r="M134" s="114">
        <v>0</v>
      </c>
      <c r="N134" s="114">
        <v>16.575882</v>
      </c>
      <c r="O134" s="114">
        <v>0.90893047000000005</v>
      </c>
      <c r="P134" s="114">
        <v>2.86477943</v>
      </c>
      <c r="Q134" s="114">
        <v>8.3447640000000003E-2</v>
      </c>
      <c r="R134" s="114">
        <v>3.6996942900000001</v>
      </c>
      <c r="S134" s="114">
        <v>0.59862738999999998</v>
      </c>
      <c r="T134" s="114">
        <v>2.8527000000000001E-3</v>
      </c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</row>
    <row r="135" spans="1:52" hidden="1" outlineLevel="1">
      <c r="A135" s="8">
        <v>44317</v>
      </c>
      <c r="B135" s="114">
        <v>1157.1151778599999</v>
      </c>
      <c r="C135" s="114">
        <v>280.04443347</v>
      </c>
      <c r="D135" s="114">
        <v>2.5130000000000002E-5</v>
      </c>
      <c r="E135" s="114">
        <v>443.10875706000002</v>
      </c>
      <c r="F135" s="114">
        <v>4.9112200499999998</v>
      </c>
      <c r="G135" s="114">
        <v>0.58306822999999997</v>
      </c>
      <c r="H135" s="114">
        <v>36.391995700000003</v>
      </c>
      <c r="I135" s="114">
        <v>310.68263279000001</v>
      </c>
      <c r="J135" s="114">
        <v>48.700220160000001</v>
      </c>
      <c r="K135" s="114">
        <v>0.11214175</v>
      </c>
      <c r="L135" s="114">
        <v>6.7078108800000003</v>
      </c>
      <c r="M135" s="114">
        <v>0</v>
      </c>
      <c r="N135" s="114">
        <v>15.697842100000001</v>
      </c>
      <c r="O135" s="114">
        <v>2.2338141199999999</v>
      </c>
      <c r="P135" s="114">
        <v>3.5857679</v>
      </c>
      <c r="Q135" s="114">
        <v>7.5157639999999998E-2</v>
      </c>
      <c r="R135" s="114">
        <v>3.6810433900000001</v>
      </c>
      <c r="S135" s="114">
        <v>0.59917321999999995</v>
      </c>
      <c r="T135" s="114">
        <v>7.4270000000000006E-5</v>
      </c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</row>
    <row r="136" spans="1:52" hidden="1" outlineLevel="1">
      <c r="A136" s="8">
        <v>44348</v>
      </c>
      <c r="B136" s="114">
        <v>1185.33705573</v>
      </c>
      <c r="C136" s="114">
        <v>354.35128416999999</v>
      </c>
      <c r="D136" s="114">
        <v>2.527E-5</v>
      </c>
      <c r="E136" s="114">
        <v>364.92699475000001</v>
      </c>
      <c r="F136" s="114">
        <v>4.4009620299999996</v>
      </c>
      <c r="G136" s="114">
        <v>0.56125946000000004</v>
      </c>
      <c r="H136" s="114">
        <v>36.174679300000001</v>
      </c>
      <c r="I136" s="114">
        <v>345.96135751000003</v>
      </c>
      <c r="J136" s="114">
        <v>45.982379190000003</v>
      </c>
      <c r="K136" s="114">
        <v>0.10931925000000001</v>
      </c>
      <c r="L136" s="114">
        <v>6.1369923599999998</v>
      </c>
      <c r="M136" s="114">
        <v>0</v>
      </c>
      <c r="N136" s="114">
        <v>14.858900070000001</v>
      </c>
      <c r="O136" s="114">
        <v>4.3769029399999999</v>
      </c>
      <c r="P136" s="114">
        <v>3.5206750499999999</v>
      </c>
      <c r="Q136" s="114">
        <v>6.6644049999999996E-2</v>
      </c>
      <c r="R136" s="114">
        <v>3.49218297</v>
      </c>
      <c r="S136" s="114">
        <v>0.40015421000000001</v>
      </c>
      <c r="T136" s="114">
        <v>1.6343150000000001E-2</v>
      </c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</row>
    <row r="137" spans="1:52" hidden="1" outlineLevel="1">
      <c r="A137" s="8">
        <v>44378</v>
      </c>
      <c r="B137" s="114">
        <v>1209.40007911</v>
      </c>
      <c r="C137" s="114">
        <v>354.37473089000002</v>
      </c>
      <c r="D137" s="114">
        <v>2.5409999999999999E-5</v>
      </c>
      <c r="E137" s="114">
        <v>402.00919449999998</v>
      </c>
      <c r="F137" s="114">
        <v>4.0422502800000002</v>
      </c>
      <c r="G137" s="114">
        <v>0.54014247999999998</v>
      </c>
      <c r="H137" s="114">
        <v>40.498040340000003</v>
      </c>
      <c r="I137" s="114">
        <v>331.66268022999998</v>
      </c>
      <c r="J137" s="114">
        <v>46.106855760000002</v>
      </c>
      <c r="K137" s="114">
        <v>0.10657255</v>
      </c>
      <c r="L137" s="114">
        <v>5.8906404099999996</v>
      </c>
      <c r="M137" s="114">
        <v>0</v>
      </c>
      <c r="N137" s="114">
        <v>14.24042214</v>
      </c>
      <c r="O137" s="114">
        <v>3.03477446</v>
      </c>
      <c r="P137" s="114">
        <v>3.5565071399999999</v>
      </c>
      <c r="Q137" s="114">
        <v>5.7986589999999998E-2</v>
      </c>
      <c r="R137" s="114">
        <v>3.26591772</v>
      </c>
      <c r="S137" s="114">
        <v>0</v>
      </c>
      <c r="T137" s="114">
        <v>1.333821E-2</v>
      </c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</row>
    <row r="138" spans="1:52" hidden="1" outlineLevel="1">
      <c r="A138" s="8">
        <v>44409</v>
      </c>
      <c r="B138" s="114">
        <v>1315.15125197</v>
      </c>
      <c r="C138" s="114">
        <v>363.61190591000002</v>
      </c>
      <c r="D138" s="114">
        <v>2.5590000000000001E-5</v>
      </c>
      <c r="E138" s="114">
        <v>393.59473283</v>
      </c>
      <c r="F138" s="114">
        <v>3.53078637</v>
      </c>
      <c r="G138" s="114">
        <v>0.48913424999999999</v>
      </c>
      <c r="H138" s="114">
        <v>39.002882270000001</v>
      </c>
      <c r="I138" s="114">
        <v>343.80124101000001</v>
      </c>
      <c r="J138" s="114">
        <v>49.231811149999999</v>
      </c>
      <c r="K138" s="114">
        <v>0.10381611</v>
      </c>
      <c r="L138" s="114">
        <v>5.8888625299999999</v>
      </c>
      <c r="M138" s="114">
        <v>0</v>
      </c>
      <c r="N138" s="114">
        <v>34.940319289999998</v>
      </c>
      <c r="O138" s="114">
        <v>72.545962340000003</v>
      </c>
      <c r="P138" s="114">
        <v>4.2756155299999996</v>
      </c>
      <c r="Q138" s="114">
        <v>4.913584E-2</v>
      </c>
      <c r="R138" s="114">
        <v>4.0849875600000001</v>
      </c>
      <c r="S138" s="114">
        <v>0</v>
      </c>
      <c r="T138" s="114">
        <v>3.3389999999999997E-5</v>
      </c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</row>
    <row r="139" spans="1:52" hidden="1" outlineLevel="1">
      <c r="A139" s="8">
        <v>44440</v>
      </c>
      <c r="B139" s="114">
        <v>1341.6504030999999</v>
      </c>
      <c r="C139" s="114">
        <v>379.89804780999998</v>
      </c>
      <c r="D139" s="114">
        <v>2.5720000000000001E-5</v>
      </c>
      <c r="E139" s="114">
        <v>420.33101542000003</v>
      </c>
      <c r="F139" s="114">
        <v>3.5017219900000001</v>
      </c>
      <c r="G139" s="114">
        <v>0.46871313999999997</v>
      </c>
      <c r="H139" s="114">
        <v>44.956068299999998</v>
      </c>
      <c r="I139" s="114">
        <v>320.91212259999998</v>
      </c>
      <c r="J139" s="114">
        <v>50.276713479999998</v>
      </c>
      <c r="K139" s="114">
        <v>0.10051894</v>
      </c>
      <c r="L139" s="114">
        <v>5.32918482</v>
      </c>
      <c r="M139" s="114">
        <v>0</v>
      </c>
      <c r="N139" s="114">
        <v>33.90907928</v>
      </c>
      <c r="O139" s="114">
        <v>73.132533319999993</v>
      </c>
      <c r="P139" s="114">
        <v>4.8957393800000002</v>
      </c>
      <c r="Q139" s="114">
        <v>4.0145180000000003E-2</v>
      </c>
      <c r="R139" s="114">
        <v>3.8836402900000002</v>
      </c>
      <c r="S139" s="114">
        <v>0</v>
      </c>
      <c r="T139" s="114">
        <v>1.513343E-2</v>
      </c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</row>
    <row r="140" spans="1:52" hidden="1" outlineLevel="1">
      <c r="A140" s="8">
        <v>44470</v>
      </c>
      <c r="B140" s="114">
        <v>1339.2503343599999</v>
      </c>
      <c r="C140" s="114">
        <v>342.91927326000001</v>
      </c>
      <c r="D140" s="114">
        <v>2.586E-5</v>
      </c>
      <c r="E140" s="114">
        <v>431.01097088</v>
      </c>
      <c r="F140" s="114">
        <v>3.44039926</v>
      </c>
      <c r="G140" s="114">
        <v>0.44958390999999998</v>
      </c>
      <c r="H140" s="114">
        <v>43.744739709999998</v>
      </c>
      <c r="I140" s="114">
        <v>343.49340287000001</v>
      </c>
      <c r="J140" s="114">
        <v>55.653845169999997</v>
      </c>
      <c r="K140" s="114">
        <v>9.8365980000000006E-2</v>
      </c>
      <c r="L140" s="114">
        <v>5.2182374999999999</v>
      </c>
      <c r="M140" s="114">
        <v>0</v>
      </c>
      <c r="N140" s="114">
        <v>33.185535270000003</v>
      </c>
      <c r="O140" s="114">
        <v>71.884051360000001</v>
      </c>
      <c r="P140" s="114">
        <v>4.42989166</v>
      </c>
      <c r="Q140" s="114">
        <v>3.0792360000000001E-2</v>
      </c>
      <c r="R140" s="114">
        <v>3.6912193100000001</v>
      </c>
      <c r="S140" s="114">
        <v>0</v>
      </c>
      <c r="T140" s="114">
        <v>0</v>
      </c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</row>
    <row r="141" spans="1:52" hidden="1" outlineLevel="1">
      <c r="A141" s="8">
        <v>44501</v>
      </c>
      <c r="B141" s="114">
        <v>1396.6709231699999</v>
      </c>
      <c r="C141" s="114">
        <v>368.44463029999997</v>
      </c>
      <c r="D141" s="114">
        <v>2.603E-5</v>
      </c>
      <c r="E141" s="114">
        <v>441.24608970999998</v>
      </c>
      <c r="F141" s="114">
        <v>3.3412833200000001</v>
      </c>
      <c r="G141" s="114">
        <v>0.42993890000000001</v>
      </c>
      <c r="H141" s="114">
        <v>40.345610520000001</v>
      </c>
      <c r="I141" s="114">
        <v>369.02603434000002</v>
      </c>
      <c r="J141" s="114">
        <v>56.432402009999997</v>
      </c>
      <c r="K141" s="114">
        <v>9.5474100000000006E-2</v>
      </c>
      <c r="L141" s="114">
        <v>4.9145080300000004</v>
      </c>
      <c r="M141" s="114">
        <v>0</v>
      </c>
      <c r="N141" s="114">
        <v>99.190835230000005</v>
      </c>
      <c r="O141" s="114">
        <v>5.1991514199999997</v>
      </c>
      <c r="P141" s="114">
        <v>4.4780508799999996</v>
      </c>
      <c r="Q141" s="114">
        <v>2.0644920000000001E-2</v>
      </c>
      <c r="R141" s="114">
        <v>3.5062434599999999</v>
      </c>
      <c r="S141" s="114">
        <v>0</v>
      </c>
      <c r="T141" s="114">
        <v>0</v>
      </c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</row>
    <row r="142" spans="1:52" hidden="1" outlineLevel="1">
      <c r="A142" s="8">
        <v>44531</v>
      </c>
      <c r="B142" s="114">
        <v>1473.90116545</v>
      </c>
      <c r="C142" s="114">
        <v>369.38399943000002</v>
      </c>
      <c r="D142" s="114">
        <v>2.6169999999999998E-5</v>
      </c>
      <c r="E142" s="114">
        <v>448.99900029000003</v>
      </c>
      <c r="F142" s="114">
        <v>13.80086082</v>
      </c>
      <c r="G142" s="114">
        <v>0.41062501000000001</v>
      </c>
      <c r="H142" s="114">
        <v>34.265542080000003</v>
      </c>
      <c r="I142" s="114">
        <v>428.98164064999997</v>
      </c>
      <c r="J142" s="114">
        <v>53.398008660000002</v>
      </c>
      <c r="K142" s="114">
        <v>6.5570809999999993E-2</v>
      </c>
      <c r="L142" s="114">
        <v>6.2508403000000001</v>
      </c>
      <c r="M142" s="114">
        <v>0</v>
      </c>
      <c r="N142" s="114">
        <v>105.09172631</v>
      </c>
      <c r="O142" s="114">
        <v>6.7886311299999997</v>
      </c>
      <c r="P142" s="114">
        <v>3.2843619400000001</v>
      </c>
      <c r="Q142" s="114">
        <v>1.017567E-2</v>
      </c>
      <c r="R142" s="114">
        <v>3.1701561800000002</v>
      </c>
      <c r="S142" s="114">
        <v>0</v>
      </c>
      <c r="T142" s="114">
        <v>0</v>
      </c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</row>
    <row r="143" spans="1:52" hidden="1" outlineLevel="1">
      <c r="A143" s="8">
        <v>44562</v>
      </c>
      <c r="B143" s="114">
        <v>1507.7194625100001</v>
      </c>
      <c r="C143" s="114">
        <v>370.32609023999998</v>
      </c>
      <c r="D143" s="114">
        <v>2.6339999999999999E-5</v>
      </c>
      <c r="E143" s="114">
        <v>467.96650954</v>
      </c>
      <c r="F143" s="114">
        <v>5.3449559000000004</v>
      </c>
      <c r="G143" s="114">
        <v>0.99139182000000003</v>
      </c>
      <c r="H143" s="114">
        <v>40.366468930000003</v>
      </c>
      <c r="I143" s="114">
        <v>436.80766079</v>
      </c>
      <c r="J143" s="114">
        <v>62.029749430000003</v>
      </c>
      <c r="K143" s="114">
        <v>6.2779409999999994E-2</v>
      </c>
      <c r="L143" s="114">
        <v>6.2311650399999996</v>
      </c>
      <c r="M143" s="114">
        <v>0</v>
      </c>
      <c r="N143" s="114">
        <v>105.5435406</v>
      </c>
      <c r="O143" s="114">
        <v>4.9991226600000003</v>
      </c>
      <c r="P143" s="114">
        <v>3.9216501699999999</v>
      </c>
      <c r="Q143" s="114">
        <v>2.2880000000000001E-5</v>
      </c>
      <c r="R143" s="114">
        <v>3.12832876</v>
      </c>
      <c r="S143" s="114">
        <v>0</v>
      </c>
      <c r="T143" s="114">
        <v>0</v>
      </c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</row>
    <row r="144" spans="1:52" hidden="1" outlineLevel="1">
      <c r="A144" s="8">
        <v>44593</v>
      </c>
      <c r="B144" s="114">
        <v>1485.09122968</v>
      </c>
      <c r="C144" s="114">
        <v>365.80135640999998</v>
      </c>
      <c r="D144" s="114">
        <v>2.6480000000000001E-5</v>
      </c>
      <c r="E144" s="114">
        <v>479.69203470999997</v>
      </c>
      <c r="F144" s="114">
        <v>5.2092936300000003</v>
      </c>
      <c r="G144" s="114">
        <v>0.95318115000000003</v>
      </c>
      <c r="H144" s="114">
        <v>43.236661679999997</v>
      </c>
      <c r="I144" s="114">
        <v>402.85097601000001</v>
      </c>
      <c r="J144" s="114">
        <v>61.822586719999997</v>
      </c>
      <c r="K144" s="114">
        <v>0.16128205000000001</v>
      </c>
      <c r="L144" s="114">
        <v>6.9813893</v>
      </c>
      <c r="M144" s="114">
        <v>0</v>
      </c>
      <c r="N144" s="114">
        <v>106.71972714</v>
      </c>
      <c r="O144" s="114">
        <v>3.8085315</v>
      </c>
      <c r="P144" s="114">
        <v>4.3634978899999997</v>
      </c>
      <c r="Q144" s="114">
        <v>0</v>
      </c>
      <c r="R144" s="114">
        <v>3.49068501</v>
      </c>
      <c r="S144" s="114">
        <v>0</v>
      </c>
      <c r="T144" s="114">
        <v>0</v>
      </c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</row>
    <row r="145" spans="1:52" hidden="1" outlineLevel="1">
      <c r="A145" s="8">
        <v>44621</v>
      </c>
      <c r="B145" s="114">
        <v>1486.5310613300001</v>
      </c>
      <c r="C145" s="114">
        <v>376.84314058000001</v>
      </c>
      <c r="D145" s="114">
        <v>2.6480000000000001E-5</v>
      </c>
      <c r="E145" s="114">
        <v>491.93997032999999</v>
      </c>
      <c r="F145" s="114">
        <v>4.5176755999999996</v>
      </c>
      <c r="G145" s="114">
        <v>0.98733618999999995</v>
      </c>
      <c r="H145" s="114">
        <v>44.79268502</v>
      </c>
      <c r="I145" s="114">
        <v>378.06362132999999</v>
      </c>
      <c r="J145" s="114">
        <v>60.431595180000002</v>
      </c>
      <c r="K145" s="114">
        <v>0.16085324000000001</v>
      </c>
      <c r="L145" s="114">
        <v>6.4963412099999998</v>
      </c>
      <c r="M145" s="114">
        <v>0</v>
      </c>
      <c r="N145" s="114">
        <v>107.92814358</v>
      </c>
      <c r="O145" s="114">
        <v>4.4286441099999996</v>
      </c>
      <c r="P145" s="114">
        <v>6.4592504699999997</v>
      </c>
      <c r="Q145" s="114">
        <v>0</v>
      </c>
      <c r="R145" s="114">
        <v>3.4817780100000002</v>
      </c>
      <c r="S145" s="114">
        <v>0</v>
      </c>
      <c r="T145" s="114">
        <v>0</v>
      </c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</row>
    <row r="146" spans="1:52" hidden="1" outlineLevel="1">
      <c r="A146" s="8">
        <v>44652</v>
      </c>
      <c r="B146" s="114">
        <v>1611.4966085599999</v>
      </c>
      <c r="C146" s="114">
        <v>500.66392086000002</v>
      </c>
      <c r="D146" s="114">
        <v>2.6480000000000001E-5</v>
      </c>
      <c r="E146" s="114">
        <v>502.86751212000001</v>
      </c>
      <c r="F146" s="114">
        <v>4.5026281099999999</v>
      </c>
      <c r="G146" s="114">
        <v>0.98142105000000002</v>
      </c>
      <c r="H146" s="114">
        <v>45.406017820000002</v>
      </c>
      <c r="I146" s="114">
        <v>367.07116883999998</v>
      </c>
      <c r="J146" s="114">
        <v>60.297893010000003</v>
      </c>
      <c r="K146" s="114">
        <v>0.16391971</v>
      </c>
      <c r="L146" s="114">
        <v>6.4534682400000003</v>
      </c>
      <c r="M146" s="114">
        <v>0</v>
      </c>
      <c r="N146" s="114">
        <v>107.61469605000001</v>
      </c>
      <c r="O146" s="114">
        <v>5.15375929</v>
      </c>
      <c r="P146" s="114">
        <v>6.7990772000000002</v>
      </c>
      <c r="Q146" s="114">
        <v>0</v>
      </c>
      <c r="R146" s="114">
        <v>3.5210997800000001</v>
      </c>
      <c r="S146" s="114">
        <v>0</v>
      </c>
      <c r="T146" s="114">
        <v>0</v>
      </c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</row>
    <row r="147" spans="1:52" hidden="1" outlineLevel="1">
      <c r="A147" s="8">
        <v>44682</v>
      </c>
      <c r="B147" s="114">
        <v>1834.4497395200001</v>
      </c>
      <c r="C147" s="114">
        <v>649.01495318000002</v>
      </c>
      <c r="D147" s="114">
        <v>6.8800000000000002E-6</v>
      </c>
      <c r="E147" s="114">
        <v>574.02706521000005</v>
      </c>
      <c r="F147" s="114">
        <v>4.0257098600000001</v>
      </c>
      <c r="G147" s="114">
        <v>1.01615911</v>
      </c>
      <c r="H147" s="114">
        <v>55.472489760000002</v>
      </c>
      <c r="I147" s="114">
        <v>362.98042518</v>
      </c>
      <c r="J147" s="114">
        <v>61.151635349999999</v>
      </c>
      <c r="K147" s="114">
        <v>0.16751495999999999</v>
      </c>
      <c r="L147" s="114">
        <v>7.7969525400000004</v>
      </c>
      <c r="M147" s="114">
        <v>0</v>
      </c>
      <c r="N147" s="114">
        <v>106.11557066</v>
      </c>
      <c r="O147" s="114">
        <v>5.1642445199999996</v>
      </c>
      <c r="P147" s="114">
        <v>4.6518569400000001</v>
      </c>
      <c r="Q147" s="114">
        <v>0</v>
      </c>
      <c r="R147" s="114">
        <v>2.8651553700000001</v>
      </c>
      <c r="S147" s="114">
        <v>0</v>
      </c>
      <c r="T147" s="114">
        <v>0</v>
      </c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</row>
    <row r="148" spans="1:52" hidden="1" outlineLevel="1">
      <c r="A148" s="8">
        <v>44713</v>
      </c>
      <c r="B148" s="114">
        <v>1876.2781479800001</v>
      </c>
      <c r="C148" s="114">
        <v>660.60332201999995</v>
      </c>
      <c r="D148" s="114">
        <v>6.9399999999999996E-6</v>
      </c>
      <c r="E148" s="114">
        <v>578.94015119000005</v>
      </c>
      <c r="F148" s="114">
        <v>3.5026725999999999</v>
      </c>
      <c r="G148" s="114">
        <v>7.5415058899999998</v>
      </c>
      <c r="H148" s="114">
        <v>55.630288059999998</v>
      </c>
      <c r="I148" s="114">
        <v>396.60734465000002</v>
      </c>
      <c r="J148" s="114">
        <v>58.576843570000001</v>
      </c>
      <c r="K148" s="114">
        <v>0.16705552000000001</v>
      </c>
      <c r="L148" s="114">
        <v>7.2663056700000004</v>
      </c>
      <c r="M148" s="114">
        <v>0</v>
      </c>
      <c r="N148" s="114">
        <v>96.420058639999993</v>
      </c>
      <c r="O148" s="114">
        <v>0.76866524000000003</v>
      </c>
      <c r="P148" s="114">
        <v>6.3702820100000004</v>
      </c>
      <c r="Q148" s="114">
        <v>0</v>
      </c>
      <c r="R148" s="114">
        <v>3.8836459799999998</v>
      </c>
      <c r="S148" s="114">
        <v>0</v>
      </c>
      <c r="T148" s="114">
        <v>0</v>
      </c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</row>
    <row r="149" spans="1:52" hidden="1" outlineLevel="1">
      <c r="A149" s="8">
        <v>44743</v>
      </c>
      <c r="B149" s="114">
        <v>1823.41522037</v>
      </c>
      <c r="C149" s="114">
        <v>668.99670117000005</v>
      </c>
      <c r="D149" s="114">
        <v>7.0099999999999998E-6</v>
      </c>
      <c r="E149" s="114">
        <v>540.95126828000002</v>
      </c>
      <c r="F149" s="114">
        <v>2.37947204</v>
      </c>
      <c r="G149" s="114">
        <v>7.59601053</v>
      </c>
      <c r="H149" s="114">
        <v>43.605086139999997</v>
      </c>
      <c r="I149" s="114">
        <v>374.90048568999998</v>
      </c>
      <c r="J149" s="114">
        <v>67.813904359999995</v>
      </c>
      <c r="K149" s="114">
        <v>0.17056087</v>
      </c>
      <c r="L149" s="114">
        <v>6.9750865900000001</v>
      </c>
      <c r="M149" s="114">
        <v>0</v>
      </c>
      <c r="N149" s="114">
        <v>92.627577560000006</v>
      </c>
      <c r="O149" s="114">
        <v>5.12371628</v>
      </c>
      <c r="P149" s="114">
        <v>6.0092901300000001</v>
      </c>
      <c r="Q149" s="114">
        <v>0</v>
      </c>
      <c r="R149" s="114">
        <v>6.2660537200000004</v>
      </c>
      <c r="S149" s="114">
        <v>0</v>
      </c>
      <c r="T149" s="114">
        <v>0</v>
      </c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</row>
    <row r="150" spans="1:52" hidden="1" outlineLevel="1">
      <c r="A150" s="8">
        <v>44774</v>
      </c>
      <c r="B150" s="114">
        <v>1797.4992054899999</v>
      </c>
      <c r="C150" s="114">
        <v>677.35920995000004</v>
      </c>
      <c r="D150" s="114">
        <v>7.0999999999999998E-6</v>
      </c>
      <c r="E150" s="114">
        <v>523.68750180999996</v>
      </c>
      <c r="F150" s="114">
        <v>3.2138269899999998</v>
      </c>
      <c r="G150" s="114">
        <v>6.7069741699999996</v>
      </c>
      <c r="H150" s="114">
        <v>43.380089830000003</v>
      </c>
      <c r="I150" s="114">
        <v>353.41402547000001</v>
      </c>
      <c r="J150" s="114">
        <v>70.326993869999995</v>
      </c>
      <c r="K150" s="114">
        <v>0.15201271999999999</v>
      </c>
      <c r="L150" s="114">
        <v>8.3265466499999992</v>
      </c>
      <c r="M150" s="114">
        <v>0</v>
      </c>
      <c r="N150" s="114">
        <v>90.757422079999998</v>
      </c>
      <c r="O150" s="114">
        <v>5.0832802099999999</v>
      </c>
      <c r="P150" s="114">
        <v>5.7917641</v>
      </c>
      <c r="Q150" s="114">
        <v>0</v>
      </c>
      <c r="R150" s="114">
        <v>9.2995505400000003</v>
      </c>
      <c r="S150" s="114">
        <v>0</v>
      </c>
      <c r="T150" s="114">
        <v>0</v>
      </c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</row>
    <row r="151" spans="1:52" hidden="1" outlineLevel="1">
      <c r="A151" s="8">
        <v>44805</v>
      </c>
      <c r="B151" s="114">
        <v>1813.12104774</v>
      </c>
      <c r="C151" s="114">
        <v>671.92616850000002</v>
      </c>
      <c r="D151" s="114">
        <v>7.17E-6</v>
      </c>
      <c r="E151" s="114">
        <v>523.84640544000001</v>
      </c>
      <c r="F151" s="114">
        <v>3.9893669799999998</v>
      </c>
      <c r="G151" s="114">
        <v>6.7791867799999999</v>
      </c>
      <c r="H151" s="114">
        <v>41.020228469999999</v>
      </c>
      <c r="I151" s="114">
        <v>376.84481094</v>
      </c>
      <c r="J151" s="114">
        <v>73.593534629999994</v>
      </c>
      <c r="K151" s="114">
        <v>0.10518814999999999</v>
      </c>
      <c r="L151" s="114">
        <v>7.9905693299999996</v>
      </c>
      <c r="M151" s="114">
        <v>0</v>
      </c>
      <c r="N151" s="114">
        <v>87.157496339999994</v>
      </c>
      <c r="O151" s="114">
        <v>5.0803032100000003</v>
      </c>
      <c r="P151" s="114">
        <v>5.4464601799999999</v>
      </c>
      <c r="Q151" s="114">
        <v>0</v>
      </c>
      <c r="R151" s="114">
        <v>9.3413216200000004</v>
      </c>
      <c r="S151" s="114">
        <v>0</v>
      </c>
      <c r="T151" s="114">
        <v>0</v>
      </c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</row>
    <row r="152" spans="1:52" hidden="1" outlineLevel="1">
      <c r="A152" s="8">
        <v>44835</v>
      </c>
      <c r="B152" s="114">
        <v>1785.1093611399999</v>
      </c>
      <c r="C152" s="114">
        <v>644.56443194999997</v>
      </c>
      <c r="D152" s="114">
        <v>7.3300000000000001E-6</v>
      </c>
      <c r="E152" s="114">
        <v>519.91620766999995</v>
      </c>
      <c r="F152" s="114">
        <v>4.4485379800000002</v>
      </c>
      <c r="G152" s="114">
        <v>6.6943537600000003</v>
      </c>
      <c r="H152" s="114">
        <v>38.72617056</v>
      </c>
      <c r="I152" s="114">
        <v>378.67176839000001</v>
      </c>
      <c r="J152" s="114">
        <v>73.268007830000002</v>
      </c>
      <c r="K152" s="114">
        <v>0.101052</v>
      </c>
      <c r="L152" s="114">
        <v>7.8174503800000004</v>
      </c>
      <c r="M152" s="114">
        <v>0</v>
      </c>
      <c r="N152" s="114">
        <v>86.827722570000006</v>
      </c>
      <c r="O152" s="114">
        <v>5.0130613100000003</v>
      </c>
      <c r="P152" s="114">
        <v>5.1159103500000001</v>
      </c>
      <c r="Q152" s="114">
        <v>0</v>
      </c>
      <c r="R152" s="114">
        <v>13.94467906</v>
      </c>
      <c r="S152" s="114">
        <v>0</v>
      </c>
      <c r="T152" s="114">
        <v>0</v>
      </c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</row>
    <row r="153" spans="1:52" hidden="1" outlineLevel="1">
      <c r="A153" s="8">
        <v>44866</v>
      </c>
      <c r="B153" s="114">
        <v>1764.2531242299999</v>
      </c>
      <c r="C153" s="114">
        <v>610.80145803000005</v>
      </c>
      <c r="D153" s="114">
        <v>7.4699999999999996E-6</v>
      </c>
      <c r="E153" s="114">
        <v>502.58414196000001</v>
      </c>
      <c r="F153" s="114">
        <v>5.1708234600000003</v>
      </c>
      <c r="G153" s="114">
        <v>6.6693962000000004</v>
      </c>
      <c r="H153" s="114">
        <v>37.330768919999997</v>
      </c>
      <c r="I153" s="114">
        <v>416.78784396999998</v>
      </c>
      <c r="J153" s="114">
        <v>70.490934429999996</v>
      </c>
      <c r="K153" s="114">
        <v>0.10249527</v>
      </c>
      <c r="L153" s="114">
        <v>7.6477477599999997</v>
      </c>
      <c r="M153" s="114">
        <v>0</v>
      </c>
      <c r="N153" s="114">
        <v>83.246942180000005</v>
      </c>
      <c r="O153" s="114">
        <v>5.02571777</v>
      </c>
      <c r="P153" s="114">
        <v>4.7002661999999997</v>
      </c>
      <c r="Q153" s="114">
        <v>0</v>
      </c>
      <c r="R153" s="114">
        <v>13.694580609999999</v>
      </c>
      <c r="S153" s="114">
        <v>0</v>
      </c>
      <c r="T153" s="114">
        <v>0</v>
      </c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</row>
    <row r="154" spans="1:52" hidden="1" outlineLevel="1">
      <c r="A154" s="8">
        <v>44896</v>
      </c>
      <c r="B154" s="114">
        <v>1816.4726698100001</v>
      </c>
      <c r="C154" s="114">
        <v>604.29225698000005</v>
      </c>
      <c r="D154" s="114">
        <v>7.61E-6</v>
      </c>
      <c r="E154" s="114">
        <v>507.52158921</v>
      </c>
      <c r="F154" s="114">
        <v>5.7716032500000001</v>
      </c>
      <c r="G154" s="114">
        <v>6.3013544799999996</v>
      </c>
      <c r="H154" s="114">
        <v>36.159026570000002</v>
      </c>
      <c r="I154" s="114">
        <v>465.84303276999998</v>
      </c>
      <c r="J154" s="114">
        <v>73.031858389999996</v>
      </c>
      <c r="K154" s="114">
        <v>0.10071299</v>
      </c>
      <c r="L154" s="114">
        <v>7.4427088699999997</v>
      </c>
      <c r="M154" s="114">
        <v>0</v>
      </c>
      <c r="N154" s="114">
        <v>82.094501980000004</v>
      </c>
      <c r="O154" s="114">
        <v>4.9663134700000002</v>
      </c>
      <c r="P154" s="114">
        <v>4.5248556999999998</v>
      </c>
      <c r="Q154" s="114">
        <v>0</v>
      </c>
      <c r="R154" s="114">
        <v>18.422847539999999</v>
      </c>
      <c r="S154" s="114">
        <v>0</v>
      </c>
      <c r="T154" s="114">
        <v>0</v>
      </c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</row>
    <row r="155" spans="1:52" hidden="1" outlineLevel="1">
      <c r="A155" s="8">
        <v>44927</v>
      </c>
      <c r="B155" s="114">
        <v>1839.3095274299999</v>
      </c>
      <c r="C155" s="114">
        <v>601.96086658000002</v>
      </c>
      <c r="D155" s="114">
        <v>7.7800000000000001E-6</v>
      </c>
      <c r="E155" s="114">
        <v>523.77840621999997</v>
      </c>
      <c r="F155" s="114">
        <v>6.4158429899999998</v>
      </c>
      <c r="G155" s="114">
        <v>6.38720847</v>
      </c>
      <c r="H155" s="114">
        <v>33.744668840000003</v>
      </c>
      <c r="I155" s="114">
        <v>476.47506240000001</v>
      </c>
      <c r="J155" s="114">
        <v>75.388005190000001</v>
      </c>
      <c r="K155" s="114">
        <v>0.10226288</v>
      </c>
      <c r="L155" s="114">
        <v>7.5073962500000002</v>
      </c>
      <c r="M155" s="114">
        <v>0</v>
      </c>
      <c r="N155" s="114">
        <v>82.626727790000004</v>
      </c>
      <c r="O155" s="114">
        <v>5.7936589600000001</v>
      </c>
      <c r="P155" s="114">
        <v>1.5789920799999999</v>
      </c>
      <c r="Q155" s="114">
        <v>0</v>
      </c>
      <c r="R155" s="114">
        <v>17.550421</v>
      </c>
      <c r="S155" s="114">
        <v>0</v>
      </c>
      <c r="T155" s="114">
        <v>0</v>
      </c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</row>
    <row r="156" spans="1:52" hidden="1" outlineLevel="1">
      <c r="A156" s="8">
        <v>44958</v>
      </c>
      <c r="B156" s="114">
        <v>1830.3734422299999</v>
      </c>
      <c r="C156" s="114">
        <v>609.16757442000005</v>
      </c>
      <c r="D156" s="114">
        <v>7.9200000000000004E-6</v>
      </c>
      <c r="E156" s="114">
        <v>513.76295474000005</v>
      </c>
      <c r="F156" s="114">
        <v>5.90835797</v>
      </c>
      <c r="G156" s="114">
        <v>6.44421043</v>
      </c>
      <c r="H156" s="114">
        <v>32.100785019999996</v>
      </c>
      <c r="I156" s="114">
        <v>476.97305755999997</v>
      </c>
      <c r="J156" s="114">
        <v>71.703567320000005</v>
      </c>
      <c r="K156" s="114">
        <v>0.10366277</v>
      </c>
      <c r="L156" s="114">
        <v>7.1726515800000001</v>
      </c>
      <c r="M156" s="114">
        <v>0</v>
      </c>
      <c r="N156" s="114">
        <v>80.003351449999997</v>
      </c>
      <c r="O156" s="114">
        <v>5.6744312600000004</v>
      </c>
      <c r="P156" s="114">
        <v>3.3679202799999999</v>
      </c>
      <c r="Q156" s="114">
        <v>0</v>
      </c>
      <c r="R156" s="114">
        <v>17.990909510000002</v>
      </c>
      <c r="S156" s="114">
        <v>0</v>
      </c>
      <c r="T156" s="114">
        <v>0</v>
      </c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</row>
    <row r="157" spans="1:52" hidden="1" outlineLevel="1">
      <c r="A157" s="8">
        <v>44986</v>
      </c>
      <c r="B157" s="114">
        <v>1830.76247631</v>
      </c>
      <c r="C157" s="114">
        <v>597.19126055000004</v>
      </c>
      <c r="D157" s="114">
        <v>8.0600000000000008E-6</v>
      </c>
      <c r="E157" s="114">
        <v>528.79483009</v>
      </c>
      <c r="F157" s="114">
        <v>5.8015219099999999</v>
      </c>
      <c r="G157" s="114">
        <v>6.3186376700000002</v>
      </c>
      <c r="H157" s="114">
        <v>29.385928320000001</v>
      </c>
      <c r="I157" s="114">
        <v>482.23197031000001</v>
      </c>
      <c r="J157" s="114">
        <v>71.460442150000006</v>
      </c>
      <c r="K157" s="114">
        <v>0</v>
      </c>
      <c r="L157" s="114">
        <v>6.7266695199999997</v>
      </c>
      <c r="M157" s="114">
        <v>0</v>
      </c>
      <c r="N157" s="114">
        <v>77.515579750000001</v>
      </c>
      <c r="O157" s="114">
        <v>5.7401459499999996</v>
      </c>
      <c r="P157" s="114">
        <v>2.7249276299999998</v>
      </c>
      <c r="Q157" s="114">
        <v>0</v>
      </c>
      <c r="R157" s="114">
        <v>16.8705544</v>
      </c>
      <c r="S157" s="114">
        <v>0</v>
      </c>
      <c r="T157" s="114">
        <v>0</v>
      </c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</row>
    <row r="158" spans="1:52" hidden="1" outlineLevel="1">
      <c r="A158" s="8">
        <v>45017</v>
      </c>
      <c r="B158" s="114">
        <v>1927.68769393</v>
      </c>
      <c r="C158" s="114">
        <v>599.06623888000001</v>
      </c>
      <c r="D158" s="114">
        <v>8.1999999999999994E-6</v>
      </c>
      <c r="E158" s="114">
        <v>577.83851659000004</v>
      </c>
      <c r="F158" s="114">
        <v>5.2113895100000001</v>
      </c>
      <c r="G158" s="114">
        <v>5.5228713899999997</v>
      </c>
      <c r="H158" s="114">
        <v>29.61230097</v>
      </c>
      <c r="I158" s="114">
        <v>543.30912219000004</v>
      </c>
      <c r="J158" s="114">
        <v>65.833799409999997</v>
      </c>
      <c r="K158" s="114">
        <v>0</v>
      </c>
      <c r="L158" s="114">
        <v>6.5124699599999998</v>
      </c>
      <c r="M158" s="114">
        <v>0</v>
      </c>
      <c r="N158" s="114">
        <v>71.248385519999999</v>
      </c>
      <c r="O158" s="114">
        <v>1.7494156000000001</v>
      </c>
      <c r="P158" s="114">
        <v>6.9105714100000002</v>
      </c>
      <c r="Q158" s="114">
        <v>0</v>
      </c>
      <c r="R158" s="114">
        <v>14.872604300000001</v>
      </c>
      <c r="S158" s="114">
        <v>0</v>
      </c>
      <c r="T158" s="114">
        <v>0</v>
      </c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</row>
    <row r="159" spans="1:52" hidden="1" outlineLevel="1">
      <c r="A159" s="8">
        <v>45047</v>
      </c>
      <c r="B159" s="114">
        <v>1964.02536151</v>
      </c>
      <c r="C159" s="114">
        <v>680.50630144000002</v>
      </c>
      <c r="D159" s="114">
        <v>8.3599999999999996E-6</v>
      </c>
      <c r="E159" s="114">
        <v>561.2304163</v>
      </c>
      <c r="F159" s="114">
        <v>5.6004333900000001</v>
      </c>
      <c r="G159" s="114">
        <v>4.9505323099999998</v>
      </c>
      <c r="H159" s="114">
        <v>27.08355122</v>
      </c>
      <c r="I159" s="114">
        <v>515.41182784</v>
      </c>
      <c r="J159" s="114">
        <v>69.160904310000006</v>
      </c>
      <c r="K159" s="114">
        <v>0</v>
      </c>
      <c r="L159" s="114">
        <v>6.5315522699999997</v>
      </c>
      <c r="M159" s="114">
        <v>0.66485439999999996</v>
      </c>
      <c r="N159" s="114">
        <v>69.565625819999994</v>
      </c>
      <c r="O159" s="114">
        <v>2.4537840100000001</v>
      </c>
      <c r="P159" s="114">
        <v>7.1693737899999999</v>
      </c>
      <c r="Q159" s="114">
        <v>0</v>
      </c>
      <c r="R159" s="114">
        <v>13.696196049999999</v>
      </c>
      <c r="S159" s="114">
        <v>0</v>
      </c>
      <c r="T159" s="114">
        <v>0</v>
      </c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</row>
    <row r="160" spans="1:52" hidden="1" outlineLevel="1">
      <c r="A160" s="8">
        <v>45078</v>
      </c>
      <c r="B160" s="114">
        <v>2045.6052136400001</v>
      </c>
      <c r="C160" s="114">
        <v>694.97974762000001</v>
      </c>
      <c r="D160" s="114">
        <v>8.4999999999999999E-6</v>
      </c>
      <c r="E160" s="114">
        <v>587.66820910000001</v>
      </c>
      <c r="F160" s="114">
        <v>5.6034807899999999</v>
      </c>
      <c r="G160" s="114">
        <v>4.7517627300000003</v>
      </c>
      <c r="H160" s="114">
        <v>25.004405869999999</v>
      </c>
      <c r="I160" s="114">
        <v>551.24735481000005</v>
      </c>
      <c r="J160" s="114">
        <v>72.77519891</v>
      </c>
      <c r="K160" s="114">
        <v>0</v>
      </c>
      <c r="L160" s="114">
        <v>12.88868373</v>
      </c>
      <c r="M160" s="114">
        <v>0.64594346000000002</v>
      </c>
      <c r="N160" s="114">
        <v>66.684130699999997</v>
      </c>
      <c r="O160" s="114">
        <v>2.3350319700000002</v>
      </c>
      <c r="P160" s="114">
        <v>6.6945640800000001</v>
      </c>
      <c r="Q160" s="114">
        <v>0</v>
      </c>
      <c r="R160" s="114">
        <v>14.326691370000001</v>
      </c>
      <c r="S160" s="114">
        <v>0</v>
      </c>
      <c r="T160" s="114">
        <v>0</v>
      </c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</row>
    <row r="161" spans="1:52" hidden="1" outlineLevel="1">
      <c r="A161" s="8">
        <v>45108</v>
      </c>
      <c r="B161" s="114">
        <v>2062.2202592399999</v>
      </c>
      <c r="C161" s="114">
        <v>711.86285889999999</v>
      </c>
      <c r="D161" s="114">
        <v>8.67E-6</v>
      </c>
      <c r="E161" s="114">
        <v>576.72393686999999</v>
      </c>
      <c r="F161" s="114">
        <v>5.5234604200000001</v>
      </c>
      <c r="G161" s="114">
        <v>4.71884441</v>
      </c>
      <c r="H161" s="114">
        <v>25.850796339999999</v>
      </c>
      <c r="I161" s="114">
        <v>556.23601527000005</v>
      </c>
      <c r="J161" s="114">
        <v>71.149069080000004</v>
      </c>
      <c r="K161" s="114">
        <v>2.4728279899999999</v>
      </c>
      <c r="L161" s="114">
        <v>14.369129640000001</v>
      </c>
      <c r="M161" s="114">
        <v>0.63777806000000004</v>
      </c>
      <c r="N161" s="114">
        <v>66.276040370000004</v>
      </c>
      <c r="O161" s="114">
        <v>2.3859859299999999</v>
      </c>
      <c r="P161" s="114">
        <v>8.3430343899999997</v>
      </c>
      <c r="Q161" s="114">
        <v>0</v>
      </c>
      <c r="R161" s="114">
        <v>15.6704729</v>
      </c>
      <c r="S161" s="114">
        <v>0</v>
      </c>
      <c r="T161" s="114">
        <v>0</v>
      </c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</row>
    <row r="162" spans="1:52" hidden="1" outlineLevel="1">
      <c r="A162" s="8">
        <v>45139</v>
      </c>
      <c r="B162" s="114">
        <v>2086.33525345</v>
      </c>
      <c r="C162" s="114">
        <v>696.19535298999995</v>
      </c>
      <c r="D162" s="114">
        <v>8.8100000000000004E-6</v>
      </c>
      <c r="E162" s="114">
        <v>605.50890601000003</v>
      </c>
      <c r="F162" s="114">
        <v>11.373513620000001</v>
      </c>
      <c r="G162" s="114">
        <v>9.4347245799999992</v>
      </c>
      <c r="H162" s="114">
        <v>25.010666629999999</v>
      </c>
      <c r="I162" s="114">
        <v>564.33309285999997</v>
      </c>
      <c r="J162" s="114">
        <v>65.819030069999997</v>
      </c>
      <c r="K162" s="114">
        <v>2.4427981700000001</v>
      </c>
      <c r="L162" s="114">
        <v>15.209004999999999</v>
      </c>
      <c r="M162" s="114">
        <v>0.64073603000000001</v>
      </c>
      <c r="N162" s="114">
        <v>65.107526370000002</v>
      </c>
      <c r="O162" s="114">
        <v>2.2110322400000002</v>
      </c>
      <c r="P162" s="114">
        <v>7.7971659000000004</v>
      </c>
      <c r="Q162" s="114">
        <v>0</v>
      </c>
      <c r="R162" s="114">
        <v>15.25169417</v>
      </c>
      <c r="S162" s="114">
        <v>0</v>
      </c>
      <c r="T162" s="114">
        <v>0</v>
      </c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</row>
    <row r="163" spans="1:52" hidden="1" outlineLevel="1">
      <c r="A163" s="8">
        <v>45170</v>
      </c>
      <c r="B163" s="114">
        <v>2124.6135111200001</v>
      </c>
      <c r="C163" s="114">
        <v>662.00126593000005</v>
      </c>
      <c r="D163" s="114">
        <v>8.9500000000000007E-6</v>
      </c>
      <c r="E163" s="114">
        <v>613.98576786000001</v>
      </c>
      <c r="F163" s="114">
        <v>12.8750508</v>
      </c>
      <c r="G163" s="114">
        <v>9.4409741599999997</v>
      </c>
      <c r="H163" s="114">
        <v>34.170234219999998</v>
      </c>
      <c r="I163" s="114">
        <v>615.66098799999997</v>
      </c>
      <c r="J163" s="114">
        <v>67.914166339999994</v>
      </c>
      <c r="K163" s="114">
        <v>2.40176312</v>
      </c>
      <c r="L163" s="114">
        <v>16.5343853</v>
      </c>
      <c r="M163" s="114">
        <v>0.63287481000000001</v>
      </c>
      <c r="N163" s="114">
        <v>63.000392529999999</v>
      </c>
      <c r="O163" s="114">
        <v>2.11224006</v>
      </c>
      <c r="P163" s="114">
        <v>7.73959347</v>
      </c>
      <c r="Q163" s="114">
        <v>0</v>
      </c>
      <c r="R163" s="114">
        <v>16.143805570000001</v>
      </c>
      <c r="S163" s="114">
        <v>0</v>
      </c>
      <c r="T163" s="114">
        <v>0</v>
      </c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</row>
    <row r="164" spans="1:52" hidden="1" outlineLevel="1">
      <c r="A164" s="8">
        <v>45200</v>
      </c>
      <c r="B164" s="114">
        <v>2019.19041221</v>
      </c>
      <c r="C164" s="114">
        <v>598.57390626999995</v>
      </c>
      <c r="D164" s="114">
        <v>9.1200000000000008E-6</v>
      </c>
      <c r="E164" s="114">
        <v>586.40096326000003</v>
      </c>
      <c r="F164" s="114">
        <v>13.241899289999999</v>
      </c>
      <c r="G164" s="114">
        <v>9.0764641400000006</v>
      </c>
      <c r="H164" s="114">
        <v>31.042714530000001</v>
      </c>
      <c r="I164" s="114">
        <v>600.68691945</v>
      </c>
      <c r="J164" s="114">
        <v>70.314447169999994</v>
      </c>
      <c r="K164" s="114">
        <v>2.3478853100000001</v>
      </c>
      <c r="L164" s="114">
        <v>16.46193057</v>
      </c>
      <c r="M164" s="114">
        <v>0.62419398999999998</v>
      </c>
      <c r="N164" s="114">
        <v>62.976498139999997</v>
      </c>
      <c r="O164" s="114">
        <v>2.0778829700000001</v>
      </c>
      <c r="P164" s="114">
        <v>8.3999990800000006</v>
      </c>
      <c r="Q164" s="114">
        <v>0</v>
      </c>
      <c r="R164" s="114">
        <v>16.96469892</v>
      </c>
      <c r="S164" s="114">
        <v>0</v>
      </c>
      <c r="T164" s="114">
        <v>0</v>
      </c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</row>
    <row r="165" spans="1:52" hidden="1" outlineLevel="1">
      <c r="A165" s="8">
        <v>45231</v>
      </c>
      <c r="B165" s="114">
        <v>2058.0687662199998</v>
      </c>
      <c r="C165" s="114">
        <v>591.73070194000002</v>
      </c>
      <c r="D165" s="114">
        <v>9.2599999999999994E-6</v>
      </c>
      <c r="E165" s="114">
        <v>623.19049620999999</v>
      </c>
      <c r="F165" s="114">
        <v>13.42801341</v>
      </c>
      <c r="G165" s="114">
        <v>10.44346024</v>
      </c>
      <c r="H165" s="114">
        <v>33.698695729999997</v>
      </c>
      <c r="I165" s="114">
        <v>605.94719949</v>
      </c>
      <c r="J165" s="114">
        <v>73.214139279999998</v>
      </c>
      <c r="K165" s="114">
        <v>2.2764233699999998</v>
      </c>
      <c r="L165" s="114">
        <v>16.71218537</v>
      </c>
      <c r="M165" s="114">
        <v>0.61551416999999997</v>
      </c>
      <c r="N165" s="114">
        <v>61.895341270000003</v>
      </c>
      <c r="O165" s="114">
        <v>0.55762394999999998</v>
      </c>
      <c r="P165" s="114">
        <v>8.0713833400000006</v>
      </c>
      <c r="Q165" s="114">
        <v>0</v>
      </c>
      <c r="R165" s="114">
        <v>16.287579189999999</v>
      </c>
      <c r="S165" s="114">
        <v>0</v>
      </c>
      <c r="T165" s="114">
        <v>0</v>
      </c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</row>
    <row r="166" spans="1:52" hidden="1" outlineLevel="1">
      <c r="A166" s="8">
        <v>45261</v>
      </c>
      <c r="B166" s="114">
        <v>2173.3295961899998</v>
      </c>
      <c r="C166" s="114">
        <v>626.01010030999998</v>
      </c>
      <c r="D166" s="114">
        <v>9.3999999999999998E-6</v>
      </c>
      <c r="E166" s="114">
        <v>639.86725521999995</v>
      </c>
      <c r="F166" s="114">
        <v>11.656402979999999</v>
      </c>
      <c r="G166" s="114">
        <v>10.42833282</v>
      </c>
      <c r="H166" s="114">
        <v>35.291090869999998</v>
      </c>
      <c r="I166" s="114">
        <v>669.90503376000004</v>
      </c>
      <c r="J166" s="114">
        <v>71.201375549999995</v>
      </c>
      <c r="K166" s="114">
        <v>6.5478018599999999</v>
      </c>
      <c r="L166" s="114">
        <v>16.669331790000001</v>
      </c>
      <c r="M166" s="114">
        <v>0.61788286999999997</v>
      </c>
      <c r="N166" s="114">
        <v>61.611718609999997</v>
      </c>
      <c r="O166" s="114">
        <v>0.53969022</v>
      </c>
      <c r="P166" s="114">
        <v>7.3140251100000002</v>
      </c>
      <c r="Q166" s="114">
        <v>0</v>
      </c>
      <c r="R166" s="114">
        <v>15.66954482</v>
      </c>
      <c r="S166" s="114">
        <v>0</v>
      </c>
      <c r="T166" s="114">
        <v>0</v>
      </c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</row>
    <row r="167" spans="1:52" hidden="1" outlineLevel="1">
      <c r="A167" s="8">
        <v>45292</v>
      </c>
      <c r="B167" s="114">
        <v>2132.7927835800001</v>
      </c>
      <c r="C167" s="114">
        <v>619.72429133000003</v>
      </c>
      <c r="D167" s="114">
        <v>9.5699999999999999E-6</v>
      </c>
      <c r="E167" s="114">
        <v>650.79839485000002</v>
      </c>
      <c r="F167" s="114">
        <v>14.834865069999999</v>
      </c>
      <c r="G167" s="114">
        <v>12.20646103</v>
      </c>
      <c r="H167" s="114">
        <v>31.822576120000001</v>
      </c>
      <c r="I167" s="114">
        <v>613.91281479999998</v>
      </c>
      <c r="J167" s="114">
        <v>84.424998590000001</v>
      </c>
      <c r="K167" s="114">
        <v>6.4553743600000004</v>
      </c>
      <c r="L167" s="114">
        <v>16.638009570000001</v>
      </c>
      <c r="M167" s="114">
        <v>0.44937756000000001</v>
      </c>
      <c r="N167" s="114">
        <v>61.048791059999999</v>
      </c>
      <c r="O167" s="114">
        <v>0.62932721000000003</v>
      </c>
      <c r="P167" s="114">
        <v>7.5387735999999999</v>
      </c>
      <c r="Q167" s="114">
        <v>0</v>
      </c>
      <c r="R167" s="114">
        <v>12.308718860000001</v>
      </c>
      <c r="S167" s="114">
        <v>0</v>
      </c>
      <c r="T167" s="114">
        <v>0</v>
      </c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</row>
    <row r="168" spans="1:52" hidden="1" outlineLevel="1">
      <c r="A168" s="8">
        <v>45323</v>
      </c>
      <c r="B168" s="114">
        <v>2156.9967116299999</v>
      </c>
      <c r="C168" s="114">
        <v>604.05063955000003</v>
      </c>
      <c r="D168" s="114">
        <v>9.7100000000000002E-6</v>
      </c>
      <c r="E168" s="114">
        <v>714.30818349000003</v>
      </c>
      <c r="F168" s="114">
        <v>12.98707872</v>
      </c>
      <c r="G168" s="114">
        <v>12.01170042</v>
      </c>
      <c r="H168" s="114">
        <v>32.8637169</v>
      </c>
      <c r="I168" s="114">
        <v>580.41901888999996</v>
      </c>
      <c r="J168" s="114">
        <v>92.16102626</v>
      </c>
      <c r="K168" s="114">
        <v>6.3447224200000001</v>
      </c>
      <c r="L168" s="114">
        <v>15.341255009999999</v>
      </c>
      <c r="M168" s="114">
        <v>0.62042335999999998</v>
      </c>
      <c r="N168" s="114">
        <v>59.415418209999999</v>
      </c>
      <c r="O168" s="114">
        <v>3.2868012499999999</v>
      </c>
      <c r="P168" s="114">
        <v>7.3400274400000001</v>
      </c>
      <c r="Q168" s="114">
        <v>0</v>
      </c>
      <c r="R168" s="114">
        <v>14.78287748</v>
      </c>
      <c r="S168" s="114">
        <v>0</v>
      </c>
      <c r="T168" s="114">
        <v>1.0638125199999999</v>
      </c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</row>
    <row r="169" spans="1:52" hidden="1" outlineLevel="1">
      <c r="A169" s="8">
        <v>45352</v>
      </c>
      <c r="B169" s="114">
        <v>2183.7152696399999</v>
      </c>
      <c r="C169" s="114">
        <v>575.70568315000003</v>
      </c>
      <c r="D169" s="114">
        <v>9.8500000000000006E-6</v>
      </c>
      <c r="E169" s="114">
        <v>750.83604103000005</v>
      </c>
      <c r="F169" s="114">
        <v>5.9992827799999997</v>
      </c>
      <c r="G169" s="114">
        <v>4.7565061599999998</v>
      </c>
      <c r="H169" s="114">
        <v>34.188208549999999</v>
      </c>
      <c r="I169" s="114">
        <v>623.32742080000003</v>
      </c>
      <c r="J169" s="114">
        <v>77.829299039999995</v>
      </c>
      <c r="K169" s="114">
        <v>6.2145907300000003</v>
      </c>
      <c r="L169" s="114">
        <v>15.223133199999999</v>
      </c>
      <c r="M169" s="114">
        <v>0.61167148000000005</v>
      </c>
      <c r="N169" s="114">
        <v>62.733339030000003</v>
      </c>
      <c r="O169" s="114">
        <v>3.18116537</v>
      </c>
      <c r="P169" s="114">
        <v>8.3846683300000002</v>
      </c>
      <c r="Q169" s="114">
        <v>0</v>
      </c>
      <c r="R169" s="114">
        <v>13.693045039999999</v>
      </c>
      <c r="S169" s="114">
        <v>0</v>
      </c>
      <c r="T169" s="114">
        <v>1.0312051</v>
      </c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</row>
    <row r="170" spans="1:52" hidden="1" outlineLevel="1">
      <c r="A170" s="8">
        <v>45383</v>
      </c>
      <c r="B170" s="114">
        <v>2230.39024604</v>
      </c>
      <c r="C170" s="114">
        <v>569.41504309000004</v>
      </c>
      <c r="D170" s="114">
        <v>1.0020000000000001E-5</v>
      </c>
      <c r="E170" s="114">
        <v>761.75355978000005</v>
      </c>
      <c r="F170" s="114">
        <v>6.7747337400000003</v>
      </c>
      <c r="G170" s="114">
        <v>7.1715382300000003</v>
      </c>
      <c r="H170" s="114">
        <v>35.6129289</v>
      </c>
      <c r="I170" s="114">
        <v>663.02249705999998</v>
      </c>
      <c r="J170" s="114">
        <v>78.432180279999997</v>
      </c>
      <c r="K170" s="114">
        <v>6.0543725300000002</v>
      </c>
      <c r="L170" s="114">
        <v>14.27271992</v>
      </c>
      <c r="M170" s="114">
        <v>0.59973701999999995</v>
      </c>
      <c r="N170" s="114">
        <v>62.574742669999999</v>
      </c>
      <c r="O170" s="114">
        <v>2.8793785500000002</v>
      </c>
      <c r="P170" s="114">
        <v>8.1524859099999993</v>
      </c>
      <c r="Q170" s="114">
        <v>0</v>
      </c>
      <c r="R170" s="114">
        <v>12.70433266</v>
      </c>
      <c r="S170" s="114">
        <v>0</v>
      </c>
      <c r="T170" s="114">
        <v>0.96998567999999996</v>
      </c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</row>
    <row r="171" spans="1:52" hidden="1" outlineLevel="1">
      <c r="A171" s="8">
        <v>45413</v>
      </c>
      <c r="B171" s="114">
        <v>2288.3789855300001</v>
      </c>
      <c r="C171" s="114">
        <v>607.76614041000005</v>
      </c>
      <c r="D171" s="114">
        <v>1.0159999999999999E-5</v>
      </c>
      <c r="E171" s="114">
        <v>778.41930276000005</v>
      </c>
      <c r="F171" s="114">
        <v>5.7314621700000004</v>
      </c>
      <c r="G171" s="114">
        <v>9.8174518099999997</v>
      </c>
      <c r="H171" s="114">
        <v>41.297830810000001</v>
      </c>
      <c r="I171" s="114">
        <v>659.01561536999998</v>
      </c>
      <c r="J171" s="114">
        <v>80.942177860000001</v>
      </c>
      <c r="K171" s="114">
        <v>5.9218915499999998</v>
      </c>
      <c r="L171" s="114">
        <v>13.68874177</v>
      </c>
      <c r="M171" s="114">
        <v>0.58025256000000003</v>
      </c>
      <c r="N171" s="114">
        <v>60.643969130000002</v>
      </c>
      <c r="O171" s="114">
        <v>2.5745024399999998</v>
      </c>
      <c r="P171" s="114">
        <v>7.7526778900000002</v>
      </c>
      <c r="Q171" s="114">
        <v>0</v>
      </c>
      <c r="R171" s="114">
        <v>13.29665645</v>
      </c>
      <c r="S171" s="114">
        <v>0</v>
      </c>
      <c r="T171" s="114">
        <v>0.93030239000000003</v>
      </c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</row>
    <row r="172" spans="1:52" hidden="1" outlineLevel="1">
      <c r="A172" s="8">
        <v>45444</v>
      </c>
      <c r="B172" s="114">
        <v>2501.0962758999999</v>
      </c>
      <c r="C172" s="114">
        <v>683.66080942999997</v>
      </c>
      <c r="D172" s="114">
        <v>1.03E-5</v>
      </c>
      <c r="E172" s="114">
        <v>814.91514523000001</v>
      </c>
      <c r="F172" s="114">
        <v>6.9532589600000003</v>
      </c>
      <c r="G172" s="114">
        <v>9.4573986899999998</v>
      </c>
      <c r="H172" s="114">
        <v>39.036172899999997</v>
      </c>
      <c r="I172" s="114">
        <v>749.92433454000002</v>
      </c>
      <c r="J172" s="114">
        <v>93.077531570000005</v>
      </c>
      <c r="K172" s="114">
        <v>5.7565314299999999</v>
      </c>
      <c r="L172" s="114">
        <v>14.09419308</v>
      </c>
      <c r="M172" s="114">
        <v>0.57154190999999999</v>
      </c>
      <c r="N172" s="114">
        <v>57.933831069999997</v>
      </c>
      <c r="O172" s="114">
        <v>2.5399279300000002</v>
      </c>
      <c r="P172" s="114">
        <v>7.3440226800000001</v>
      </c>
      <c r="Q172" s="114">
        <v>0</v>
      </c>
      <c r="R172" s="114">
        <v>14.973382819999999</v>
      </c>
      <c r="S172" s="114">
        <v>0</v>
      </c>
      <c r="T172" s="114">
        <v>0.85818335999999995</v>
      </c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</row>
    <row r="173" spans="1:52" hidden="1" outlineLevel="1">
      <c r="A173" s="8">
        <v>45474</v>
      </c>
      <c r="B173" s="114">
        <v>2455.6264912000001</v>
      </c>
      <c r="C173" s="114">
        <v>694.04907416000003</v>
      </c>
      <c r="D173" s="114">
        <v>1.047E-5</v>
      </c>
      <c r="E173" s="114">
        <v>816.13042045999998</v>
      </c>
      <c r="F173" s="114">
        <v>6.2802461899999997</v>
      </c>
      <c r="G173" s="114">
        <v>11.46080287</v>
      </c>
      <c r="H173" s="114">
        <v>37.557037459999997</v>
      </c>
      <c r="I173" s="114">
        <v>688.35911236000004</v>
      </c>
      <c r="J173" s="114">
        <v>103.32510021</v>
      </c>
      <c r="K173" s="114">
        <v>5.4771219799999997</v>
      </c>
      <c r="L173" s="114">
        <v>13.675805759999999</v>
      </c>
      <c r="M173" s="114">
        <v>0.57397905000000005</v>
      </c>
      <c r="N173" s="114">
        <v>55.588831560000003</v>
      </c>
      <c r="O173" s="114">
        <v>2.4970251600000002</v>
      </c>
      <c r="P173" s="114">
        <v>7.1814777799999998</v>
      </c>
      <c r="Q173" s="114">
        <v>0</v>
      </c>
      <c r="R173" s="114">
        <v>13.47034873</v>
      </c>
      <c r="S173" s="114">
        <v>0</v>
      </c>
      <c r="T173" s="114">
        <v>9.7E-5</v>
      </c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</row>
    <row r="174" spans="1:52" hidden="1" outlineLevel="1">
      <c r="A174" s="8">
        <v>45505</v>
      </c>
      <c r="B174" s="114">
        <v>2481.9225433400002</v>
      </c>
      <c r="C174" s="114">
        <v>707.45738864999998</v>
      </c>
      <c r="D174" s="114">
        <v>1.061E-5</v>
      </c>
      <c r="E174" s="114">
        <v>834.65423257999998</v>
      </c>
      <c r="F174" s="114">
        <v>6.5284718399999999</v>
      </c>
      <c r="G174" s="114">
        <v>10.8615548</v>
      </c>
      <c r="H174" s="114">
        <v>39.116657240000002</v>
      </c>
      <c r="I174" s="114">
        <v>692.78619889000004</v>
      </c>
      <c r="J174" s="114">
        <v>96.578804300000002</v>
      </c>
      <c r="K174" s="114">
        <v>5.1961538799999998</v>
      </c>
      <c r="L174" s="114">
        <v>12.05542852</v>
      </c>
      <c r="M174" s="114">
        <v>0.55592467000000001</v>
      </c>
      <c r="N174" s="114">
        <v>55.483430720000001</v>
      </c>
      <c r="O174" s="114">
        <v>2.4058008200000001</v>
      </c>
      <c r="P174" s="114">
        <v>7.6579082100000004</v>
      </c>
      <c r="Q174" s="114">
        <v>0</v>
      </c>
      <c r="R174" s="114">
        <v>9.8109394499999993</v>
      </c>
      <c r="S174" s="114">
        <v>0</v>
      </c>
      <c r="T174" s="114">
        <v>0.77363815999999996</v>
      </c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</row>
    <row r="175" spans="1:52" hidden="1" outlineLevel="1">
      <c r="A175" s="8">
        <v>45536</v>
      </c>
      <c r="B175" s="114">
        <v>2595.7515396399999</v>
      </c>
      <c r="C175" s="114">
        <v>756.29292509000004</v>
      </c>
      <c r="D175" s="114">
        <v>2.7726880399999998</v>
      </c>
      <c r="E175" s="114">
        <v>859.95369858000004</v>
      </c>
      <c r="F175" s="114">
        <v>8.1508491000000003</v>
      </c>
      <c r="G175" s="114">
        <v>10.385061629999999</v>
      </c>
      <c r="H175" s="114">
        <v>41.129865350000003</v>
      </c>
      <c r="I175" s="114">
        <v>729.01625254999999</v>
      </c>
      <c r="J175" s="114">
        <v>94.184326920000004</v>
      </c>
      <c r="K175" s="114">
        <v>4.99123245</v>
      </c>
      <c r="L175" s="114">
        <v>14.504088429999999</v>
      </c>
      <c r="M175" s="114">
        <v>0.54675163000000004</v>
      </c>
      <c r="N175" s="114">
        <v>54.33787126</v>
      </c>
      <c r="O175" s="114">
        <v>2.30730755</v>
      </c>
      <c r="P175" s="114">
        <v>7.3496765100000001</v>
      </c>
      <c r="Q175" s="114">
        <v>0</v>
      </c>
      <c r="R175" s="114">
        <v>9.0883914499999996</v>
      </c>
      <c r="S175" s="114">
        <v>0</v>
      </c>
      <c r="T175" s="114">
        <v>0.74055309999999996</v>
      </c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  <c r="AZ175" s="114"/>
    </row>
    <row r="176" spans="1:52" hidden="1" outlineLevel="1">
      <c r="A176" s="8">
        <v>45566</v>
      </c>
      <c r="B176" s="114">
        <v>2493.3507522499999</v>
      </c>
      <c r="C176" s="114">
        <v>727.91140665</v>
      </c>
      <c r="D176" s="114">
        <v>7.3501231999999996</v>
      </c>
      <c r="E176" s="114">
        <v>866.74809511000001</v>
      </c>
      <c r="F176" s="114">
        <v>8.5664897</v>
      </c>
      <c r="G176" s="114">
        <v>10.329152049999999</v>
      </c>
      <c r="H176" s="114">
        <v>36.061523999999999</v>
      </c>
      <c r="I176" s="114">
        <v>647.90938224000001</v>
      </c>
      <c r="J176" s="114">
        <v>92.050368460000001</v>
      </c>
      <c r="K176" s="114">
        <v>4.792624</v>
      </c>
      <c r="L176" s="114">
        <v>14.371518930000001</v>
      </c>
      <c r="M176" s="114">
        <v>0.52815162000000004</v>
      </c>
      <c r="N176" s="114">
        <v>52.080058139999998</v>
      </c>
      <c r="O176" s="114">
        <v>2.2956328699999999</v>
      </c>
      <c r="P176" s="114">
        <v>9.2703879400000009</v>
      </c>
      <c r="Q176" s="114">
        <v>0</v>
      </c>
      <c r="R176" s="114">
        <v>12.38592781</v>
      </c>
      <c r="S176" s="114">
        <v>0</v>
      </c>
      <c r="T176" s="114">
        <v>0.69990953</v>
      </c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X176" s="114"/>
      <c r="AY176" s="114"/>
      <c r="AZ176" s="114"/>
    </row>
    <row r="177" spans="1:52">
      <c r="A177" s="8">
        <v>45597</v>
      </c>
      <c r="B177" s="114">
        <v>2544.64393522</v>
      </c>
      <c r="C177" s="114">
        <v>693.87373731000002</v>
      </c>
      <c r="D177" s="114">
        <v>7.2276990999999997</v>
      </c>
      <c r="E177" s="114">
        <v>920.84930293000002</v>
      </c>
      <c r="F177" s="114">
        <v>8.8449598199999997</v>
      </c>
      <c r="G177" s="114">
        <v>10.255676660000001</v>
      </c>
      <c r="H177" s="114">
        <v>36.022263359999997</v>
      </c>
      <c r="I177" s="114">
        <v>678.74753868000005</v>
      </c>
      <c r="J177" s="114">
        <v>86.756233039999998</v>
      </c>
      <c r="K177" s="114">
        <v>4.5940607099999999</v>
      </c>
      <c r="L177" s="114">
        <v>13.337097549999999</v>
      </c>
      <c r="M177" s="114">
        <v>0.52807782000000003</v>
      </c>
      <c r="N177" s="114">
        <v>56.158620890000002</v>
      </c>
      <c r="O177" s="114">
        <v>2.2870459200000002</v>
      </c>
      <c r="P177" s="114">
        <v>11.82536451</v>
      </c>
      <c r="Q177" s="114">
        <v>0</v>
      </c>
      <c r="R177" s="114">
        <v>11.846969209999999</v>
      </c>
      <c r="S177" s="114">
        <v>0</v>
      </c>
      <c r="T177" s="114">
        <v>1.4892877099999999</v>
      </c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</row>
    <row r="178" spans="1:52">
      <c r="A178" s="8">
        <v>45627</v>
      </c>
      <c r="B178" s="114">
        <v>2610.6659473</v>
      </c>
      <c r="C178" s="114">
        <v>680.10019849000003</v>
      </c>
      <c r="D178" s="114">
        <v>7.0656812499999999</v>
      </c>
      <c r="E178" s="114">
        <v>940.76658361</v>
      </c>
      <c r="F178" s="114">
        <v>8.0100061700000005</v>
      </c>
      <c r="G178" s="114">
        <v>9.8022199400000005</v>
      </c>
      <c r="H178" s="114">
        <v>36.574351399999998</v>
      </c>
      <c r="I178" s="114">
        <v>736.60862234000001</v>
      </c>
      <c r="J178" s="114">
        <v>84.953890880000003</v>
      </c>
      <c r="K178" s="114">
        <v>4.4676042699999998</v>
      </c>
      <c r="L178" s="114">
        <v>13.567160449999999</v>
      </c>
      <c r="M178" s="114">
        <v>0.52795831000000004</v>
      </c>
      <c r="N178" s="114">
        <v>59.551941900000003</v>
      </c>
      <c r="O178" s="114">
        <v>2.4396282500000002</v>
      </c>
      <c r="P178" s="114">
        <v>13.05057521</v>
      </c>
      <c r="Q178" s="114">
        <v>0</v>
      </c>
      <c r="R178" s="114">
        <v>11.704123859999999</v>
      </c>
      <c r="S178" s="114">
        <v>0</v>
      </c>
      <c r="T178" s="114">
        <v>1.4754009699999999</v>
      </c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</row>
    <row r="179" spans="1:52">
      <c r="A179" s="8">
        <v>45658</v>
      </c>
      <c r="B179" s="114">
        <v>2618.3631058000001</v>
      </c>
      <c r="C179" s="114">
        <v>658.18947763000006</v>
      </c>
      <c r="D179" s="114">
        <v>6.9246138899999998</v>
      </c>
      <c r="E179" s="114">
        <v>977.02969013999996</v>
      </c>
      <c r="F179" s="114">
        <v>17.572478870000001</v>
      </c>
      <c r="G179" s="114">
        <v>10.504190339999999</v>
      </c>
      <c r="H179" s="114">
        <v>41.843272349999999</v>
      </c>
      <c r="I179" s="114">
        <v>715.37914351999996</v>
      </c>
      <c r="J179" s="114">
        <v>80.964074269999998</v>
      </c>
      <c r="K179" s="114">
        <v>4.5830032300000001</v>
      </c>
      <c r="L179" s="114">
        <v>13.99555243</v>
      </c>
      <c r="M179" s="114">
        <v>0.34754042000000002</v>
      </c>
      <c r="N179" s="114">
        <v>65.310841460000006</v>
      </c>
      <c r="O179" s="114">
        <v>2.2498946499999999</v>
      </c>
      <c r="P179" s="114">
        <v>11.59993626</v>
      </c>
      <c r="Q179" s="114">
        <v>0</v>
      </c>
      <c r="R179" s="114">
        <v>10.44663031</v>
      </c>
      <c r="S179" s="114">
        <v>0</v>
      </c>
      <c r="T179" s="114">
        <v>1.42276603</v>
      </c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X179" s="114"/>
      <c r="AY179" s="114"/>
      <c r="AZ179" s="114"/>
    </row>
    <row r="180" spans="1:52">
      <c r="A180" s="8">
        <v>45689</v>
      </c>
      <c r="B180" s="114">
        <v>2644.4106580799998</v>
      </c>
      <c r="C180" s="114">
        <v>644.80189387999997</v>
      </c>
      <c r="D180" s="114">
        <v>6.8965360000000002</v>
      </c>
      <c r="E180" s="114">
        <v>961.84853452000004</v>
      </c>
      <c r="F180" s="114">
        <v>14.41811856</v>
      </c>
      <c r="G180" s="114">
        <v>9.7441525299999991</v>
      </c>
      <c r="H180" s="114">
        <v>46.004065689999997</v>
      </c>
      <c r="I180" s="114">
        <v>768.51517439999998</v>
      </c>
      <c r="J180" s="114">
        <v>77.321317809999996</v>
      </c>
      <c r="K180" s="114">
        <v>4.1245733900000001</v>
      </c>
      <c r="L180" s="114">
        <v>14.569750989999999</v>
      </c>
      <c r="M180" s="114">
        <v>0.51006362000000005</v>
      </c>
      <c r="N180" s="114">
        <v>65.441642740000006</v>
      </c>
      <c r="O180" s="114">
        <v>2.2293582999999999</v>
      </c>
      <c r="P180" s="114">
        <v>14.01542222</v>
      </c>
      <c r="Q180" s="114">
        <v>0</v>
      </c>
      <c r="R180" s="114">
        <v>12.5947175</v>
      </c>
      <c r="S180" s="114">
        <v>0</v>
      </c>
      <c r="T180" s="114">
        <v>1.3753359300000001</v>
      </c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/>
      <c r="AZ180" s="114"/>
    </row>
    <row r="181" spans="1:52">
      <c r="A181" s="8">
        <v>45717</v>
      </c>
      <c r="B181" s="114">
        <v>2711.8909012700001</v>
      </c>
      <c r="C181" s="114">
        <v>638.63956366000002</v>
      </c>
      <c r="D181" s="114">
        <v>6.6358236000000002</v>
      </c>
      <c r="E181" s="114">
        <v>940.79617640000004</v>
      </c>
      <c r="F181" s="114">
        <v>9.1415075399999992</v>
      </c>
      <c r="G181" s="114">
        <v>9.1550854899999994</v>
      </c>
      <c r="H181" s="114">
        <v>46.095788689999999</v>
      </c>
      <c r="I181" s="114">
        <v>852.96769317999997</v>
      </c>
      <c r="J181" s="114">
        <v>78.631978700000005</v>
      </c>
      <c r="K181" s="114">
        <v>3.8617322500000002</v>
      </c>
      <c r="L181" s="114">
        <v>15.873060329999999</v>
      </c>
      <c r="M181" s="114">
        <v>0.49871216000000002</v>
      </c>
      <c r="N181" s="114">
        <v>69.092463219999999</v>
      </c>
      <c r="O181" s="114">
        <v>2.1897986700000001</v>
      </c>
      <c r="P181" s="114">
        <v>13.373345909999999</v>
      </c>
      <c r="Q181" s="114">
        <v>0</v>
      </c>
      <c r="R181" s="114">
        <v>23.622702709999999</v>
      </c>
      <c r="S181" s="114">
        <v>0</v>
      </c>
      <c r="T181" s="114">
        <v>1.3154687599999999</v>
      </c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</row>
    <row r="182" spans="1:52">
      <c r="A182" s="8">
        <v>45748</v>
      </c>
      <c r="B182" s="114">
        <v>2685.32259389</v>
      </c>
      <c r="C182" s="114">
        <v>667.16926497999998</v>
      </c>
      <c r="D182" s="114">
        <v>6.5302331699999998</v>
      </c>
      <c r="E182" s="114">
        <v>905.62947675999999</v>
      </c>
      <c r="F182" s="114">
        <v>12.201853440000001</v>
      </c>
      <c r="G182" s="114">
        <v>13.833154629999999</v>
      </c>
      <c r="H182" s="114">
        <v>50.223690079999997</v>
      </c>
      <c r="I182" s="114">
        <v>820.24262393000004</v>
      </c>
      <c r="J182" s="114">
        <v>79.447169590000001</v>
      </c>
      <c r="K182" s="114">
        <v>3.7068342400000001</v>
      </c>
      <c r="L182" s="114">
        <v>16.132610870000001</v>
      </c>
      <c r="M182" s="114">
        <v>0.48792228999999998</v>
      </c>
      <c r="N182" s="114">
        <v>64.840101630000007</v>
      </c>
      <c r="O182" s="114">
        <v>2.1418092400000002</v>
      </c>
      <c r="P182" s="114">
        <v>12.50948762</v>
      </c>
      <c r="Q182" s="114">
        <v>0</v>
      </c>
      <c r="R182" s="114">
        <v>30.22636142</v>
      </c>
      <c r="S182" s="114">
        <v>0</v>
      </c>
      <c r="T182" s="114">
        <v>0</v>
      </c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</row>
    <row r="183" spans="1:52">
      <c r="A183" s="8">
        <v>45778</v>
      </c>
      <c r="B183" s="114">
        <v>2795.2702025799999</v>
      </c>
      <c r="C183" s="114">
        <v>714.38020582000001</v>
      </c>
      <c r="D183" s="114">
        <v>6.2808583599999999</v>
      </c>
      <c r="E183" s="114">
        <v>999.83844507000003</v>
      </c>
      <c r="F183" s="114">
        <v>10.686283660000001</v>
      </c>
      <c r="G183" s="114">
        <v>13.733405429999999</v>
      </c>
      <c r="H183" s="114">
        <v>51.872787469999999</v>
      </c>
      <c r="I183" s="114">
        <v>784.67898319000005</v>
      </c>
      <c r="J183" s="114">
        <v>83.207991750000005</v>
      </c>
      <c r="K183" s="114">
        <v>3.5069649900000002</v>
      </c>
      <c r="L183" s="114">
        <v>15.71917343</v>
      </c>
      <c r="M183" s="114">
        <v>0.48729222999999999</v>
      </c>
      <c r="N183" s="114">
        <v>65.987757310000006</v>
      </c>
      <c r="O183" s="114">
        <v>2.08539896</v>
      </c>
      <c r="P183" s="114">
        <v>11.35630407</v>
      </c>
      <c r="Q183" s="114">
        <v>0</v>
      </c>
      <c r="R183" s="114">
        <v>30.241965199999999</v>
      </c>
      <c r="S183" s="114">
        <v>0</v>
      </c>
      <c r="T183" s="114">
        <v>1.2063856399999999</v>
      </c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X183" s="114"/>
      <c r="AY183" s="114"/>
      <c r="AZ183" s="114"/>
    </row>
    <row r="184" spans="1:52">
      <c r="A184" s="8">
        <v>45809</v>
      </c>
      <c r="B184" s="114">
        <v>2965.9629917000002</v>
      </c>
      <c r="C184" s="114">
        <v>795.88061732000006</v>
      </c>
      <c r="D184" s="114">
        <v>6.0813066100000004</v>
      </c>
      <c r="E184" s="114">
        <v>1035.5642311300001</v>
      </c>
      <c r="F184" s="114">
        <v>11.29300263</v>
      </c>
      <c r="G184" s="114">
        <v>12.909700839999999</v>
      </c>
      <c r="H184" s="114">
        <v>62.486399120000002</v>
      </c>
      <c r="I184" s="114">
        <v>827.41533691999996</v>
      </c>
      <c r="J184" s="114">
        <v>81.233234499999995</v>
      </c>
      <c r="K184" s="114">
        <v>3.218404</v>
      </c>
      <c r="L184" s="114">
        <v>15.63823524</v>
      </c>
      <c r="M184" s="114">
        <v>0.47098031000000001</v>
      </c>
      <c r="N184" s="114">
        <v>64.253540099999995</v>
      </c>
      <c r="O184" s="114">
        <v>2.0343665400000002</v>
      </c>
      <c r="P184" s="114">
        <v>16.199102580000002</v>
      </c>
      <c r="Q184" s="114">
        <v>0</v>
      </c>
      <c r="R184" s="114">
        <v>30.142399000000001</v>
      </c>
      <c r="S184" s="114">
        <v>0</v>
      </c>
      <c r="T184" s="114">
        <v>1.1421348600000001</v>
      </c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/>
      <c r="AZ184" s="114"/>
    </row>
    <row r="185" spans="1:52">
      <c r="A185" s="8">
        <v>45839</v>
      </c>
      <c r="B185" s="114">
        <v>3018.8507760500001</v>
      </c>
      <c r="C185" s="114">
        <v>759.18083994999995</v>
      </c>
      <c r="D185" s="114">
        <v>5.9547935299999999</v>
      </c>
      <c r="E185" s="114">
        <v>1046.8362823499999</v>
      </c>
      <c r="F185" s="114">
        <v>13.94237382</v>
      </c>
      <c r="G185" s="114">
        <v>11.727301799999999</v>
      </c>
      <c r="H185" s="114">
        <v>57.014120910000003</v>
      </c>
      <c r="I185" s="114">
        <v>900.73960112999998</v>
      </c>
      <c r="J185" s="114">
        <v>83.638954839999997</v>
      </c>
      <c r="K185" s="114">
        <v>3.0564968299999999</v>
      </c>
      <c r="L185" s="114">
        <v>16.26009934</v>
      </c>
      <c r="M185" s="114">
        <v>0.46329848000000001</v>
      </c>
      <c r="N185" s="114">
        <v>61.350404439999998</v>
      </c>
      <c r="O185" s="114">
        <v>1.96990486</v>
      </c>
      <c r="P185" s="114">
        <v>15.50955482</v>
      </c>
      <c r="Q185" s="114">
        <v>0</v>
      </c>
      <c r="R185" s="114">
        <v>40.119373490000001</v>
      </c>
      <c r="S185" s="114">
        <v>0</v>
      </c>
      <c r="T185" s="114">
        <v>1.0873754600000001</v>
      </c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X185" s="114"/>
      <c r="AY185" s="114"/>
      <c r="AZ185" s="114"/>
    </row>
    <row r="186" spans="1:52">
      <c r="A186" s="8">
        <v>45870</v>
      </c>
      <c r="B186" s="114">
        <v>3046.9725218499998</v>
      </c>
      <c r="C186" s="114">
        <v>782.50454701000001</v>
      </c>
      <c r="D186" s="114">
        <v>5.6707905600000004</v>
      </c>
      <c r="E186" s="114">
        <v>1092.9836850199999</v>
      </c>
      <c r="F186" s="114">
        <v>9.3991947400000004</v>
      </c>
      <c r="G186" s="114">
        <v>10.41304963</v>
      </c>
      <c r="H186" s="114">
        <v>54.720551260000001</v>
      </c>
      <c r="I186" s="114">
        <v>861.31245124999998</v>
      </c>
      <c r="J186" s="114">
        <v>80.353890140000004</v>
      </c>
      <c r="K186" s="114">
        <v>7.9622676300000004</v>
      </c>
      <c r="L186" s="114">
        <v>17.516857179999999</v>
      </c>
      <c r="M186" s="114">
        <v>0</v>
      </c>
      <c r="N186" s="114">
        <v>59.2196456</v>
      </c>
      <c r="O186" s="114">
        <v>7.7891279200000003</v>
      </c>
      <c r="P186" s="114">
        <v>17.6137747</v>
      </c>
      <c r="Q186" s="114">
        <v>0</v>
      </c>
      <c r="R186" s="114">
        <v>38.480811959999997</v>
      </c>
      <c r="S186" s="114">
        <v>0</v>
      </c>
      <c r="T186" s="114">
        <v>1.03187725</v>
      </c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X186" s="114"/>
      <c r="AY186" s="114"/>
      <c r="AZ186" s="114"/>
    </row>
    <row r="187" spans="1:52">
      <c r="A187" s="8">
        <v>45901</v>
      </c>
      <c r="B187" s="114">
        <v>3113.3943224</v>
      </c>
      <c r="C187" s="114">
        <v>775.61259982000001</v>
      </c>
      <c r="D187" s="114">
        <v>1.258E-5</v>
      </c>
      <c r="E187" s="114">
        <v>1142.0849436799999</v>
      </c>
      <c r="F187" s="114">
        <v>9.7720435499999994</v>
      </c>
      <c r="G187" s="114">
        <v>17.873432470000001</v>
      </c>
      <c r="H187" s="114">
        <v>64.918014580000005</v>
      </c>
      <c r="I187" s="114">
        <v>859.89242753999997</v>
      </c>
      <c r="J187" s="114">
        <v>80.733068040000006</v>
      </c>
      <c r="K187" s="114">
        <v>15.71545439</v>
      </c>
      <c r="L187" s="114">
        <v>16.94340588</v>
      </c>
      <c r="M187" s="114">
        <v>0</v>
      </c>
      <c r="N187" s="114">
        <v>56.397715759999997</v>
      </c>
      <c r="O187" s="114">
        <v>16.64721158</v>
      </c>
      <c r="P187" s="114">
        <v>17.400434000000001</v>
      </c>
      <c r="Q187" s="114">
        <v>0</v>
      </c>
      <c r="R187" s="114">
        <v>37.517452059999997</v>
      </c>
      <c r="S187" s="114">
        <v>0</v>
      </c>
      <c r="T187" s="114">
        <v>1.8861064700000001</v>
      </c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/>
      <c r="AZ187" s="114"/>
    </row>
    <row r="188" spans="1:52">
      <c r="A188" s="8">
        <v>45931</v>
      </c>
      <c r="B188" s="114">
        <v>3042.8518878</v>
      </c>
      <c r="C188" s="114">
        <v>783.15034899</v>
      </c>
      <c r="D188" s="114">
        <v>1.272E-5</v>
      </c>
      <c r="E188" s="114">
        <v>1156.52209905</v>
      </c>
      <c r="F188" s="114">
        <v>13.130650230000001</v>
      </c>
      <c r="G188" s="114">
        <v>16.897421600000001</v>
      </c>
      <c r="H188" s="114">
        <v>70.804696890000002</v>
      </c>
      <c r="I188" s="114">
        <v>741.04139966000002</v>
      </c>
      <c r="J188" s="114">
        <v>81.657914500000004</v>
      </c>
      <c r="K188" s="114">
        <v>17.9289934</v>
      </c>
      <c r="L188" s="114">
        <v>22.053396750000001</v>
      </c>
      <c r="M188" s="114">
        <v>0</v>
      </c>
      <c r="N188" s="114">
        <v>53.413475179999999</v>
      </c>
      <c r="O188" s="114">
        <v>27.487997350000001</v>
      </c>
      <c r="P188" s="114">
        <v>16.73563708</v>
      </c>
      <c r="Q188" s="114">
        <v>0</v>
      </c>
      <c r="R188" s="114">
        <v>40.197393669999997</v>
      </c>
      <c r="S188" s="114">
        <v>0</v>
      </c>
      <c r="T188" s="114">
        <v>1.8304507299999999</v>
      </c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/>
      <c r="AZ188" s="114"/>
    </row>
    <row r="189" spans="1:52">
      <c r="A189" s="8">
        <v>45962</v>
      </c>
      <c r="B189" s="114">
        <v>3085.8079828099999</v>
      </c>
      <c r="C189" s="114">
        <v>804.08164365000005</v>
      </c>
      <c r="D189" s="114">
        <v>1.2860000000000001E-5</v>
      </c>
      <c r="E189" s="114">
        <v>1142.40693831</v>
      </c>
      <c r="F189" s="114">
        <v>15.37877838</v>
      </c>
      <c r="G189" s="114">
        <v>17.968151899999999</v>
      </c>
      <c r="H189" s="114">
        <v>80.891186200000007</v>
      </c>
      <c r="I189" s="114">
        <v>766.26519585000005</v>
      </c>
      <c r="J189" s="114">
        <v>80.106848260000007</v>
      </c>
      <c r="K189" s="114">
        <v>19.766927419999998</v>
      </c>
      <c r="L189" s="114">
        <v>22.453318100000001</v>
      </c>
      <c r="M189" s="114">
        <v>0</v>
      </c>
      <c r="N189" s="114">
        <v>52.970922080000001</v>
      </c>
      <c r="O189" s="114">
        <v>27.46482859</v>
      </c>
      <c r="P189" s="114">
        <v>15.72706872</v>
      </c>
      <c r="Q189" s="114">
        <v>0</v>
      </c>
      <c r="R189" s="114">
        <v>39.455208820000003</v>
      </c>
      <c r="S189" s="114">
        <v>0</v>
      </c>
      <c r="T189" s="114">
        <v>0.87095367000000001</v>
      </c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X189" s="114"/>
      <c r="AY189" s="114"/>
      <c r="AZ189" s="114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128</v>
      </c>
      <c r="B1" s="10"/>
    </row>
    <row r="2" spans="1:20" ht="5.25" customHeight="1"/>
    <row r="3" spans="1:20" ht="26.25" customHeight="1">
      <c r="A3" s="215" t="s">
        <v>65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</row>
    <row r="4" spans="1:20" ht="12.75" customHeight="1">
      <c r="A4" s="12" t="s">
        <v>127</v>
      </c>
    </row>
    <row r="5" spans="1:20" ht="12.75" customHeight="1">
      <c r="A5" s="25" t="s">
        <v>225</v>
      </c>
    </row>
    <row r="6" spans="1:20" s="30" customFormat="1">
      <c r="A6" s="217" t="s">
        <v>0</v>
      </c>
      <c r="B6" s="206" t="s">
        <v>1</v>
      </c>
      <c r="C6" s="206" t="s">
        <v>53</v>
      </c>
      <c r="D6" s="195" t="s">
        <v>2</v>
      </c>
      <c r="E6" s="195"/>
      <c r="F6" s="195"/>
      <c r="G6" s="195"/>
      <c r="H6" s="195"/>
      <c r="I6" s="195"/>
      <c r="J6" s="195"/>
      <c r="K6" s="195"/>
      <c r="L6" s="206" t="s">
        <v>52</v>
      </c>
      <c r="M6" s="218" t="s">
        <v>51</v>
      </c>
    </row>
    <row r="7" spans="1:20" s="30" customFormat="1">
      <c r="A7" s="217"/>
      <c r="B7" s="206"/>
      <c r="C7" s="206"/>
      <c r="D7" s="195" t="s">
        <v>17</v>
      </c>
      <c r="E7" s="196"/>
      <c r="F7" s="196"/>
      <c r="G7" s="196"/>
      <c r="H7" s="195" t="s">
        <v>9</v>
      </c>
      <c r="I7" s="196"/>
      <c r="J7" s="196"/>
      <c r="K7" s="196"/>
      <c r="L7" s="206"/>
      <c r="M7" s="218"/>
    </row>
    <row r="8" spans="1:20" ht="27.6">
      <c r="A8" s="217"/>
      <c r="B8" s="206"/>
      <c r="C8" s="206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6"/>
      <c r="M8" s="218"/>
    </row>
    <row r="9" spans="1:20" hidden="1">
      <c r="A9" s="125"/>
      <c r="B9" s="124"/>
      <c r="C9" s="124"/>
      <c r="D9" s="123"/>
      <c r="E9" s="123"/>
      <c r="F9" s="123"/>
      <c r="G9" s="123"/>
      <c r="H9" s="123"/>
      <c r="I9" s="123"/>
      <c r="J9" s="123"/>
      <c r="K9" s="123"/>
      <c r="L9" s="124"/>
      <c r="M9" s="126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14">
        <v>2094.8162391599999</v>
      </c>
      <c r="C11" s="114"/>
      <c r="D11" s="43"/>
      <c r="E11" s="43"/>
      <c r="F11" s="43"/>
      <c r="G11" s="43"/>
      <c r="H11" s="43"/>
      <c r="I11" s="43"/>
      <c r="J11" s="43"/>
      <c r="K11" s="43"/>
      <c r="L11" s="114"/>
      <c r="M11" s="114"/>
      <c r="N11" s="114"/>
      <c r="O11" s="114"/>
      <c r="P11" s="114"/>
      <c r="Q11" s="114"/>
      <c r="R11" s="114"/>
      <c r="S11" s="114"/>
      <c r="T11" s="114"/>
    </row>
    <row r="12" spans="1:20" hidden="1" outlineLevel="1">
      <c r="A12" s="8">
        <v>40575</v>
      </c>
      <c r="B12" s="114">
        <v>2089.0394108099999</v>
      </c>
      <c r="C12" s="114"/>
      <c r="D12" s="43"/>
      <c r="E12" s="43"/>
      <c r="F12" s="43"/>
      <c r="G12" s="43"/>
      <c r="H12" s="43"/>
      <c r="I12" s="43"/>
      <c r="J12" s="43"/>
      <c r="K12" s="43"/>
      <c r="L12" s="114"/>
      <c r="M12" s="114"/>
      <c r="N12" s="114"/>
      <c r="O12" s="114"/>
      <c r="P12" s="114"/>
      <c r="Q12" s="114"/>
      <c r="R12" s="114"/>
      <c r="S12" s="114"/>
      <c r="T12" s="114"/>
    </row>
    <row r="13" spans="1:20" hidden="1" outlineLevel="1">
      <c r="A13" s="8">
        <v>40603</v>
      </c>
      <c r="B13" s="114">
        <v>2106.2046548899998</v>
      </c>
      <c r="C13" s="114"/>
      <c r="D13" s="43"/>
      <c r="E13" s="43"/>
      <c r="F13" s="43"/>
      <c r="G13" s="43"/>
      <c r="H13" s="43"/>
      <c r="I13" s="43"/>
      <c r="J13" s="43"/>
      <c r="K13" s="43"/>
      <c r="L13" s="114"/>
      <c r="M13" s="114"/>
      <c r="N13" s="114"/>
      <c r="O13" s="114"/>
      <c r="P13" s="114"/>
      <c r="Q13" s="114"/>
      <c r="R13" s="114"/>
      <c r="S13" s="114"/>
      <c r="T13" s="114"/>
    </row>
    <row r="14" spans="1:20" hidden="1" outlineLevel="1">
      <c r="A14" s="8">
        <v>40634</v>
      </c>
      <c r="B14" s="114">
        <v>2145.66429303</v>
      </c>
      <c r="C14" s="114"/>
      <c r="D14" s="43"/>
      <c r="E14" s="43"/>
      <c r="F14" s="43"/>
      <c r="G14" s="43"/>
      <c r="H14" s="43"/>
      <c r="I14" s="43"/>
      <c r="J14" s="43"/>
      <c r="K14" s="43"/>
      <c r="L14" s="114"/>
      <c r="M14" s="114"/>
      <c r="N14" s="114"/>
      <c r="O14" s="114"/>
      <c r="P14" s="114"/>
      <c r="Q14" s="114"/>
      <c r="R14" s="114"/>
      <c r="S14" s="114"/>
      <c r="T14" s="114"/>
    </row>
    <row r="15" spans="1:20" hidden="1" outlineLevel="1">
      <c r="A15" s="8">
        <v>40664</v>
      </c>
      <c r="B15" s="114">
        <v>2154.0083481800002</v>
      </c>
      <c r="C15" s="114"/>
      <c r="D15" s="43"/>
      <c r="E15" s="43"/>
      <c r="F15" s="43"/>
      <c r="G15" s="43"/>
      <c r="H15" s="43"/>
      <c r="I15" s="43"/>
      <c r="J15" s="43"/>
      <c r="K15" s="43"/>
      <c r="L15" s="114"/>
      <c r="M15" s="114"/>
      <c r="N15" s="114"/>
      <c r="O15" s="114"/>
      <c r="P15" s="114"/>
      <c r="Q15" s="114"/>
      <c r="R15" s="114"/>
      <c r="S15" s="114"/>
      <c r="T15" s="114"/>
    </row>
    <row r="16" spans="1:20" hidden="1" outlineLevel="1">
      <c r="A16" s="8">
        <v>40695</v>
      </c>
      <c r="B16" s="114">
        <v>2166.4825382399999</v>
      </c>
      <c r="C16" s="114"/>
      <c r="D16" s="43"/>
      <c r="E16" s="43"/>
      <c r="F16" s="43"/>
      <c r="G16" s="43"/>
      <c r="H16" s="43"/>
      <c r="I16" s="43"/>
      <c r="J16" s="43"/>
      <c r="K16" s="43"/>
      <c r="L16" s="114"/>
      <c r="M16" s="114"/>
      <c r="N16" s="114"/>
      <c r="O16" s="114"/>
      <c r="P16" s="114"/>
      <c r="Q16" s="114"/>
      <c r="R16" s="114"/>
      <c r="S16" s="114"/>
      <c r="T16" s="114"/>
    </row>
    <row r="17" spans="1:20" hidden="1" outlineLevel="1">
      <c r="A17" s="8">
        <v>40725</v>
      </c>
      <c r="B17" s="114">
        <v>2171.7503269899998</v>
      </c>
      <c r="C17" s="114"/>
      <c r="D17" s="43"/>
      <c r="E17" s="43"/>
      <c r="F17" s="43"/>
      <c r="G17" s="43"/>
      <c r="H17" s="43"/>
      <c r="I17" s="43"/>
      <c r="J17" s="43"/>
      <c r="K17" s="43"/>
      <c r="L17" s="114"/>
      <c r="M17" s="114"/>
      <c r="N17" s="114"/>
      <c r="O17" s="114"/>
      <c r="P17" s="114"/>
      <c r="Q17" s="114"/>
      <c r="R17" s="114"/>
      <c r="S17" s="114"/>
      <c r="T17" s="114"/>
    </row>
    <row r="18" spans="1:20" hidden="1" outlineLevel="1">
      <c r="A18" s="8">
        <v>40756</v>
      </c>
      <c r="B18" s="114">
        <v>2199.0452581499999</v>
      </c>
      <c r="C18" s="114"/>
      <c r="D18" s="43"/>
      <c r="E18" s="43"/>
      <c r="F18" s="43"/>
      <c r="G18" s="43"/>
      <c r="H18" s="43"/>
      <c r="I18" s="43"/>
      <c r="J18" s="43"/>
      <c r="K18" s="43"/>
      <c r="L18" s="114"/>
      <c r="M18" s="114"/>
      <c r="N18" s="114"/>
      <c r="O18" s="114"/>
      <c r="P18" s="114"/>
      <c r="Q18" s="114"/>
      <c r="R18" s="114"/>
      <c r="S18" s="114"/>
      <c r="T18" s="114"/>
    </row>
    <row r="19" spans="1:20" hidden="1" outlineLevel="1">
      <c r="A19" s="8">
        <v>40787</v>
      </c>
      <c r="B19" s="114">
        <v>2198.9175093899999</v>
      </c>
      <c r="C19" s="114"/>
      <c r="D19" s="43"/>
      <c r="E19" s="43"/>
      <c r="F19" s="43"/>
      <c r="G19" s="43"/>
      <c r="H19" s="43"/>
      <c r="I19" s="43"/>
      <c r="J19" s="43"/>
      <c r="K19" s="43"/>
      <c r="L19" s="114"/>
      <c r="M19" s="114"/>
      <c r="N19" s="114"/>
      <c r="O19" s="114"/>
      <c r="P19" s="114"/>
      <c r="Q19" s="114"/>
      <c r="R19" s="114"/>
      <c r="S19" s="114"/>
      <c r="T19" s="114"/>
    </row>
    <row r="20" spans="1:20" hidden="1" outlineLevel="1">
      <c r="A20" s="8">
        <v>40817</v>
      </c>
      <c r="B20" s="114">
        <v>2207.7037330899998</v>
      </c>
      <c r="C20" s="114"/>
      <c r="D20" s="43"/>
      <c r="E20" s="43"/>
      <c r="F20" s="43"/>
      <c r="G20" s="43"/>
      <c r="H20" s="43"/>
      <c r="I20" s="43"/>
      <c r="J20" s="43"/>
      <c r="K20" s="43"/>
      <c r="L20" s="114"/>
      <c r="M20" s="114"/>
      <c r="N20" s="114"/>
      <c r="O20" s="114"/>
      <c r="P20" s="114"/>
      <c r="Q20" s="114"/>
      <c r="R20" s="114"/>
      <c r="S20" s="114"/>
      <c r="T20" s="114"/>
    </row>
    <row r="21" spans="1:20" hidden="1" outlineLevel="1">
      <c r="A21" s="8">
        <v>40848</v>
      </c>
      <c r="B21" s="114">
        <v>2256.58272971</v>
      </c>
      <c r="C21" s="114"/>
      <c r="D21" s="43"/>
      <c r="E21" s="43"/>
      <c r="F21" s="43"/>
      <c r="G21" s="43"/>
      <c r="H21" s="43"/>
      <c r="I21" s="43"/>
      <c r="J21" s="43"/>
      <c r="K21" s="43"/>
      <c r="L21" s="114"/>
      <c r="M21" s="114"/>
      <c r="N21" s="114"/>
      <c r="O21" s="114"/>
      <c r="P21" s="114"/>
      <c r="Q21" s="114"/>
      <c r="R21" s="114"/>
      <c r="S21" s="114"/>
      <c r="T21" s="114"/>
    </row>
    <row r="22" spans="1:20" hidden="1" outlineLevel="1">
      <c r="A22" s="8">
        <v>40878</v>
      </c>
      <c r="B22" s="114">
        <v>2236.5106369499999</v>
      </c>
      <c r="C22" s="114"/>
      <c r="D22" s="43"/>
      <c r="E22" s="43"/>
      <c r="F22" s="43"/>
      <c r="G22" s="43"/>
      <c r="H22" s="43"/>
      <c r="I22" s="43"/>
      <c r="J22" s="43"/>
      <c r="K22" s="43"/>
      <c r="L22" s="114"/>
      <c r="M22" s="114"/>
      <c r="N22" s="114"/>
      <c r="O22" s="114"/>
      <c r="P22" s="114"/>
      <c r="Q22" s="114"/>
      <c r="R22" s="114"/>
      <c r="S22" s="114"/>
      <c r="T22" s="114"/>
    </row>
    <row r="23" spans="1:20" hidden="1" outlineLevel="1">
      <c r="A23" s="8">
        <v>40909</v>
      </c>
      <c r="B23" s="114">
        <v>2191.5456677299999</v>
      </c>
      <c r="C23" s="114"/>
      <c r="D23" s="43"/>
      <c r="E23" s="43"/>
      <c r="F23" s="43"/>
      <c r="G23" s="43"/>
      <c r="H23" s="43"/>
      <c r="I23" s="43"/>
      <c r="J23" s="43"/>
      <c r="K23" s="43"/>
      <c r="L23" s="114"/>
      <c r="M23" s="114"/>
      <c r="N23" s="114"/>
      <c r="O23" s="114"/>
      <c r="P23" s="114"/>
      <c r="Q23" s="114"/>
      <c r="R23" s="114"/>
      <c r="S23" s="114"/>
      <c r="T23" s="114"/>
    </row>
    <row r="24" spans="1:20" hidden="1" outlineLevel="1">
      <c r="A24" s="8">
        <v>40940</v>
      </c>
      <c r="B24" s="114">
        <v>2186.0855421400001</v>
      </c>
      <c r="C24" s="114"/>
      <c r="D24" s="43"/>
      <c r="E24" s="43"/>
      <c r="F24" s="43"/>
      <c r="G24" s="43"/>
      <c r="H24" s="43"/>
      <c r="I24" s="43"/>
      <c r="J24" s="43"/>
      <c r="K24" s="43"/>
      <c r="L24" s="114"/>
      <c r="M24" s="114"/>
      <c r="N24" s="114"/>
      <c r="O24" s="114"/>
      <c r="P24" s="114"/>
      <c r="Q24" s="114"/>
      <c r="R24" s="114"/>
      <c r="S24" s="114"/>
      <c r="T24" s="114"/>
    </row>
    <row r="25" spans="1:20" hidden="1" outlineLevel="1">
      <c r="A25" s="8">
        <v>40969</v>
      </c>
      <c r="B25" s="114">
        <v>2178.0639698099999</v>
      </c>
      <c r="C25" s="114"/>
      <c r="D25" s="43"/>
      <c r="E25" s="43"/>
      <c r="F25" s="43"/>
      <c r="G25" s="43"/>
      <c r="H25" s="43"/>
      <c r="I25" s="43"/>
      <c r="J25" s="43"/>
      <c r="K25" s="43"/>
      <c r="L25" s="114"/>
      <c r="M25" s="114"/>
      <c r="N25" s="114"/>
      <c r="O25" s="114"/>
      <c r="P25" s="114"/>
      <c r="Q25" s="114"/>
      <c r="R25" s="114"/>
      <c r="S25" s="114"/>
      <c r="T25" s="114"/>
    </row>
    <row r="26" spans="1:20" hidden="1" outlineLevel="1">
      <c r="A26" s="8">
        <v>41000</v>
      </c>
      <c r="B26" s="114">
        <v>2177.3229868799999</v>
      </c>
      <c r="C26" s="114"/>
      <c r="D26" s="43"/>
      <c r="E26" s="43"/>
      <c r="F26" s="43"/>
      <c r="G26" s="43"/>
      <c r="H26" s="43"/>
      <c r="I26" s="43"/>
      <c r="J26" s="43"/>
      <c r="K26" s="43"/>
      <c r="L26" s="114"/>
      <c r="M26" s="114"/>
      <c r="N26" s="114"/>
      <c r="O26" s="114"/>
      <c r="P26" s="114"/>
      <c r="Q26" s="114"/>
      <c r="R26" s="114"/>
      <c r="S26" s="114"/>
      <c r="T26" s="114"/>
    </row>
    <row r="27" spans="1:20" hidden="1" outlineLevel="1">
      <c r="A27" s="8">
        <v>41030</v>
      </c>
      <c r="B27" s="114">
        <v>2179.56183809</v>
      </c>
      <c r="C27" s="114"/>
      <c r="D27" s="43"/>
      <c r="E27" s="43"/>
      <c r="F27" s="43"/>
      <c r="G27" s="43"/>
      <c r="H27" s="43"/>
      <c r="I27" s="43"/>
      <c r="J27" s="43"/>
      <c r="K27" s="43"/>
      <c r="L27" s="114"/>
      <c r="M27" s="114"/>
      <c r="N27" s="114"/>
      <c r="O27" s="114"/>
      <c r="P27" s="114"/>
      <c r="Q27" s="114"/>
      <c r="R27" s="114"/>
      <c r="S27" s="114"/>
      <c r="T27" s="114"/>
    </row>
    <row r="28" spans="1:20" hidden="1" outlineLevel="1">
      <c r="A28" s="8">
        <v>41061</v>
      </c>
      <c r="B28" s="114">
        <v>1433.1656114699999</v>
      </c>
      <c r="C28" s="114"/>
      <c r="D28" s="43"/>
      <c r="E28" s="43"/>
      <c r="F28" s="43"/>
      <c r="G28" s="43"/>
      <c r="H28" s="43"/>
      <c r="I28" s="43"/>
      <c r="J28" s="43"/>
      <c r="K28" s="43"/>
      <c r="L28" s="114"/>
      <c r="M28" s="114"/>
      <c r="N28" s="114"/>
      <c r="O28" s="114"/>
      <c r="P28" s="114"/>
      <c r="Q28" s="114"/>
      <c r="R28" s="114"/>
      <c r="S28" s="114"/>
      <c r="T28" s="114"/>
    </row>
    <row r="29" spans="1:20" hidden="1" outlineLevel="1">
      <c r="A29" s="8">
        <v>41091</v>
      </c>
      <c r="B29" s="114">
        <v>1426.7198006000001</v>
      </c>
      <c r="C29" s="114"/>
      <c r="D29" s="43"/>
      <c r="E29" s="43"/>
      <c r="F29" s="43"/>
      <c r="G29" s="43"/>
      <c r="H29" s="43"/>
      <c r="I29" s="43"/>
      <c r="J29" s="43"/>
      <c r="K29" s="43"/>
      <c r="L29" s="114"/>
      <c r="M29" s="114"/>
      <c r="N29" s="114"/>
      <c r="O29" s="114"/>
      <c r="P29" s="114"/>
      <c r="Q29" s="114"/>
      <c r="R29" s="114"/>
      <c r="S29" s="114"/>
      <c r="T29" s="114"/>
    </row>
    <row r="30" spans="1:20" hidden="1" outlineLevel="1">
      <c r="A30" s="8">
        <v>41122</v>
      </c>
      <c r="B30" s="114">
        <v>1444.65510885</v>
      </c>
      <c r="C30" s="114"/>
      <c r="D30" s="43"/>
      <c r="E30" s="43"/>
      <c r="F30" s="43"/>
      <c r="G30" s="43"/>
      <c r="H30" s="43"/>
      <c r="I30" s="43"/>
      <c r="J30" s="43"/>
      <c r="K30" s="43"/>
      <c r="L30" s="114"/>
      <c r="M30" s="114"/>
      <c r="N30" s="114"/>
      <c r="O30" s="114"/>
      <c r="P30" s="114"/>
      <c r="Q30" s="114"/>
      <c r="R30" s="114"/>
      <c r="S30" s="114"/>
      <c r="T30" s="114"/>
    </row>
    <row r="31" spans="1:20" hidden="1" outlineLevel="1">
      <c r="A31" s="8">
        <v>41153</v>
      </c>
      <c r="B31" s="114">
        <v>1428.0469805</v>
      </c>
      <c r="C31" s="114"/>
      <c r="D31" s="43"/>
      <c r="E31" s="43"/>
      <c r="F31" s="43"/>
      <c r="G31" s="43"/>
      <c r="H31" s="43"/>
      <c r="I31" s="43"/>
      <c r="J31" s="43"/>
      <c r="K31" s="43"/>
      <c r="L31" s="114"/>
      <c r="M31" s="114"/>
      <c r="N31" s="114"/>
      <c r="O31" s="114"/>
      <c r="P31" s="114"/>
      <c r="Q31" s="114"/>
      <c r="R31" s="114"/>
      <c r="S31" s="114"/>
      <c r="T31" s="114"/>
    </row>
    <row r="32" spans="1:20" hidden="1" outlineLevel="1">
      <c r="A32" s="8">
        <v>41183</v>
      </c>
      <c r="B32" s="114">
        <v>1431.53561302</v>
      </c>
      <c r="C32" s="114"/>
      <c r="D32" s="43"/>
      <c r="E32" s="43"/>
      <c r="F32" s="43"/>
      <c r="G32" s="43"/>
      <c r="H32" s="43"/>
      <c r="I32" s="43"/>
      <c r="J32" s="43"/>
      <c r="K32" s="43"/>
      <c r="L32" s="114"/>
      <c r="M32" s="114"/>
      <c r="N32" s="114"/>
      <c r="O32" s="114"/>
      <c r="P32" s="114"/>
      <c r="Q32" s="114"/>
      <c r="R32" s="114"/>
      <c r="S32" s="114"/>
      <c r="T32" s="114"/>
    </row>
    <row r="33" spans="1:20" hidden="1" outlineLevel="1">
      <c r="A33" s="8">
        <v>41214</v>
      </c>
      <c r="B33" s="114">
        <v>1433.63439952</v>
      </c>
      <c r="C33" s="114"/>
      <c r="D33" s="43"/>
      <c r="E33" s="43"/>
      <c r="F33" s="43"/>
      <c r="G33" s="43"/>
      <c r="H33" s="43"/>
      <c r="I33" s="43"/>
      <c r="J33" s="43"/>
      <c r="K33" s="43"/>
      <c r="L33" s="114"/>
      <c r="M33" s="114"/>
      <c r="N33" s="114"/>
      <c r="O33" s="114"/>
      <c r="P33" s="114"/>
      <c r="Q33" s="114"/>
      <c r="R33" s="114"/>
      <c r="S33" s="114"/>
      <c r="T33" s="114"/>
    </row>
    <row r="34" spans="1:20" hidden="1" outlineLevel="1">
      <c r="A34" s="8">
        <v>41244</v>
      </c>
      <c r="B34" s="114">
        <v>1434.3829026200001</v>
      </c>
      <c r="C34" s="114"/>
      <c r="D34" s="43"/>
      <c r="E34" s="43"/>
      <c r="F34" s="43"/>
      <c r="G34" s="43"/>
      <c r="H34" s="43"/>
      <c r="I34" s="43"/>
      <c r="J34" s="43"/>
      <c r="K34" s="43"/>
      <c r="L34" s="114"/>
      <c r="M34" s="114"/>
      <c r="N34" s="114"/>
      <c r="O34" s="114"/>
      <c r="P34" s="114"/>
      <c r="Q34" s="114"/>
      <c r="R34" s="114"/>
      <c r="S34" s="114"/>
      <c r="T34" s="114"/>
    </row>
    <row r="35" spans="1:20" hidden="1" outlineLevel="1">
      <c r="A35" s="8">
        <v>41275</v>
      </c>
      <c r="B35" s="114">
        <v>1434.31428428</v>
      </c>
      <c r="C35" s="114"/>
      <c r="D35" s="43"/>
      <c r="E35" s="43"/>
      <c r="F35" s="43"/>
      <c r="G35" s="43"/>
      <c r="H35" s="43"/>
      <c r="I35" s="43"/>
      <c r="J35" s="43"/>
      <c r="K35" s="43"/>
      <c r="L35" s="114"/>
      <c r="M35" s="114"/>
      <c r="N35" s="114"/>
      <c r="O35" s="114"/>
      <c r="P35" s="114"/>
      <c r="Q35" s="114"/>
      <c r="R35" s="114"/>
      <c r="S35" s="114"/>
      <c r="T35" s="114"/>
    </row>
    <row r="36" spans="1:20" hidden="1" outlineLevel="1">
      <c r="A36" s="8">
        <v>41306</v>
      </c>
      <c r="B36" s="114">
        <v>1433.6504472199999</v>
      </c>
      <c r="C36" s="114">
        <v>31.74663516</v>
      </c>
      <c r="D36" s="114">
        <v>15.670832949999999</v>
      </c>
      <c r="E36" s="114">
        <v>1.0214246499999999</v>
      </c>
      <c r="F36" s="114">
        <v>14.21371916</v>
      </c>
      <c r="G36" s="114">
        <v>0.43568913999999997</v>
      </c>
      <c r="H36" s="114">
        <v>16.075802209999999</v>
      </c>
      <c r="I36" s="114">
        <v>0</v>
      </c>
      <c r="J36" s="114">
        <v>15.979092850000001</v>
      </c>
      <c r="K36" s="114">
        <v>9.6709359999999994E-2</v>
      </c>
      <c r="L36" s="114">
        <v>1401.9038120600001</v>
      </c>
      <c r="M36" s="114">
        <v>121.05113711</v>
      </c>
      <c r="N36" s="114"/>
      <c r="O36" s="114"/>
      <c r="P36" s="114"/>
      <c r="Q36" s="114"/>
      <c r="R36" s="114"/>
      <c r="S36" s="114"/>
      <c r="T36" s="114"/>
    </row>
    <row r="37" spans="1:20" hidden="1" outlineLevel="1">
      <c r="A37" s="8">
        <v>41334</v>
      </c>
      <c r="B37" s="114">
        <v>1449.2587501099999</v>
      </c>
      <c r="C37" s="114">
        <v>31.704694279999998</v>
      </c>
      <c r="D37" s="114">
        <v>15.695063340000001</v>
      </c>
      <c r="E37" s="114">
        <v>1.0214246499999999</v>
      </c>
      <c r="F37" s="114">
        <v>14.249636410000001</v>
      </c>
      <c r="G37" s="114">
        <v>0.42400228000000001</v>
      </c>
      <c r="H37" s="114">
        <v>16.009630940000001</v>
      </c>
      <c r="I37" s="114">
        <v>0</v>
      </c>
      <c r="J37" s="114">
        <v>15.915077719999999</v>
      </c>
      <c r="K37" s="114">
        <v>9.4553219999999993E-2</v>
      </c>
      <c r="L37" s="114">
        <v>1417.5540558300002</v>
      </c>
      <c r="M37" s="114">
        <v>618.16235632999997</v>
      </c>
      <c r="N37" s="114"/>
      <c r="O37" s="114"/>
      <c r="P37" s="114"/>
      <c r="Q37" s="114"/>
      <c r="R37" s="114"/>
      <c r="S37" s="114"/>
      <c r="T37" s="114"/>
    </row>
    <row r="38" spans="1:20" hidden="1" outlineLevel="1">
      <c r="A38" s="8">
        <v>41365</v>
      </c>
      <c r="B38" s="114">
        <v>1450.44224743</v>
      </c>
      <c r="C38" s="114">
        <v>31.590372819999999</v>
      </c>
      <c r="D38" s="114">
        <v>15.61043943</v>
      </c>
      <c r="E38" s="114">
        <v>1.0220547900000001</v>
      </c>
      <c r="F38" s="114">
        <v>14.17480494</v>
      </c>
      <c r="G38" s="114">
        <v>0.41357969999999999</v>
      </c>
      <c r="H38" s="114">
        <v>15.979933389999999</v>
      </c>
      <c r="I38" s="114">
        <v>0</v>
      </c>
      <c r="J38" s="114">
        <v>15.88310588</v>
      </c>
      <c r="K38" s="114">
        <v>9.6827510000000006E-2</v>
      </c>
      <c r="L38" s="114">
        <v>1418.8518746100001</v>
      </c>
      <c r="M38" s="114">
        <v>683.73119077000001</v>
      </c>
      <c r="N38" s="114"/>
      <c r="O38" s="114"/>
      <c r="P38" s="114"/>
      <c r="Q38" s="114"/>
      <c r="R38" s="114"/>
      <c r="S38" s="114"/>
      <c r="T38" s="114"/>
    </row>
    <row r="39" spans="1:20" hidden="1" outlineLevel="1">
      <c r="A39" s="8">
        <v>41395</v>
      </c>
      <c r="B39" s="114">
        <v>1443.62809965</v>
      </c>
      <c r="C39" s="114">
        <v>31.598729540000001</v>
      </c>
      <c r="D39" s="114">
        <v>15.65028951</v>
      </c>
      <c r="E39" s="114">
        <v>1.02268493</v>
      </c>
      <c r="F39" s="114">
        <v>14.213952150000001</v>
      </c>
      <c r="G39" s="114">
        <v>0.41365243000000002</v>
      </c>
      <c r="H39" s="114">
        <v>15.94844003</v>
      </c>
      <c r="I39" s="114">
        <v>0</v>
      </c>
      <c r="J39" s="114">
        <v>15.852860440000001</v>
      </c>
      <c r="K39" s="114">
        <v>9.5579590000000006E-2</v>
      </c>
      <c r="L39" s="114">
        <v>1412.0293701099999</v>
      </c>
      <c r="M39" s="114">
        <v>623.76889232999997</v>
      </c>
      <c r="N39" s="114"/>
      <c r="O39" s="114"/>
      <c r="P39" s="114"/>
      <c r="Q39" s="114"/>
      <c r="R39" s="114"/>
      <c r="S39" s="114"/>
      <c r="T39" s="114"/>
    </row>
    <row r="40" spans="1:20" hidden="1" outlineLevel="1">
      <c r="A40" s="8">
        <v>41426</v>
      </c>
      <c r="B40" s="114">
        <v>1447.0398599</v>
      </c>
      <c r="C40" s="114">
        <v>30.70597944</v>
      </c>
      <c r="D40" s="114">
        <v>14.76031379</v>
      </c>
      <c r="E40" s="114">
        <v>1.0226849200000001</v>
      </c>
      <c r="F40" s="114">
        <v>13.32996574</v>
      </c>
      <c r="G40" s="114">
        <v>0.40766312999999998</v>
      </c>
      <c r="H40" s="114">
        <v>15.94566565</v>
      </c>
      <c r="I40" s="114">
        <v>0</v>
      </c>
      <c r="J40" s="114">
        <v>15.849495320000001</v>
      </c>
      <c r="K40" s="114">
        <v>9.6170329999999998E-2</v>
      </c>
      <c r="L40" s="114">
        <v>1416.33388046</v>
      </c>
      <c r="M40" s="114">
        <v>629.78647837000005</v>
      </c>
      <c r="N40" s="114"/>
      <c r="O40" s="114"/>
      <c r="P40" s="114"/>
      <c r="Q40" s="114"/>
      <c r="R40" s="114"/>
      <c r="S40" s="114"/>
      <c r="T40" s="114"/>
    </row>
    <row r="41" spans="1:20" hidden="1" outlineLevel="1">
      <c r="A41" s="8">
        <v>41456</v>
      </c>
      <c r="B41" s="114">
        <v>1451.0468798899999</v>
      </c>
      <c r="C41" s="114">
        <v>30.698075509999999</v>
      </c>
      <c r="D41" s="114">
        <v>14.78495704</v>
      </c>
      <c r="E41" s="114">
        <v>1.0226849200000001</v>
      </c>
      <c r="F41" s="114">
        <v>13.36220198</v>
      </c>
      <c r="G41" s="114">
        <v>0.40007014000000002</v>
      </c>
      <c r="H41" s="114">
        <v>15.913118470000001</v>
      </c>
      <c r="I41" s="114">
        <v>0</v>
      </c>
      <c r="J41" s="114">
        <v>15.815028290000001</v>
      </c>
      <c r="K41" s="114">
        <v>9.8090179999999999E-2</v>
      </c>
      <c r="L41" s="114">
        <v>1420.34880438</v>
      </c>
      <c r="M41" s="114">
        <v>666.07049443999995</v>
      </c>
      <c r="N41" s="114"/>
      <c r="O41" s="114"/>
      <c r="P41" s="114"/>
      <c r="Q41" s="114"/>
      <c r="R41" s="114"/>
      <c r="S41" s="114"/>
      <c r="T41" s="114"/>
    </row>
    <row r="42" spans="1:20" hidden="1" outlineLevel="1">
      <c r="A42" s="8">
        <v>41487</v>
      </c>
      <c r="B42" s="114">
        <v>1475.1981972399999</v>
      </c>
      <c r="C42" s="114">
        <v>30.72333836</v>
      </c>
      <c r="D42" s="114">
        <v>14.817693480000001</v>
      </c>
      <c r="E42" s="114">
        <v>1.02016438</v>
      </c>
      <c r="F42" s="114">
        <v>13.397996320000001</v>
      </c>
      <c r="G42" s="114">
        <v>0.39953277999999998</v>
      </c>
      <c r="H42" s="114">
        <v>15.905644880000001</v>
      </c>
      <c r="I42" s="114">
        <v>0</v>
      </c>
      <c r="J42" s="114">
        <v>15.8076876</v>
      </c>
      <c r="K42" s="114">
        <v>9.7957279999999994E-2</v>
      </c>
      <c r="L42" s="114">
        <v>1444.4748588800001</v>
      </c>
      <c r="M42" s="114">
        <v>668.19701787999998</v>
      </c>
      <c r="N42" s="114"/>
      <c r="O42" s="114"/>
      <c r="P42" s="114"/>
      <c r="Q42" s="114"/>
      <c r="R42" s="114"/>
      <c r="S42" s="114"/>
      <c r="T42" s="114"/>
    </row>
    <row r="43" spans="1:20" hidden="1" outlineLevel="1">
      <c r="A43" s="8">
        <v>41518</v>
      </c>
      <c r="B43" s="114">
        <v>1509.8802219500001</v>
      </c>
      <c r="C43" s="114">
        <v>30.73996584</v>
      </c>
      <c r="D43" s="114">
        <v>14.840493199999999</v>
      </c>
      <c r="E43" s="114">
        <v>1.01953424</v>
      </c>
      <c r="F43" s="114">
        <v>13.430826919999999</v>
      </c>
      <c r="G43" s="114">
        <v>0.39013204000000001</v>
      </c>
      <c r="H43" s="114">
        <v>15.899472640000001</v>
      </c>
      <c r="I43" s="114">
        <v>0</v>
      </c>
      <c r="J43" s="114">
        <v>15.79951428</v>
      </c>
      <c r="K43" s="114">
        <v>9.9958359999999996E-2</v>
      </c>
      <c r="L43" s="114">
        <v>1479.1402561100001</v>
      </c>
      <c r="M43" s="114">
        <v>685.06034405000003</v>
      </c>
      <c r="N43" s="114"/>
      <c r="O43" s="114"/>
      <c r="P43" s="114"/>
      <c r="Q43" s="114"/>
      <c r="R43" s="114"/>
      <c r="S43" s="114"/>
      <c r="T43" s="114"/>
    </row>
    <row r="44" spans="1:20" hidden="1" outlineLevel="1">
      <c r="A44" s="8">
        <v>41548</v>
      </c>
      <c r="B44" s="114">
        <v>1399.11079417</v>
      </c>
      <c r="C44" s="114">
        <v>30.792393100000002</v>
      </c>
      <c r="D44" s="114">
        <v>14.86398088</v>
      </c>
      <c r="E44" s="114">
        <v>1.0220547799999999</v>
      </c>
      <c r="F44" s="114">
        <v>13.46095027</v>
      </c>
      <c r="G44" s="114">
        <v>0.38097583000000002</v>
      </c>
      <c r="H44" s="114">
        <v>15.92841222</v>
      </c>
      <c r="I44" s="114">
        <v>0</v>
      </c>
      <c r="J44" s="114">
        <v>15.797420750000001</v>
      </c>
      <c r="K44" s="114">
        <v>0.13099147</v>
      </c>
      <c r="L44" s="114">
        <v>1368.3184010700002</v>
      </c>
      <c r="M44" s="114">
        <v>691.39655029000005</v>
      </c>
      <c r="N44" s="114"/>
      <c r="O44" s="114"/>
      <c r="P44" s="114"/>
      <c r="Q44" s="114"/>
      <c r="R44" s="114"/>
      <c r="S44" s="114"/>
      <c r="T44" s="114"/>
    </row>
    <row r="45" spans="1:20" hidden="1" outlineLevel="1">
      <c r="A45" s="8">
        <v>41579</v>
      </c>
      <c r="B45" s="114">
        <v>1412.23468641</v>
      </c>
      <c r="C45" s="114">
        <v>29.898466819999999</v>
      </c>
      <c r="D45" s="114">
        <v>13.9711657</v>
      </c>
      <c r="E45" s="114">
        <v>1.0226849200000001</v>
      </c>
      <c r="F45" s="114">
        <v>12.57699101</v>
      </c>
      <c r="G45" s="114">
        <v>0.37148977</v>
      </c>
      <c r="H45" s="114">
        <v>15.927301119999999</v>
      </c>
      <c r="I45" s="114">
        <v>0</v>
      </c>
      <c r="J45" s="114">
        <v>15.797861960000001</v>
      </c>
      <c r="K45" s="114">
        <v>0.12943916</v>
      </c>
      <c r="L45" s="114">
        <v>1382.3362195900002</v>
      </c>
      <c r="M45" s="114">
        <v>686.15533099000004</v>
      </c>
      <c r="N45" s="114"/>
      <c r="O45" s="114"/>
      <c r="P45" s="114"/>
      <c r="Q45" s="114"/>
      <c r="R45" s="114"/>
      <c r="S45" s="114"/>
      <c r="T45" s="114"/>
    </row>
    <row r="46" spans="1:20" hidden="1" outlineLevel="1">
      <c r="A46" s="8">
        <v>41609</v>
      </c>
      <c r="B46" s="114">
        <v>1417.1981386</v>
      </c>
      <c r="C46" s="114">
        <v>30.131469320000001</v>
      </c>
      <c r="D46" s="114">
        <v>13.99527546</v>
      </c>
      <c r="E46" s="114">
        <v>1.00378082</v>
      </c>
      <c r="F46" s="114">
        <v>12.629169149999999</v>
      </c>
      <c r="G46" s="114">
        <v>0.36232548999999997</v>
      </c>
      <c r="H46" s="114">
        <v>16.136193859999999</v>
      </c>
      <c r="I46" s="114">
        <v>0</v>
      </c>
      <c r="J46" s="114">
        <v>16.004640550000001</v>
      </c>
      <c r="K46" s="114">
        <v>0.13155331000000001</v>
      </c>
      <c r="L46" s="114">
        <v>1387.06666928</v>
      </c>
      <c r="M46" s="114">
        <v>609.10744037999996</v>
      </c>
      <c r="N46" s="114"/>
      <c r="O46" s="114"/>
      <c r="P46" s="114"/>
      <c r="Q46" s="114"/>
      <c r="R46" s="114"/>
      <c r="S46" s="114"/>
      <c r="T46" s="114"/>
    </row>
    <row r="47" spans="1:20" hidden="1" outlineLevel="1">
      <c r="A47" s="8">
        <v>41640</v>
      </c>
      <c r="B47" s="114">
        <v>1389.3079276000001</v>
      </c>
      <c r="C47" s="114">
        <v>30.162750939999999</v>
      </c>
      <c r="D47" s="114">
        <v>14.0192324</v>
      </c>
      <c r="E47" s="114">
        <v>1.02331507</v>
      </c>
      <c r="F47" s="114">
        <v>12.64290894</v>
      </c>
      <c r="G47" s="114">
        <v>0.35300839000000001</v>
      </c>
      <c r="H47" s="114">
        <v>16.143518539999999</v>
      </c>
      <c r="I47" s="114">
        <v>0</v>
      </c>
      <c r="J47" s="114">
        <v>16.014250789999998</v>
      </c>
      <c r="K47" s="114">
        <v>0.12926774999999999</v>
      </c>
      <c r="L47" s="114">
        <v>1359.1451766600001</v>
      </c>
      <c r="M47" s="114">
        <v>606.40198502999999</v>
      </c>
      <c r="N47" s="114"/>
      <c r="O47" s="114"/>
      <c r="P47" s="114"/>
      <c r="Q47" s="114"/>
      <c r="R47" s="114"/>
      <c r="S47" s="114"/>
      <c r="T47" s="114"/>
    </row>
    <row r="48" spans="1:20" hidden="1" outlineLevel="1">
      <c r="A48" s="8">
        <v>41671</v>
      </c>
      <c r="B48" s="114">
        <v>1304.99352456</v>
      </c>
      <c r="C48" s="114">
        <v>34.370808199999999</v>
      </c>
      <c r="D48" s="114">
        <v>14.43861577</v>
      </c>
      <c r="E48" s="114">
        <v>1.0214246600000001</v>
      </c>
      <c r="F48" s="114">
        <v>13.07396228</v>
      </c>
      <c r="G48" s="114">
        <v>0.34322882999999998</v>
      </c>
      <c r="H48" s="114">
        <v>19.932192430000001</v>
      </c>
      <c r="I48" s="114">
        <v>0</v>
      </c>
      <c r="J48" s="114">
        <v>19.76971215</v>
      </c>
      <c r="K48" s="114">
        <v>0.16248028</v>
      </c>
      <c r="L48" s="114">
        <v>1270.6227163600001</v>
      </c>
      <c r="M48" s="114">
        <v>599.09570311000004</v>
      </c>
      <c r="N48" s="114"/>
      <c r="O48" s="114"/>
      <c r="P48" s="114"/>
      <c r="Q48" s="114"/>
      <c r="R48" s="114"/>
      <c r="S48" s="114"/>
      <c r="T48" s="114"/>
    </row>
    <row r="49" spans="1:20" hidden="1" outlineLevel="1">
      <c r="A49" s="8">
        <v>41699</v>
      </c>
      <c r="B49" s="114">
        <v>1318.04173567</v>
      </c>
      <c r="C49" s="114">
        <v>36.139393439999999</v>
      </c>
      <c r="D49" s="114">
        <v>14.39202721</v>
      </c>
      <c r="E49" s="114">
        <v>1.00378082</v>
      </c>
      <c r="F49" s="114">
        <v>13.05389641</v>
      </c>
      <c r="G49" s="114">
        <v>0.33434997999999999</v>
      </c>
      <c r="H49" s="114">
        <v>21.747366230000001</v>
      </c>
      <c r="I49" s="114">
        <v>0</v>
      </c>
      <c r="J49" s="114">
        <v>13.77047686</v>
      </c>
      <c r="K49" s="114">
        <v>7.9768893700000003</v>
      </c>
      <c r="L49" s="114">
        <v>1281.9023422299999</v>
      </c>
      <c r="M49" s="114">
        <v>598.08491947000005</v>
      </c>
      <c r="N49" s="114"/>
      <c r="O49" s="114"/>
      <c r="P49" s="114"/>
      <c r="Q49" s="114"/>
      <c r="R49" s="114"/>
      <c r="S49" s="114"/>
      <c r="T49" s="114"/>
    </row>
    <row r="50" spans="1:20" hidden="1" outlineLevel="1">
      <c r="A50" s="8">
        <v>41730</v>
      </c>
      <c r="B50" s="114">
        <v>1320.33855769</v>
      </c>
      <c r="C50" s="114">
        <v>37.09057198</v>
      </c>
      <c r="D50" s="114">
        <v>14.402197299999999</v>
      </c>
      <c r="E50" s="114">
        <v>1.0226849200000001</v>
      </c>
      <c r="F50" s="114">
        <v>13.05462827</v>
      </c>
      <c r="G50" s="114">
        <v>0.32488411</v>
      </c>
      <c r="H50" s="114">
        <v>22.688374679999999</v>
      </c>
      <c r="I50" s="114">
        <v>0</v>
      </c>
      <c r="J50" s="114">
        <v>14.33345274</v>
      </c>
      <c r="K50" s="114">
        <v>8.3549219400000005</v>
      </c>
      <c r="L50" s="114">
        <v>1283.24798571</v>
      </c>
      <c r="M50" s="114">
        <v>618.05663301000004</v>
      </c>
      <c r="N50" s="114"/>
      <c r="O50" s="114"/>
      <c r="P50" s="114"/>
      <c r="Q50" s="114"/>
      <c r="R50" s="114"/>
      <c r="S50" s="114"/>
      <c r="T50" s="114"/>
    </row>
    <row r="51" spans="1:20" hidden="1" outlineLevel="1">
      <c r="A51" s="8">
        <v>41760</v>
      </c>
      <c r="B51" s="114">
        <v>1446.5919853299999</v>
      </c>
      <c r="C51" s="114">
        <v>37.795571160000001</v>
      </c>
      <c r="D51" s="114">
        <v>14.38361044</v>
      </c>
      <c r="E51" s="114">
        <v>1.0226849200000001</v>
      </c>
      <c r="F51" s="114">
        <v>13.045500880000001</v>
      </c>
      <c r="G51" s="114">
        <v>0.31542463999999998</v>
      </c>
      <c r="H51" s="114">
        <v>23.41196072</v>
      </c>
      <c r="I51" s="114">
        <v>0</v>
      </c>
      <c r="J51" s="114">
        <v>14.804063640000001</v>
      </c>
      <c r="K51" s="114">
        <v>8.6078970800000008</v>
      </c>
      <c r="L51" s="114">
        <v>1408.7964141699999</v>
      </c>
      <c r="M51" s="114">
        <v>614.42571124000006</v>
      </c>
      <c r="N51" s="114"/>
      <c r="O51" s="114"/>
      <c r="P51" s="114"/>
      <c r="Q51" s="114"/>
      <c r="R51" s="114"/>
      <c r="S51" s="114"/>
      <c r="T51" s="114"/>
    </row>
    <row r="52" spans="1:20" hidden="1" outlineLevel="1">
      <c r="A52" s="8">
        <v>41791</v>
      </c>
      <c r="B52" s="114">
        <v>1435.03113562</v>
      </c>
      <c r="C52" s="114">
        <v>37.901397179999996</v>
      </c>
      <c r="D52" s="114">
        <v>14.39370757</v>
      </c>
      <c r="E52" s="114">
        <v>1.04158902</v>
      </c>
      <c r="F52" s="114">
        <v>13.046150109999999</v>
      </c>
      <c r="G52" s="114">
        <v>0.30596844000000001</v>
      </c>
      <c r="H52" s="114">
        <v>23.50768961</v>
      </c>
      <c r="I52" s="114">
        <v>0</v>
      </c>
      <c r="J52" s="114">
        <v>14.865989389999999</v>
      </c>
      <c r="K52" s="114">
        <v>8.6417002200000006</v>
      </c>
      <c r="L52" s="114">
        <v>1397.12973844</v>
      </c>
      <c r="M52" s="114">
        <v>558.02378948</v>
      </c>
      <c r="N52" s="114"/>
      <c r="O52" s="114"/>
      <c r="P52" s="114"/>
      <c r="Q52" s="114"/>
      <c r="R52" s="114"/>
      <c r="S52" s="114"/>
      <c r="T52" s="114"/>
    </row>
    <row r="53" spans="1:20" hidden="1" outlineLevel="1">
      <c r="A53" s="8">
        <v>41821</v>
      </c>
      <c r="B53" s="114">
        <v>1481.1860112700001</v>
      </c>
      <c r="C53" s="114">
        <v>38.255718979999997</v>
      </c>
      <c r="D53" s="114">
        <v>14.405568369999999</v>
      </c>
      <c r="E53" s="114">
        <v>1.06112326</v>
      </c>
      <c r="F53" s="114">
        <v>13.047665309999999</v>
      </c>
      <c r="G53" s="114">
        <v>0.29677979999999998</v>
      </c>
      <c r="H53" s="114">
        <v>23.85015061</v>
      </c>
      <c r="I53" s="114">
        <v>0</v>
      </c>
      <c r="J53" s="114">
        <v>15.21158239</v>
      </c>
      <c r="K53" s="114">
        <v>8.6385682199999998</v>
      </c>
      <c r="L53" s="114">
        <v>1442.9302922899999</v>
      </c>
      <c r="M53" s="114">
        <v>559.8073048</v>
      </c>
      <c r="N53" s="114"/>
      <c r="O53" s="114"/>
      <c r="P53" s="114"/>
      <c r="Q53" s="114"/>
      <c r="R53" s="114"/>
      <c r="S53" s="114"/>
      <c r="T53" s="114"/>
    </row>
    <row r="54" spans="1:20" hidden="1" outlineLevel="1">
      <c r="A54" s="8">
        <v>41852</v>
      </c>
      <c r="B54" s="114">
        <v>1567.23218112</v>
      </c>
      <c r="C54" s="114">
        <v>41.236247579999997</v>
      </c>
      <c r="D54" s="114">
        <v>14.37135</v>
      </c>
      <c r="E54" s="114">
        <v>1.0806575</v>
      </c>
      <c r="F54" s="114">
        <v>13.003233829999999</v>
      </c>
      <c r="G54" s="114">
        <v>0.28745867000000003</v>
      </c>
      <c r="H54" s="114">
        <v>26.864897580000001</v>
      </c>
      <c r="I54" s="114">
        <v>0</v>
      </c>
      <c r="J54" s="114">
        <v>17.109824190000001</v>
      </c>
      <c r="K54" s="114">
        <v>9.7550733899999997</v>
      </c>
      <c r="L54" s="114">
        <v>1525.9959335400001</v>
      </c>
      <c r="M54" s="114">
        <v>602.24410108999996</v>
      </c>
      <c r="N54" s="114"/>
      <c r="O54" s="114"/>
      <c r="P54" s="114"/>
      <c r="Q54" s="114"/>
      <c r="R54" s="114"/>
      <c r="S54" s="114"/>
      <c r="T54" s="114"/>
    </row>
    <row r="55" spans="1:20" hidden="1" outlineLevel="1">
      <c r="A55" s="8">
        <v>41883</v>
      </c>
      <c r="B55" s="114">
        <v>1543.26488614</v>
      </c>
      <c r="C55" s="114">
        <v>39.631320770000002</v>
      </c>
      <c r="D55" s="114">
        <v>14.08938446</v>
      </c>
      <c r="E55" s="114">
        <v>1.0995615999999999</v>
      </c>
      <c r="F55" s="114">
        <v>12.711817829999999</v>
      </c>
      <c r="G55" s="114">
        <v>0.27800502999999999</v>
      </c>
      <c r="H55" s="114">
        <v>25.541936310000001</v>
      </c>
      <c r="I55" s="114">
        <v>0</v>
      </c>
      <c r="J55" s="114">
        <v>16.28538039</v>
      </c>
      <c r="K55" s="114">
        <v>9.2565559200000003</v>
      </c>
      <c r="L55" s="114">
        <v>1503.63356537</v>
      </c>
      <c r="M55" s="114">
        <v>600.54043301000002</v>
      </c>
      <c r="N55" s="114"/>
      <c r="O55" s="114"/>
      <c r="P55" s="114"/>
      <c r="Q55" s="114"/>
      <c r="R55" s="114"/>
      <c r="S55" s="114"/>
      <c r="T55" s="114"/>
    </row>
    <row r="56" spans="1:20" hidden="1" outlineLevel="1">
      <c r="A56" s="8">
        <v>41913</v>
      </c>
      <c r="B56" s="114">
        <v>1573.19566635</v>
      </c>
      <c r="C56" s="114">
        <v>39.198526149999999</v>
      </c>
      <c r="D56" s="114">
        <v>14.100440900000001</v>
      </c>
      <c r="E56" s="114">
        <v>2.27173588</v>
      </c>
      <c r="F56" s="114">
        <v>11.559904769999999</v>
      </c>
      <c r="G56" s="114">
        <v>0.26880025000000002</v>
      </c>
      <c r="H56" s="114">
        <v>25.09808525</v>
      </c>
      <c r="I56" s="114">
        <v>0</v>
      </c>
      <c r="J56" s="114">
        <v>16.2885551</v>
      </c>
      <c r="K56" s="114">
        <v>8.8095301500000005</v>
      </c>
      <c r="L56" s="114">
        <v>1533.9971401999999</v>
      </c>
      <c r="M56" s="114">
        <v>603.07019077999996</v>
      </c>
      <c r="N56" s="114"/>
      <c r="O56" s="114"/>
      <c r="P56" s="114"/>
      <c r="Q56" s="114"/>
      <c r="R56" s="114"/>
      <c r="S56" s="114"/>
      <c r="T56" s="114"/>
    </row>
    <row r="57" spans="1:20" hidden="1" outlineLevel="1">
      <c r="A57" s="8">
        <v>41944</v>
      </c>
      <c r="B57" s="114">
        <v>1627.8714243300001</v>
      </c>
      <c r="C57" s="114">
        <v>43.115626280000001</v>
      </c>
      <c r="D57" s="114">
        <v>14.11060138</v>
      </c>
      <c r="E57" s="114">
        <v>2.2906399799999999</v>
      </c>
      <c r="F57" s="114">
        <v>11.5606083</v>
      </c>
      <c r="G57" s="114">
        <v>0.2593531</v>
      </c>
      <c r="H57" s="114">
        <v>29.005024899999999</v>
      </c>
      <c r="I57" s="114">
        <v>0</v>
      </c>
      <c r="J57" s="114">
        <v>18.828846519999999</v>
      </c>
      <c r="K57" s="114">
        <v>10.17617838</v>
      </c>
      <c r="L57" s="114">
        <v>1584.7557980500001</v>
      </c>
      <c r="M57" s="114">
        <v>603.75041838000004</v>
      </c>
      <c r="N57" s="114"/>
      <c r="O57" s="114"/>
      <c r="P57" s="114"/>
      <c r="Q57" s="114"/>
      <c r="R57" s="114"/>
      <c r="S57" s="114"/>
      <c r="T57" s="114"/>
    </row>
    <row r="58" spans="1:20" hidden="1" outlineLevel="1">
      <c r="A58" s="8">
        <v>41974</v>
      </c>
      <c r="B58" s="114">
        <v>1574.71154161</v>
      </c>
      <c r="C58" s="114">
        <v>44.654818059999997</v>
      </c>
      <c r="D58" s="114">
        <v>14.121641759999999</v>
      </c>
      <c r="E58" s="114">
        <v>2.3101742299999999</v>
      </c>
      <c r="F58" s="114">
        <v>11.56133528</v>
      </c>
      <c r="G58" s="114">
        <v>0.25013225</v>
      </c>
      <c r="H58" s="114">
        <v>30.533176300000001</v>
      </c>
      <c r="I58" s="114">
        <v>0</v>
      </c>
      <c r="J58" s="114">
        <v>19.83578649</v>
      </c>
      <c r="K58" s="114">
        <v>10.697389810000001</v>
      </c>
      <c r="L58" s="114">
        <v>1530.05672355</v>
      </c>
      <c r="M58" s="114">
        <v>620.12678098000004</v>
      </c>
      <c r="N58" s="114"/>
      <c r="O58" s="114"/>
      <c r="P58" s="114"/>
      <c r="Q58" s="114"/>
      <c r="R58" s="114"/>
      <c r="S58" s="114"/>
      <c r="T58" s="114"/>
    </row>
    <row r="59" spans="1:20" hidden="1" outlineLevel="1">
      <c r="A59" s="8">
        <v>42005</v>
      </c>
      <c r="B59" s="114">
        <v>1581.3839852200001</v>
      </c>
      <c r="C59" s="114">
        <v>45.411773699999998</v>
      </c>
      <c r="D59" s="114">
        <v>14.13259143</v>
      </c>
      <c r="E59" s="114">
        <v>2.3297084699999999</v>
      </c>
      <c r="F59" s="114">
        <v>11.562062259999999</v>
      </c>
      <c r="G59" s="114">
        <v>0.2408207</v>
      </c>
      <c r="H59" s="114">
        <v>31.27918227</v>
      </c>
      <c r="I59" s="114">
        <v>0</v>
      </c>
      <c r="J59" s="114">
        <v>20.327059559999999</v>
      </c>
      <c r="K59" s="114">
        <v>10.952122709999999</v>
      </c>
      <c r="L59" s="114">
        <v>1535.9722115200002</v>
      </c>
      <c r="M59" s="114">
        <v>619.72556893000001</v>
      </c>
      <c r="N59" s="114"/>
      <c r="O59" s="114"/>
      <c r="P59" s="114"/>
      <c r="Q59" s="114"/>
      <c r="R59" s="114"/>
      <c r="S59" s="114"/>
      <c r="T59" s="114"/>
    </row>
    <row r="60" spans="1:20" hidden="1" outlineLevel="1">
      <c r="A60" s="8">
        <v>42036</v>
      </c>
      <c r="B60" s="114">
        <v>1848.7074793199999</v>
      </c>
      <c r="C60" s="114">
        <v>68.015016619999997</v>
      </c>
      <c r="D60" s="114">
        <v>14.141266119999999</v>
      </c>
      <c r="E60" s="114">
        <v>2.3473522999999998</v>
      </c>
      <c r="F60" s="114">
        <v>11.562718889999999</v>
      </c>
      <c r="G60" s="114">
        <v>0.23119492999999999</v>
      </c>
      <c r="H60" s="114">
        <v>53.8737505</v>
      </c>
      <c r="I60" s="114">
        <v>0</v>
      </c>
      <c r="J60" s="114">
        <v>34.929405109999998</v>
      </c>
      <c r="K60" s="114">
        <v>18.944345389999999</v>
      </c>
      <c r="L60" s="114">
        <v>1780.6924627000001</v>
      </c>
      <c r="M60" s="114">
        <v>637.46383336999997</v>
      </c>
      <c r="N60" s="114"/>
      <c r="O60" s="114"/>
      <c r="P60" s="114"/>
      <c r="Q60" s="114"/>
      <c r="R60" s="114"/>
      <c r="S60" s="114"/>
      <c r="T60" s="114"/>
    </row>
    <row r="61" spans="1:20" hidden="1" outlineLevel="1">
      <c r="A61" s="8">
        <v>42064</v>
      </c>
      <c r="B61" s="114">
        <v>1640.3945343299999</v>
      </c>
      <c r="C61" s="114">
        <v>59.585861809999997</v>
      </c>
      <c r="D61" s="114">
        <v>14.152510850000001</v>
      </c>
      <c r="E61" s="114">
        <v>2.3668865399999999</v>
      </c>
      <c r="F61" s="114">
        <v>11.563445870000001</v>
      </c>
      <c r="G61" s="114">
        <v>0.22217844</v>
      </c>
      <c r="H61" s="114">
        <v>45.433350959999999</v>
      </c>
      <c r="I61" s="114">
        <v>0</v>
      </c>
      <c r="J61" s="114">
        <v>29.49602745</v>
      </c>
      <c r="K61" s="114">
        <v>15.937323510000001</v>
      </c>
      <c r="L61" s="114">
        <v>1580.8086725199998</v>
      </c>
      <c r="M61" s="114">
        <v>633.98254412999995</v>
      </c>
      <c r="N61" s="114"/>
      <c r="O61" s="114"/>
      <c r="P61" s="114"/>
      <c r="Q61" s="114"/>
      <c r="R61" s="114"/>
      <c r="S61" s="114"/>
      <c r="T61" s="114"/>
    </row>
    <row r="62" spans="1:20" hidden="1" outlineLevel="1">
      <c r="A62" s="8">
        <v>42095</v>
      </c>
      <c r="B62" s="114">
        <v>1592.2765910799999</v>
      </c>
      <c r="C62" s="114">
        <v>54.996930259999999</v>
      </c>
      <c r="D62" s="114">
        <v>14.16268238</v>
      </c>
      <c r="E62" s="114">
        <v>2.3857906400000002</v>
      </c>
      <c r="F62" s="114">
        <v>11.5641494</v>
      </c>
      <c r="G62" s="114">
        <v>0.21274234</v>
      </c>
      <c r="H62" s="114">
        <v>40.834247879999999</v>
      </c>
      <c r="I62" s="114">
        <v>0</v>
      </c>
      <c r="J62" s="114">
        <v>26.483615749999998</v>
      </c>
      <c r="K62" s="114">
        <v>14.350632129999999</v>
      </c>
      <c r="L62" s="114">
        <v>1537.2796608199999</v>
      </c>
      <c r="M62" s="114">
        <v>623.75292961000002</v>
      </c>
      <c r="N62" s="114"/>
      <c r="O62" s="114"/>
      <c r="P62" s="114"/>
      <c r="Q62" s="114"/>
      <c r="R62" s="114"/>
      <c r="S62" s="114"/>
      <c r="T62" s="114"/>
    </row>
    <row r="63" spans="1:20" hidden="1" outlineLevel="1">
      <c r="A63" s="8">
        <v>42125</v>
      </c>
      <c r="B63" s="114">
        <v>1562.9374700599999</v>
      </c>
      <c r="C63" s="114">
        <v>55.02909305</v>
      </c>
      <c r="D63" s="114">
        <v>14.1654836</v>
      </c>
      <c r="E63" s="114">
        <v>2.4053248800000002</v>
      </c>
      <c r="F63" s="114">
        <v>11.564876379999999</v>
      </c>
      <c r="G63" s="114">
        <v>0.19528234</v>
      </c>
      <c r="H63" s="114">
        <v>40.863609449999998</v>
      </c>
      <c r="I63" s="114">
        <v>0</v>
      </c>
      <c r="J63" s="114">
        <v>26.487466879999999</v>
      </c>
      <c r="K63" s="114">
        <v>14.376142570000001</v>
      </c>
      <c r="L63" s="114">
        <v>1507.9083770099999</v>
      </c>
      <c r="M63" s="114">
        <v>615.57799110999997</v>
      </c>
      <c r="N63" s="114"/>
      <c r="O63" s="114"/>
      <c r="P63" s="114"/>
      <c r="Q63" s="114"/>
      <c r="R63" s="114"/>
      <c r="S63" s="114"/>
      <c r="T63" s="114"/>
    </row>
    <row r="64" spans="1:20" hidden="1" outlineLevel="1">
      <c r="A64" s="8">
        <v>42156</v>
      </c>
      <c r="B64" s="114">
        <v>1539.1594207799999</v>
      </c>
      <c r="C64" s="114">
        <v>54.493536249999998</v>
      </c>
      <c r="D64" s="114">
        <v>13.69656634</v>
      </c>
      <c r="E64" s="114">
        <v>2.4242289800000001</v>
      </c>
      <c r="F64" s="114">
        <v>11.095775789999999</v>
      </c>
      <c r="G64" s="114">
        <v>0.17656157</v>
      </c>
      <c r="H64" s="114">
        <v>40.796969910000001</v>
      </c>
      <c r="I64" s="114">
        <v>0</v>
      </c>
      <c r="J64" s="114">
        <v>26.448128780000001</v>
      </c>
      <c r="K64" s="114">
        <v>14.34884113</v>
      </c>
      <c r="L64" s="114">
        <v>1484.6658845300001</v>
      </c>
      <c r="M64" s="114">
        <v>600.81668775000003</v>
      </c>
      <c r="N64" s="114"/>
      <c r="O64" s="114"/>
      <c r="P64" s="114"/>
      <c r="Q64" s="114"/>
      <c r="R64" s="114"/>
      <c r="S64" s="114"/>
      <c r="T64" s="114"/>
    </row>
    <row r="65" spans="1:20" hidden="1" outlineLevel="1">
      <c r="A65" s="8">
        <v>42186</v>
      </c>
      <c r="B65" s="114">
        <v>1527.49797244</v>
      </c>
      <c r="C65" s="114">
        <v>55.298097910000003</v>
      </c>
      <c r="D65" s="114">
        <v>13.365764370000001</v>
      </c>
      <c r="E65" s="114">
        <v>2.1112578100000001</v>
      </c>
      <c r="F65" s="114">
        <v>11.096502770000001</v>
      </c>
      <c r="G65" s="114">
        <v>0.15800379000000001</v>
      </c>
      <c r="H65" s="114">
        <v>41.932333540000002</v>
      </c>
      <c r="I65" s="114">
        <v>0</v>
      </c>
      <c r="J65" s="114">
        <v>27.20087998</v>
      </c>
      <c r="K65" s="114">
        <v>14.73145356</v>
      </c>
      <c r="L65" s="114">
        <v>1472.19987453</v>
      </c>
      <c r="M65" s="114">
        <v>599.13990802000001</v>
      </c>
      <c r="N65" s="114"/>
      <c r="O65" s="114"/>
      <c r="P65" s="114"/>
      <c r="Q65" s="114"/>
      <c r="R65" s="114"/>
      <c r="S65" s="114"/>
      <c r="T65" s="114"/>
    </row>
    <row r="66" spans="1:20" hidden="1" outlineLevel="1">
      <c r="A66" s="8">
        <v>42217</v>
      </c>
      <c r="B66" s="114">
        <v>1560.40826756</v>
      </c>
      <c r="C66" s="114">
        <v>54.477198780000002</v>
      </c>
      <c r="D66" s="114">
        <v>13.366898190000001</v>
      </c>
      <c r="E66" s="114">
        <v>1.28667921</v>
      </c>
      <c r="F66" s="114">
        <v>11.94088571</v>
      </c>
      <c r="G66" s="114">
        <v>0.13933327000000001</v>
      </c>
      <c r="H66" s="114">
        <v>41.110300590000001</v>
      </c>
      <c r="I66" s="114">
        <v>0</v>
      </c>
      <c r="J66" s="114">
        <v>26.66639953</v>
      </c>
      <c r="K66" s="114">
        <v>14.44390106</v>
      </c>
      <c r="L66" s="114">
        <v>1505.93106878</v>
      </c>
      <c r="M66" s="114">
        <v>601.96344522000004</v>
      </c>
      <c r="N66" s="114"/>
      <c r="O66" s="114"/>
      <c r="P66" s="114"/>
      <c r="Q66" s="114"/>
      <c r="R66" s="114"/>
      <c r="S66" s="114"/>
      <c r="T66" s="114"/>
    </row>
    <row r="67" spans="1:20" hidden="1" outlineLevel="1">
      <c r="A67" s="8">
        <v>42248</v>
      </c>
      <c r="B67" s="114">
        <v>1573.7452049599999</v>
      </c>
      <c r="C67" s="114">
        <v>55.161418660000002</v>
      </c>
      <c r="D67" s="114">
        <v>13.36696188</v>
      </c>
      <c r="E67" s="114">
        <v>0.97661131000000001</v>
      </c>
      <c r="F67" s="114">
        <v>12.270119100000001</v>
      </c>
      <c r="G67" s="114">
        <v>0.12023146999999999</v>
      </c>
      <c r="H67" s="114">
        <v>41.794456779999997</v>
      </c>
      <c r="I67" s="114">
        <v>0</v>
      </c>
      <c r="J67" s="114">
        <v>27.099083360000002</v>
      </c>
      <c r="K67" s="114">
        <v>14.695373419999999</v>
      </c>
      <c r="L67" s="114">
        <v>1518.5837862999999</v>
      </c>
      <c r="M67" s="114">
        <v>604.72265020999998</v>
      </c>
      <c r="N67" s="114"/>
      <c r="O67" s="114"/>
      <c r="P67" s="114"/>
      <c r="Q67" s="114"/>
      <c r="R67" s="114"/>
      <c r="S67" s="114"/>
      <c r="T67" s="114"/>
    </row>
    <row r="68" spans="1:20" hidden="1" outlineLevel="1">
      <c r="A68" s="8">
        <v>42278</v>
      </c>
      <c r="B68" s="114">
        <v>1283.6669149700001</v>
      </c>
      <c r="C68" s="114">
        <v>57.283593670000002</v>
      </c>
      <c r="D68" s="114">
        <v>13.36817147</v>
      </c>
      <c r="E68" s="114">
        <v>0.97661131000000001</v>
      </c>
      <c r="F68" s="114">
        <v>12.289923440000001</v>
      </c>
      <c r="G68" s="114">
        <v>0.10163672</v>
      </c>
      <c r="H68" s="114">
        <v>43.915422200000002</v>
      </c>
      <c r="I68" s="114">
        <v>0</v>
      </c>
      <c r="J68" s="114">
        <v>28.834041330000002</v>
      </c>
      <c r="K68" s="114">
        <v>15.08138087</v>
      </c>
      <c r="L68" s="114">
        <v>1226.3833213</v>
      </c>
      <c r="M68" s="114">
        <v>613.36100479000004</v>
      </c>
      <c r="N68" s="114"/>
      <c r="O68" s="114"/>
      <c r="P68" s="114"/>
      <c r="Q68" s="114"/>
      <c r="R68" s="114"/>
      <c r="S68" s="114"/>
      <c r="T68" s="114"/>
    </row>
    <row r="69" spans="1:20" hidden="1" outlineLevel="1">
      <c r="A69" s="8">
        <v>42309</v>
      </c>
      <c r="B69" s="114">
        <v>1311.3200769699999</v>
      </c>
      <c r="C69" s="114">
        <v>59.145838480000002</v>
      </c>
      <c r="D69" s="114">
        <v>13.36864269</v>
      </c>
      <c r="E69" s="114">
        <v>0.97661131000000001</v>
      </c>
      <c r="F69" s="114">
        <v>12.30908893</v>
      </c>
      <c r="G69" s="114">
        <v>8.2942450000000001E-2</v>
      </c>
      <c r="H69" s="114">
        <v>45.77719579</v>
      </c>
      <c r="I69" s="114">
        <v>0</v>
      </c>
      <c r="J69" s="114">
        <v>30.07091853</v>
      </c>
      <c r="K69" s="114">
        <v>15.70627726</v>
      </c>
      <c r="L69" s="114">
        <v>1252.1742384899999</v>
      </c>
      <c r="M69" s="114">
        <v>607.08648404999997</v>
      </c>
      <c r="N69" s="114"/>
      <c r="O69" s="114"/>
      <c r="P69" s="114"/>
      <c r="Q69" s="114"/>
      <c r="R69" s="114"/>
      <c r="S69" s="114"/>
      <c r="T69" s="114"/>
    </row>
    <row r="70" spans="1:20" hidden="1" outlineLevel="1">
      <c r="A70" s="8">
        <v>42339</v>
      </c>
      <c r="B70" s="114">
        <v>802.21920652999995</v>
      </c>
      <c r="C70" s="114">
        <v>53.321983400000001</v>
      </c>
      <c r="D70" s="114">
        <v>9.9043702200000006</v>
      </c>
      <c r="E70" s="114">
        <v>0</v>
      </c>
      <c r="F70" s="114">
        <v>9.8400422699999996</v>
      </c>
      <c r="G70" s="114">
        <v>6.4327949999999995E-2</v>
      </c>
      <c r="H70" s="114">
        <v>43.417613179999996</v>
      </c>
      <c r="I70" s="114">
        <v>0</v>
      </c>
      <c r="J70" s="114">
        <v>27.751472039999999</v>
      </c>
      <c r="K70" s="114">
        <v>15.666141140000001</v>
      </c>
      <c r="L70" s="114">
        <v>748.89722313000004</v>
      </c>
      <c r="M70" s="114">
        <v>169.18678944999999</v>
      </c>
      <c r="N70" s="114"/>
      <c r="O70" s="114"/>
      <c r="P70" s="114"/>
      <c r="Q70" s="114"/>
      <c r="R70" s="114"/>
      <c r="S70" s="114"/>
      <c r="T70" s="114"/>
    </row>
    <row r="71" spans="1:20" hidden="1" outlineLevel="1">
      <c r="A71" s="8">
        <v>42370</v>
      </c>
      <c r="B71" s="114">
        <v>812.97494190999998</v>
      </c>
      <c r="C71" s="114">
        <v>55.323509090000002</v>
      </c>
      <c r="D71" s="114">
        <v>9.8857198799999999</v>
      </c>
      <c r="E71" s="114">
        <v>0</v>
      </c>
      <c r="F71" s="114">
        <v>9.8400422699999996</v>
      </c>
      <c r="G71" s="114">
        <v>4.567761E-2</v>
      </c>
      <c r="H71" s="114">
        <v>45.437789209999998</v>
      </c>
      <c r="I71" s="114">
        <v>0</v>
      </c>
      <c r="J71" s="114">
        <v>29.082467340000001</v>
      </c>
      <c r="K71" s="114">
        <v>16.355321870000001</v>
      </c>
      <c r="L71" s="114">
        <v>757.65143282000008</v>
      </c>
      <c r="M71" s="114">
        <v>116.62449603</v>
      </c>
      <c r="N71" s="114"/>
      <c r="O71" s="114"/>
      <c r="P71" s="114"/>
      <c r="Q71" s="114"/>
      <c r="R71" s="114"/>
      <c r="S71" s="114"/>
      <c r="T71" s="114"/>
    </row>
    <row r="72" spans="1:20" hidden="1" outlineLevel="1">
      <c r="A72" s="8">
        <v>42401</v>
      </c>
      <c r="B72" s="114">
        <v>809.82183838000003</v>
      </c>
      <c r="C72" s="114">
        <v>58.764309179999998</v>
      </c>
      <c r="D72" s="114">
        <v>9.8673462999999995</v>
      </c>
      <c r="E72" s="114">
        <v>0</v>
      </c>
      <c r="F72" s="114">
        <v>9.8400422699999996</v>
      </c>
      <c r="G72" s="114">
        <v>2.730403E-2</v>
      </c>
      <c r="H72" s="114">
        <v>48.896962879999997</v>
      </c>
      <c r="I72" s="114">
        <v>0</v>
      </c>
      <c r="J72" s="114">
        <v>31.282427269999999</v>
      </c>
      <c r="K72" s="114">
        <v>17.614535610000001</v>
      </c>
      <c r="L72" s="114">
        <v>751.05752919999998</v>
      </c>
      <c r="M72" s="114">
        <v>127.01662469</v>
      </c>
      <c r="N72" s="114"/>
      <c r="O72" s="114"/>
      <c r="P72" s="114"/>
      <c r="Q72" s="114"/>
      <c r="R72" s="114"/>
      <c r="S72" s="114"/>
      <c r="T72" s="114"/>
    </row>
    <row r="73" spans="1:20" hidden="1" outlineLevel="1">
      <c r="A73" s="8">
        <v>42430</v>
      </c>
      <c r="B73" s="114">
        <v>698.53025875000003</v>
      </c>
      <c r="C73" s="114">
        <v>57.233668809999998</v>
      </c>
      <c r="D73" s="114">
        <v>9.8506361600000005</v>
      </c>
      <c r="E73" s="114">
        <v>0</v>
      </c>
      <c r="F73" s="114">
        <v>9.8400422699999996</v>
      </c>
      <c r="G73" s="114">
        <v>1.059389E-2</v>
      </c>
      <c r="H73" s="114">
        <v>47.383032649999997</v>
      </c>
      <c r="I73" s="114">
        <v>0</v>
      </c>
      <c r="J73" s="114">
        <v>30.315392809999999</v>
      </c>
      <c r="K73" s="114">
        <v>17.067639839999998</v>
      </c>
      <c r="L73" s="114">
        <v>641.29658993999999</v>
      </c>
      <c r="M73" s="114">
        <v>158.58882478999999</v>
      </c>
      <c r="N73" s="114"/>
      <c r="O73" s="114"/>
      <c r="P73" s="114"/>
      <c r="Q73" s="114"/>
      <c r="R73" s="114"/>
      <c r="S73" s="114"/>
      <c r="T73" s="114"/>
    </row>
    <row r="74" spans="1:20" hidden="1" outlineLevel="1">
      <c r="A74" s="8">
        <v>42461</v>
      </c>
      <c r="B74" s="114">
        <v>694.41979642000001</v>
      </c>
      <c r="C74" s="114">
        <v>55.391369240000003</v>
      </c>
      <c r="D74" s="114">
        <v>9.8403422700000007</v>
      </c>
      <c r="E74" s="114">
        <v>0</v>
      </c>
      <c r="F74" s="114">
        <v>9.8400422699999996</v>
      </c>
      <c r="G74" s="114">
        <v>2.9999999999999997E-4</v>
      </c>
      <c r="H74" s="114">
        <v>45.551026970000002</v>
      </c>
      <c r="I74" s="114">
        <v>0</v>
      </c>
      <c r="J74" s="114">
        <v>29.122658449999999</v>
      </c>
      <c r="K74" s="114">
        <v>16.428368519999999</v>
      </c>
      <c r="L74" s="114">
        <v>639.02842717999999</v>
      </c>
      <c r="M74" s="114">
        <v>197.37011545999999</v>
      </c>
      <c r="N74" s="114"/>
      <c r="O74" s="114"/>
      <c r="P74" s="114"/>
      <c r="Q74" s="114"/>
      <c r="R74" s="114"/>
      <c r="S74" s="114"/>
      <c r="T74" s="114"/>
    </row>
    <row r="75" spans="1:20" hidden="1" outlineLevel="1">
      <c r="A75" s="8">
        <v>42491</v>
      </c>
      <c r="B75" s="114">
        <v>674.61096756999996</v>
      </c>
      <c r="C75" s="114">
        <v>54.920098459999998</v>
      </c>
      <c r="D75" s="114">
        <v>9.8403422700000007</v>
      </c>
      <c r="E75" s="114">
        <v>0</v>
      </c>
      <c r="F75" s="114">
        <v>9.8400422699999996</v>
      </c>
      <c r="G75" s="114">
        <v>2.9999999999999997E-4</v>
      </c>
      <c r="H75" s="114">
        <v>45.079756189999998</v>
      </c>
      <c r="I75" s="114">
        <v>0</v>
      </c>
      <c r="J75" s="114">
        <v>29.098924660000002</v>
      </c>
      <c r="K75" s="114">
        <v>15.98083153</v>
      </c>
      <c r="L75" s="114">
        <v>619.69086910999999</v>
      </c>
      <c r="M75" s="114">
        <v>176.66465266</v>
      </c>
      <c r="N75" s="114"/>
      <c r="O75" s="114"/>
      <c r="P75" s="114"/>
      <c r="Q75" s="114"/>
      <c r="R75" s="114"/>
      <c r="S75" s="114"/>
      <c r="T75" s="114"/>
    </row>
    <row r="76" spans="1:20" hidden="1" outlineLevel="1">
      <c r="A76" s="8">
        <v>42522</v>
      </c>
      <c r="B76" s="114">
        <v>672.59346152000001</v>
      </c>
      <c r="C76" s="114">
        <v>54.376490009999998</v>
      </c>
      <c r="D76" s="114">
        <v>9.8403422699999972</v>
      </c>
      <c r="E76" s="114">
        <v>0</v>
      </c>
      <c r="F76" s="114">
        <v>9.8400422699999979</v>
      </c>
      <c r="G76" s="114">
        <v>2.9999999999999992E-4</v>
      </c>
      <c r="H76" s="114">
        <v>44.536147739999997</v>
      </c>
      <c r="I76" s="114">
        <v>0</v>
      </c>
      <c r="J76" s="114">
        <v>28.738636159999999</v>
      </c>
      <c r="K76" s="114">
        <v>15.79751158</v>
      </c>
      <c r="L76" s="114">
        <v>618.21697151000001</v>
      </c>
      <c r="M76" s="114">
        <v>177.1950468</v>
      </c>
      <c r="N76" s="114"/>
      <c r="O76" s="114"/>
      <c r="P76" s="114"/>
      <c r="Q76" s="114"/>
      <c r="R76" s="114"/>
      <c r="S76" s="114"/>
      <c r="T76" s="114"/>
    </row>
    <row r="77" spans="1:20" hidden="1" outlineLevel="1">
      <c r="A77" s="8">
        <v>42552</v>
      </c>
      <c r="B77" s="114">
        <v>655.34046798999998</v>
      </c>
      <c r="C77" s="114">
        <v>54.131097889999992</v>
      </c>
      <c r="D77" s="114">
        <v>9.8403422699999972</v>
      </c>
      <c r="E77" s="114">
        <v>0</v>
      </c>
      <c r="F77" s="114">
        <v>9.8400422699999979</v>
      </c>
      <c r="G77" s="114">
        <v>2.9999999999999992E-4</v>
      </c>
      <c r="H77" s="114">
        <v>44.290755619999999</v>
      </c>
      <c r="I77" s="114">
        <v>0</v>
      </c>
      <c r="J77" s="114">
        <v>28.67364748</v>
      </c>
      <c r="K77" s="114">
        <v>15.617108139999999</v>
      </c>
      <c r="L77" s="114">
        <v>601.20937009999989</v>
      </c>
      <c r="M77" s="114">
        <v>151.58886429</v>
      </c>
      <c r="N77" s="114"/>
      <c r="O77" s="114"/>
      <c r="P77" s="114"/>
      <c r="Q77" s="114"/>
      <c r="R77" s="114"/>
      <c r="S77" s="114"/>
      <c r="T77" s="114"/>
    </row>
    <row r="78" spans="1:20" hidden="1" outlineLevel="1">
      <c r="A78" s="8">
        <v>42583</v>
      </c>
      <c r="B78" s="114">
        <v>649.17127100000005</v>
      </c>
      <c r="C78" s="114">
        <v>55.701151449999998</v>
      </c>
      <c r="D78" s="114">
        <v>9.8403422699999972</v>
      </c>
      <c r="E78" s="114">
        <v>0</v>
      </c>
      <c r="F78" s="114">
        <v>9.8400422699999979</v>
      </c>
      <c r="G78" s="114">
        <v>2.9999999999999992E-4</v>
      </c>
      <c r="H78" s="114">
        <v>45.860809179999997</v>
      </c>
      <c r="I78" s="114">
        <v>0</v>
      </c>
      <c r="J78" s="114">
        <v>29.66115271</v>
      </c>
      <c r="K78" s="114">
        <v>16.199656470000001</v>
      </c>
      <c r="L78" s="114">
        <v>593.47011954999982</v>
      </c>
      <c r="M78" s="114">
        <v>201.46146916000001</v>
      </c>
      <c r="N78" s="114"/>
      <c r="O78" s="114"/>
      <c r="P78" s="114"/>
      <c r="Q78" s="114"/>
      <c r="R78" s="114"/>
      <c r="S78" s="114"/>
      <c r="T78" s="114"/>
    </row>
    <row r="79" spans="1:20" hidden="1" outlineLevel="1">
      <c r="A79" s="8">
        <v>42614</v>
      </c>
      <c r="B79" s="114">
        <v>661.00103248000005</v>
      </c>
      <c r="C79" s="114">
        <v>56.199290959999999</v>
      </c>
      <c r="D79" s="114">
        <v>9.8403422699999972</v>
      </c>
      <c r="E79" s="114">
        <v>0</v>
      </c>
      <c r="F79" s="114">
        <v>9.8400422699999979</v>
      </c>
      <c r="G79" s="114">
        <v>2.9999999999999992E-4</v>
      </c>
      <c r="H79" s="114">
        <v>46.358948690000013</v>
      </c>
      <c r="I79" s="114">
        <v>0</v>
      </c>
      <c r="J79" s="114">
        <v>29.961366720000001</v>
      </c>
      <c r="K79" s="114">
        <v>16.397581970000001</v>
      </c>
      <c r="L79" s="114">
        <v>604.80174151999984</v>
      </c>
      <c r="M79" s="114">
        <v>212.35808437</v>
      </c>
      <c r="N79" s="114"/>
      <c r="O79" s="114"/>
      <c r="P79" s="114"/>
      <c r="Q79" s="114"/>
      <c r="R79" s="114"/>
      <c r="S79" s="114"/>
      <c r="T79" s="114"/>
    </row>
    <row r="80" spans="1:20" hidden="1" outlineLevel="1">
      <c r="A80" s="8">
        <v>42644</v>
      </c>
      <c r="B80" s="114">
        <v>635.46472629000004</v>
      </c>
      <c r="C80" s="114">
        <v>55.50434671</v>
      </c>
      <c r="D80" s="114">
        <v>9.8403422700000007</v>
      </c>
      <c r="E80" s="114">
        <v>0</v>
      </c>
      <c r="F80" s="114">
        <v>9.8400422699999996</v>
      </c>
      <c r="G80" s="114">
        <v>2.9999999999999997E-4</v>
      </c>
      <c r="H80" s="114">
        <v>45.664004439999999</v>
      </c>
      <c r="I80" s="114">
        <v>0</v>
      </c>
      <c r="J80" s="114">
        <v>29.480437819999999</v>
      </c>
      <c r="K80" s="114">
        <v>16.183566620000001</v>
      </c>
      <c r="L80" s="114">
        <v>579.96037957999999</v>
      </c>
      <c r="M80" s="114">
        <v>224.20386929</v>
      </c>
      <c r="N80" s="114"/>
      <c r="O80" s="114"/>
      <c r="P80" s="114"/>
      <c r="Q80" s="114"/>
      <c r="R80" s="114"/>
      <c r="S80" s="114"/>
      <c r="T80" s="114"/>
    </row>
    <row r="81" spans="1:20" hidden="1" outlineLevel="1">
      <c r="A81" s="8">
        <v>42675</v>
      </c>
      <c r="B81" s="114">
        <v>647.59314367000002</v>
      </c>
      <c r="C81" s="114">
        <v>55.64339605</v>
      </c>
      <c r="D81" s="114">
        <v>9.8403422700000007</v>
      </c>
      <c r="E81" s="114">
        <v>0</v>
      </c>
      <c r="F81" s="114">
        <v>9.8400422699999996</v>
      </c>
      <c r="G81" s="114">
        <v>2.9999999999999997E-4</v>
      </c>
      <c r="H81" s="114">
        <v>45.803053779999999</v>
      </c>
      <c r="I81" s="114">
        <v>0</v>
      </c>
      <c r="J81" s="114">
        <v>29.60002369</v>
      </c>
      <c r="K81" s="114">
        <v>16.203030089999999</v>
      </c>
      <c r="L81" s="114">
        <v>591.94974762000004</v>
      </c>
      <c r="M81" s="114">
        <v>236.41002979000001</v>
      </c>
      <c r="N81" s="114"/>
      <c r="O81" s="114"/>
      <c r="P81" s="114"/>
      <c r="Q81" s="114"/>
      <c r="R81" s="114"/>
      <c r="S81" s="114"/>
      <c r="T81" s="114"/>
    </row>
    <row r="82" spans="1:20" hidden="1" outlineLevel="1">
      <c r="A82" s="8">
        <v>42705</v>
      </c>
      <c r="B82" s="114">
        <v>804.56681519000006</v>
      </c>
      <c r="C82" s="114">
        <v>58.437403619999998</v>
      </c>
      <c r="D82" s="114">
        <v>9.8403422700000007</v>
      </c>
      <c r="E82" s="114">
        <v>0</v>
      </c>
      <c r="F82" s="114">
        <v>9.8400422699999996</v>
      </c>
      <c r="G82" s="114">
        <v>2.9999999999999997E-4</v>
      </c>
      <c r="H82" s="114">
        <v>48.597061349999997</v>
      </c>
      <c r="I82" s="114">
        <v>0</v>
      </c>
      <c r="J82" s="114">
        <v>31.440223530000001</v>
      </c>
      <c r="K82" s="114">
        <v>17.15683782</v>
      </c>
      <c r="L82" s="114">
        <v>746.12941157</v>
      </c>
      <c r="M82" s="114">
        <v>231.24320922000001</v>
      </c>
      <c r="N82" s="114"/>
      <c r="O82" s="114"/>
      <c r="P82" s="114"/>
      <c r="Q82" s="114"/>
      <c r="R82" s="114"/>
      <c r="S82" s="114"/>
      <c r="T82" s="114"/>
    </row>
    <row r="83" spans="1:20" hidden="1" outlineLevel="1">
      <c r="A83" s="8">
        <v>42736</v>
      </c>
      <c r="B83" s="114">
        <v>780.1498196</v>
      </c>
      <c r="C83" s="114">
        <v>58.33625129</v>
      </c>
      <c r="D83" s="114">
        <v>9.8403422700000007</v>
      </c>
      <c r="E83" s="114">
        <v>0</v>
      </c>
      <c r="F83" s="114">
        <v>9.8400422699999996</v>
      </c>
      <c r="G83" s="114">
        <v>2.9999999999999997E-4</v>
      </c>
      <c r="H83" s="114">
        <v>48.495909019999999</v>
      </c>
      <c r="I83" s="114">
        <v>0</v>
      </c>
      <c r="J83" s="114">
        <v>31.357177249999999</v>
      </c>
      <c r="K83" s="114">
        <v>17.13873177</v>
      </c>
      <c r="L83" s="114">
        <v>721.81356831000005</v>
      </c>
      <c r="M83" s="114">
        <v>219.20038968</v>
      </c>
      <c r="N83" s="114"/>
      <c r="O83" s="114"/>
      <c r="P83" s="114"/>
      <c r="Q83" s="114"/>
      <c r="R83" s="114"/>
      <c r="S83" s="114"/>
      <c r="T83" s="114"/>
    </row>
    <row r="84" spans="1:20" hidden="1" outlineLevel="1">
      <c r="A84" s="8">
        <v>42767</v>
      </c>
      <c r="B84" s="114">
        <v>779.47011413999996</v>
      </c>
      <c r="C84" s="114">
        <v>58.114446010000002</v>
      </c>
      <c r="D84" s="114">
        <v>9.8403422700000007</v>
      </c>
      <c r="E84" s="114">
        <v>0</v>
      </c>
      <c r="F84" s="114">
        <v>9.8400422699999996</v>
      </c>
      <c r="G84" s="114">
        <v>2.9999999999999997E-4</v>
      </c>
      <c r="H84" s="114">
        <v>48.274103740000001</v>
      </c>
      <c r="I84" s="114">
        <v>0</v>
      </c>
      <c r="J84" s="114">
        <v>31.281598219999999</v>
      </c>
      <c r="K84" s="114">
        <v>16.992505520000002</v>
      </c>
      <c r="L84" s="114">
        <v>721.35566813000003</v>
      </c>
      <c r="M84" s="114">
        <v>209.92892892</v>
      </c>
      <c r="N84" s="114"/>
      <c r="O84" s="114"/>
      <c r="P84" s="114"/>
      <c r="Q84" s="114"/>
      <c r="R84" s="114"/>
      <c r="S84" s="114"/>
      <c r="T84" s="114"/>
    </row>
    <row r="85" spans="1:20" hidden="1" outlineLevel="1">
      <c r="A85" s="8">
        <v>42795</v>
      </c>
      <c r="B85" s="114">
        <v>786.05239226000003</v>
      </c>
      <c r="C85" s="114">
        <v>57.869649070000001</v>
      </c>
      <c r="D85" s="114">
        <v>9.8411816400000003</v>
      </c>
      <c r="E85" s="114">
        <v>0</v>
      </c>
      <c r="F85" s="114">
        <v>9.8405816399999999</v>
      </c>
      <c r="G85" s="114">
        <v>5.9999999999999995E-4</v>
      </c>
      <c r="H85" s="114">
        <v>48.028467429999999</v>
      </c>
      <c r="I85" s="114">
        <v>0</v>
      </c>
      <c r="J85" s="114">
        <v>31.19384749</v>
      </c>
      <c r="K85" s="114">
        <v>16.83461994</v>
      </c>
      <c r="L85" s="114">
        <v>728.18274319</v>
      </c>
      <c r="M85" s="114">
        <v>205.55776772999999</v>
      </c>
      <c r="N85" s="114"/>
      <c r="O85" s="114"/>
      <c r="P85" s="114"/>
      <c r="Q85" s="114"/>
      <c r="R85" s="114"/>
      <c r="S85" s="114"/>
      <c r="T85" s="114"/>
    </row>
    <row r="86" spans="1:20" hidden="1" outlineLevel="1">
      <c r="A86" s="8">
        <v>42826</v>
      </c>
      <c r="B86" s="114">
        <v>772.50670400000001</v>
      </c>
      <c r="C86" s="114">
        <v>57.12442368</v>
      </c>
      <c r="D86" s="114">
        <v>9.8405816399999999</v>
      </c>
      <c r="E86" s="114">
        <v>0</v>
      </c>
      <c r="F86" s="114">
        <v>9.8405816399999999</v>
      </c>
      <c r="G86" s="114">
        <v>0</v>
      </c>
      <c r="H86" s="114">
        <v>47.283842040000003</v>
      </c>
      <c r="I86" s="114">
        <v>0</v>
      </c>
      <c r="J86" s="114">
        <v>30.70285419</v>
      </c>
      <c r="K86" s="114">
        <v>16.58098785</v>
      </c>
      <c r="L86" s="114">
        <v>715.38228032000006</v>
      </c>
      <c r="M86" s="114">
        <v>211.80835815</v>
      </c>
      <c r="N86" s="114"/>
      <c r="O86" s="114"/>
      <c r="P86" s="114"/>
      <c r="Q86" s="114"/>
      <c r="R86" s="114"/>
      <c r="S86" s="114"/>
      <c r="T86" s="114"/>
    </row>
    <row r="87" spans="1:20" hidden="1" outlineLevel="1">
      <c r="A87" s="8">
        <v>42856</v>
      </c>
      <c r="B87" s="114">
        <v>766.85771082999997</v>
      </c>
      <c r="C87" s="114">
        <v>56.812393399999998</v>
      </c>
      <c r="D87" s="114">
        <v>9.8403422700000007</v>
      </c>
      <c r="E87" s="114">
        <v>0</v>
      </c>
      <c r="F87" s="114">
        <v>9.8400422699999996</v>
      </c>
      <c r="G87" s="114">
        <v>2.9999999999999997E-4</v>
      </c>
      <c r="H87" s="114">
        <v>46.972051129999997</v>
      </c>
      <c r="I87" s="114">
        <v>0</v>
      </c>
      <c r="J87" s="114">
        <v>30.471169060000001</v>
      </c>
      <c r="K87" s="114">
        <v>16.500882069999999</v>
      </c>
      <c r="L87" s="114">
        <v>710.04531742999995</v>
      </c>
      <c r="M87" s="114">
        <v>190.76045184</v>
      </c>
      <c r="N87" s="114"/>
      <c r="O87" s="114"/>
      <c r="P87" s="114"/>
      <c r="Q87" s="114"/>
      <c r="R87" s="114"/>
      <c r="S87" s="114"/>
      <c r="T87" s="114"/>
    </row>
    <row r="88" spans="1:20" hidden="1" outlineLevel="1">
      <c r="A88" s="8">
        <v>42887</v>
      </c>
      <c r="B88" s="114">
        <v>784.28459950000001</v>
      </c>
      <c r="C88" s="114">
        <v>56.399405250000001</v>
      </c>
      <c r="D88" s="114">
        <v>9.8400422699999996</v>
      </c>
      <c r="E88" s="114">
        <v>0</v>
      </c>
      <c r="F88" s="114">
        <v>9.8400422699999996</v>
      </c>
      <c r="G88" s="114">
        <v>0</v>
      </c>
      <c r="H88" s="114">
        <v>46.559362980000003</v>
      </c>
      <c r="I88" s="114">
        <v>0</v>
      </c>
      <c r="J88" s="114">
        <v>30.1777239</v>
      </c>
      <c r="K88" s="114">
        <v>16.381639079999999</v>
      </c>
      <c r="L88" s="114">
        <v>727.88519424999993</v>
      </c>
      <c r="M88" s="114">
        <v>203.96114532000001</v>
      </c>
      <c r="N88" s="114"/>
      <c r="O88" s="114"/>
      <c r="P88" s="114"/>
      <c r="Q88" s="114"/>
      <c r="R88" s="114"/>
      <c r="S88" s="114"/>
      <c r="T88" s="114"/>
    </row>
    <row r="89" spans="1:20" hidden="1" outlineLevel="1">
      <c r="A89" s="8">
        <v>42917</v>
      </c>
      <c r="B89" s="114">
        <v>753.91513593000002</v>
      </c>
      <c r="C89" s="114">
        <v>54.704751100000003</v>
      </c>
      <c r="D89" s="114">
        <v>8.4427367800000006</v>
      </c>
      <c r="E89" s="114">
        <v>0</v>
      </c>
      <c r="F89" s="114">
        <v>8.4427367800000006</v>
      </c>
      <c r="G89" s="114">
        <v>0</v>
      </c>
      <c r="H89" s="114">
        <v>46.262014319999999</v>
      </c>
      <c r="I89" s="114">
        <v>0</v>
      </c>
      <c r="J89" s="114">
        <v>29.965656509999999</v>
      </c>
      <c r="K89" s="114">
        <v>16.29635781</v>
      </c>
      <c r="L89" s="114">
        <v>699.21038483000007</v>
      </c>
      <c r="M89" s="114">
        <v>187.12086868</v>
      </c>
      <c r="N89" s="114"/>
      <c r="O89" s="114"/>
      <c r="P89" s="114"/>
      <c r="Q89" s="114"/>
      <c r="R89" s="114"/>
      <c r="S89" s="114"/>
      <c r="T89" s="114"/>
    </row>
    <row r="90" spans="1:20" hidden="1" outlineLevel="1">
      <c r="A90" s="8">
        <v>42948</v>
      </c>
      <c r="B90" s="114">
        <v>646.80055828000002</v>
      </c>
      <c r="C90" s="114">
        <v>54.14041769</v>
      </c>
      <c r="D90" s="114">
        <v>8.4427367800000006</v>
      </c>
      <c r="E90" s="114">
        <v>0</v>
      </c>
      <c r="F90" s="114">
        <v>8.4427367800000006</v>
      </c>
      <c r="G90" s="114">
        <v>0</v>
      </c>
      <c r="H90" s="114">
        <v>45.697680910000003</v>
      </c>
      <c r="I90" s="114">
        <v>0</v>
      </c>
      <c r="J90" s="114">
        <v>29.577091200000002</v>
      </c>
      <c r="K90" s="114">
        <v>16.120589710000001</v>
      </c>
      <c r="L90" s="114">
        <v>592.66014058999997</v>
      </c>
      <c r="M90" s="114">
        <v>206.96880193000001</v>
      </c>
      <c r="N90" s="114"/>
      <c r="O90" s="114"/>
      <c r="P90" s="114"/>
      <c r="Q90" s="114"/>
      <c r="R90" s="114"/>
      <c r="S90" s="114"/>
      <c r="T90" s="114"/>
    </row>
    <row r="91" spans="1:20" hidden="1" outlineLevel="1">
      <c r="A91" s="8">
        <v>42979</v>
      </c>
      <c r="B91" s="114">
        <v>658.50793252000005</v>
      </c>
      <c r="C91" s="114">
        <v>55.861679770000002</v>
      </c>
      <c r="D91" s="114">
        <v>8.4427367800000006</v>
      </c>
      <c r="E91" s="114">
        <v>0</v>
      </c>
      <c r="F91" s="114">
        <v>8.4427367800000006</v>
      </c>
      <c r="G91" s="114">
        <v>0</v>
      </c>
      <c r="H91" s="114">
        <v>47.418942989999998</v>
      </c>
      <c r="I91" s="114">
        <v>0</v>
      </c>
      <c r="J91" s="114">
        <v>30.665789350000001</v>
      </c>
      <c r="K91" s="114">
        <v>16.753153640000001</v>
      </c>
      <c r="L91" s="114">
        <v>602.64625275000003</v>
      </c>
      <c r="M91" s="114">
        <v>140.86642628999999</v>
      </c>
      <c r="N91" s="114"/>
      <c r="O91" s="114"/>
      <c r="P91" s="114"/>
      <c r="Q91" s="114"/>
      <c r="R91" s="114"/>
      <c r="S91" s="114"/>
      <c r="T91" s="114"/>
    </row>
    <row r="92" spans="1:20" hidden="1" outlineLevel="1">
      <c r="A92" s="8">
        <v>43009</v>
      </c>
      <c r="B92" s="114">
        <v>666.00135989</v>
      </c>
      <c r="C92" s="114">
        <v>56.451159009999998</v>
      </c>
      <c r="D92" s="114">
        <v>8.4430367799999999</v>
      </c>
      <c r="E92" s="114">
        <v>0</v>
      </c>
      <c r="F92" s="114">
        <v>8.4427367800000006</v>
      </c>
      <c r="G92" s="114">
        <v>2.9999999999999997E-4</v>
      </c>
      <c r="H92" s="114">
        <v>48.008122229999998</v>
      </c>
      <c r="I92" s="114">
        <v>0</v>
      </c>
      <c r="J92" s="114">
        <v>31.022265610000002</v>
      </c>
      <c r="K92" s="114">
        <v>16.98585662</v>
      </c>
      <c r="L92" s="114">
        <v>609.55020088000003</v>
      </c>
      <c r="M92" s="114">
        <v>141.35845899</v>
      </c>
      <c r="N92" s="114"/>
      <c r="O92" s="114"/>
      <c r="P92" s="114"/>
      <c r="Q92" s="114"/>
      <c r="R92" s="114"/>
      <c r="S92" s="114"/>
      <c r="T92" s="114"/>
    </row>
    <row r="93" spans="1:20" hidden="1" outlineLevel="1">
      <c r="A93" s="8">
        <v>43040</v>
      </c>
      <c r="B93" s="114">
        <v>683.40553353999996</v>
      </c>
      <c r="C93" s="114">
        <v>56.819037899999998</v>
      </c>
      <c r="D93" s="114">
        <v>8.4433367799999992</v>
      </c>
      <c r="E93" s="114">
        <v>0</v>
      </c>
      <c r="F93" s="114">
        <v>8.4427367800000006</v>
      </c>
      <c r="G93" s="114">
        <v>5.9999999999999995E-4</v>
      </c>
      <c r="H93" s="114">
        <v>48.375701120000002</v>
      </c>
      <c r="I93" s="114">
        <v>0</v>
      </c>
      <c r="J93" s="114">
        <v>31.23564537</v>
      </c>
      <c r="K93" s="114">
        <v>17.140055749999998</v>
      </c>
      <c r="L93" s="114">
        <v>626.58649563999995</v>
      </c>
      <c r="M93" s="114">
        <v>218.07641644</v>
      </c>
      <c r="N93" s="114"/>
      <c r="O93" s="114"/>
      <c r="P93" s="114"/>
      <c r="Q93" s="114"/>
      <c r="R93" s="114"/>
      <c r="S93" s="114"/>
      <c r="T93" s="114"/>
    </row>
    <row r="94" spans="1:20" hidden="1" outlineLevel="1">
      <c r="A94" s="8">
        <v>43070</v>
      </c>
      <c r="B94" s="114">
        <v>726.11304034</v>
      </c>
      <c r="C94" s="114">
        <v>58.743137670000003</v>
      </c>
      <c r="D94" s="114">
        <v>8.4427367800000006</v>
      </c>
      <c r="E94" s="114">
        <v>0</v>
      </c>
      <c r="F94" s="114">
        <v>8.4427367800000006</v>
      </c>
      <c r="G94" s="114">
        <v>0</v>
      </c>
      <c r="H94" s="114">
        <v>50.300400889999999</v>
      </c>
      <c r="I94" s="114">
        <v>0</v>
      </c>
      <c r="J94" s="114">
        <v>32.453546150000001</v>
      </c>
      <c r="K94" s="114">
        <v>17.846854740000001</v>
      </c>
      <c r="L94" s="114">
        <v>667.36990266999999</v>
      </c>
      <c r="M94" s="114">
        <v>213.200535</v>
      </c>
      <c r="N94" s="114"/>
      <c r="O94" s="114"/>
      <c r="P94" s="114"/>
      <c r="Q94" s="114"/>
      <c r="R94" s="114"/>
      <c r="S94" s="114"/>
      <c r="T94" s="114"/>
    </row>
    <row r="95" spans="1:20" hidden="1" outlineLevel="1">
      <c r="A95" s="8">
        <v>43101</v>
      </c>
      <c r="B95" s="114">
        <v>752.08181439999998</v>
      </c>
      <c r="C95" s="114">
        <v>69.565946370000006</v>
      </c>
      <c r="D95" s="114">
        <v>15.956198919999999</v>
      </c>
      <c r="E95" s="114">
        <v>0</v>
      </c>
      <c r="F95" s="114">
        <v>15.914050379999999</v>
      </c>
      <c r="G95" s="114">
        <v>4.2148539999999998E-2</v>
      </c>
      <c r="H95" s="114">
        <v>53.60974745</v>
      </c>
      <c r="I95" s="114">
        <v>0</v>
      </c>
      <c r="J95" s="114">
        <v>35.334565910000002</v>
      </c>
      <c r="K95" s="114">
        <v>18.275181539999998</v>
      </c>
      <c r="L95" s="114">
        <v>682.51586802999998</v>
      </c>
      <c r="M95" s="114">
        <v>234.37021308999999</v>
      </c>
      <c r="N95" s="114"/>
      <c r="O95" s="114"/>
      <c r="P95" s="114"/>
      <c r="Q95" s="114"/>
      <c r="R95" s="114"/>
      <c r="S95" s="114"/>
      <c r="T95" s="114"/>
    </row>
    <row r="96" spans="1:20" hidden="1" outlineLevel="1">
      <c r="A96" s="8">
        <v>43132</v>
      </c>
      <c r="B96" s="114">
        <v>758.14535219000004</v>
      </c>
      <c r="C96" s="114">
        <v>61.406522389999999</v>
      </c>
      <c r="D96" s="114">
        <v>9.7253206799999994</v>
      </c>
      <c r="E96" s="114">
        <v>0</v>
      </c>
      <c r="F96" s="114">
        <v>9.6841334899999989</v>
      </c>
      <c r="G96" s="114">
        <v>4.1187190000000005E-2</v>
      </c>
      <c r="H96" s="114">
        <v>51.681201709999996</v>
      </c>
      <c r="I96" s="114">
        <v>0</v>
      </c>
      <c r="J96" s="114">
        <v>33.998978999999999</v>
      </c>
      <c r="K96" s="114">
        <v>17.682222709999998</v>
      </c>
      <c r="L96" s="114">
        <v>696.73882980000008</v>
      </c>
      <c r="M96" s="114">
        <v>232.83748539000001</v>
      </c>
      <c r="N96" s="114"/>
      <c r="O96" s="114"/>
      <c r="P96" s="114"/>
      <c r="Q96" s="114"/>
      <c r="R96" s="114"/>
      <c r="S96" s="114"/>
      <c r="T96" s="114"/>
    </row>
    <row r="97" spans="1:20" hidden="1" outlineLevel="1">
      <c r="A97" s="8">
        <v>43160</v>
      </c>
      <c r="B97" s="114">
        <v>803.14289073999998</v>
      </c>
      <c r="C97" s="114">
        <v>60.716902150000003</v>
      </c>
      <c r="D97" s="114">
        <v>9.7248114399999999</v>
      </c>
      <c r="E97" s="114">
        <v>0</v>
      </c>
      <c r="F97" s="114">
        <v>9.6848604700000003</v>
      </c>
      <c r="G97" s="114">
        <v>3.9950970000000002E-2</v>
      </c>
      <c r="H97" s="114">
        <v>50.992090709999999</v>
      </c>
      <c r="I97" s="114">
        <v>0</v>
      </c>
      <c r="J97" s="114">
        <v>33.49104526</v>
      </c>
      <c r="K97" s="114">
        <v>17.501045449999999</v>
      </c>
      <c r="L97" s="114">
        <v>742.42598858999997</v>
      </c>
      <c r="M97" s="114">
        <v>251.17782560000001</v>
      </c>
      <c r="N97" s="114"/>
      <c r="O97" s="114"/>
      <c r="P97" s="114"/>
      <c r="Q97" s="114"/>
      <c r="R97" s="114"/>
      <c r="S97" s="114"/>
      <c r="T97" s="114"/>
    </row>
    <row r="98" spans="1:20" hidden="1" outlineLevel="1">
      <c r="A98" s="8">
        <v>43191</v>
      </c>
      <c r="B98" s="114">
        <v>798.75984007</v>
      </c>
      <c r="C98" s="114">
        <v>60.234852230000001</v>
      </c>
      <c r="D98" s="114">
        <v>9.7242440499999994</v>
      </c>
      <c r="E98" s="114">
        <v>0</v>
      </c>
      <c r="F98" s="114">
        <v>9.6855640100000002</v>
      </c>
      <c r="G98" s="114">
        <v>3.8680040000000006E-2</v>
      </c>
      <c r="H98" s="114">
        <v>50.510608180000006</v>
      </c>
      <c r="I98" s="114">
        <v>0</v>
      </c>
      <c r="J98" s="114">
        <v>33.098084470000003</v>
      </c>
      <c r="K98" s="114">
        <v>17.412523710000002</v>
      </c>
      <c r="L98" s="114">
        <v>738.52498783999988</v>
      </c>
      <c r="M98" s="114">
        <v>241.46292933000001</v>
      </c>
      <c r="N98" s="114"/>
      <c r="O98" s="114"/>
      <c r="P98" s="114"/>
      <c r="Q98" s="114"/>
      <c r="R98" s="114"/>
      <c r="S98" s="114"/>
      <c r="T98" s="114"/>
    </row>
    <row r="99" spans="1:20" hidden="1" outlineLevel="1">
      <c r="A99" s="8">
        <v>43221</v>
      </c>
      <c r="B99" s="114">
        <v>792.42322531000002</v>
      </c>
      <c r="C99" s="114">
        <v>60.190190489999999</v>
      </c>
      <c r="D99" s="114">
        <v>9.7223763599999984</v>
      </c>
      <c r="E99" s="114">
        <v>0</v>
      </c>
      <c r="F99" s="114">
        <v>9.686290979999999</v>
      </c>
      <c r="G99" s="114">
        <v>3.6085380000000007E-2</v>
      </c>
      <c r="H99" s="114">
        <v>50.467814130000001</v>
      </c>
      <c r="I99" s="114">
        <v>0</v>
      </c>
      <c r="J99" s="114">
        <v>32.98178377</v>
      </c>
      <c r="K99" s="114">
        <v>17.486030360000001</v>
      </c>
      <c r="L99" s="114">
        <v>732.23303482000006</v>
      </c>
      <c r="M99" s="114">
        <v>238.75609926000001</v>
      </c>
      <c r="N99" s="114"/>
      <c r="O99" s="114"/>
      <c r="P99" s="114"/>
      <c r="Q99" s="114"/>
      <c r="R99" s="114"/>
      <c r="S99" s="114"/>
      <c r="T99" s="114"/>
    </row>
    <row r="100" spans="1:20" hidden="1" outlineLevel="1">
      <c r="A100" s="8">
        <v>43252</v>
      </c>
      <c r="B100" s="114">
        <v>852.32179289999999</v>
      </c>
      <c r="C100" s="114">
        <v>60.412874039999998</v>
      </c>
      <c r="D100" s="114">
        <v>9.7221439899999993</v>
      </c>
      <c r="E100" s="114">
        <v>0</v>
      </c>
      <c r="F100" s="114">
        <v>9.6869945099999999</v>
      </c>
      <c r="G100" s="114">
        <v>3.5149480000000004E-2</v>
      </c>
      <c r="H100" s="114">
        <v>50.690730049999999</v>
      </c>
      <c r="I100" s="114">
        <v>0</v>
      </c>
      <c r="J100" s="114">
        <v>33.051635279999999</v>
      </c>
      <c r="K100" s="114">
        <v>17.63909477</v>
      </c>
      <c r="L100" s="114">
        <v>791.90891885999997</v>
      </c>
      <c r="M100" s="114">
        <v>267.31600171999997</v>
      </c>
      <c r="N100" s="114"/>
      <c r="O100" s="114"/>
      <c r="P100" s="114"/>
      <c r="Q100" s="114"/>
      <c r="R100" s="114"/>
      <c r="S100" s="114"/>
      <c r="T100" s="114"/>
    </row>
    <row r="101" spans="1:20" hidden="1" outlineLevel="1">
      <c r="A101" s="8">
        <v>43282</v>
      </c>
      <c r="B101" s="114">
        <v>854.78035177000004</v>
      </c>
      <c r="C101" s="114">
        <v>61.646969499999997</v>
      </c>
      <c r="D101" s="114">
        <v>9.7202642199999989</v>
      </c>
      <c r="E101" s="114">
        <v>0</v>
      </c>
      <c r="F101" s="114">
        <v>9.6877214899999995</v>
      </c>
      <c r="G101" s="114">
        <v>3.2542730000000006E-2</v>
      </c>
      <c r="H101" s="114">
        <v>51.926705280000007</v>
      </c>
      <c r="I101" s="114">
        <v>0</v>
      </c>
      <c r="J101" s="114">
        <v>33.768666340000003</v>
      </c>
      <c r="K101" s="114">
        <v>18.158038940000001</v>
      </c>
      <c r="L101" s="114">
        <v>793.13338227000008</v>
      </c>
      <c r="M101" s="114">
        <v>275.97779598</v>
      </c>
      <c r="N101" s="114"/>
      <c r="O101" s="114"/>
      <c r="P101" s="114"/>
      <c r="Q101" s="114"/>
      <c r="R101" s="114"/>
      <c r="S101" s="114"/>
      <c r="T101" s="114"/>
    </row>
    <row r="102" spans="1:20" hidden="1" outlineLevel="1">
      <c r="A102" s="8">
        <v>43313</v>
      </c>
      <c r="B102" s="114">
        <v>885.87187231999997</v>
      </c>
      <c r="C102" s="114">
        <v>64.41927204000001</v>
      </c>
      <c r="D102" s="114">
        <v>9.7194183899999995</v>
      </c>
      <c r="E102" s="114">
        <v>0</v>
      </c>
      <c r="F102" s="114">
        <v>9.6884484699999991</v>
      </c>
      <c r="G102" s="114">
        <v>3.0969920000000001E-2</v>
      </c>
      <c r="H102" s="114">
        <v>54.699853650000001</v>
      </c>
      <c r="I102" s="114">
        <v>0</v>
      </c>
      <c r="J102" s="114">
        <v>35.695255850000002</v>
      </c>
      <c r="K102" s="114">
        <v>19.004597799999999</v>
      </c>
      <c r="L102" s="114">
        <v>821.45260027999996</v>
      </c>
      <c r="M102" s="114">
        <v>269.49147768</v>
      </c>
      <c r="N102" s="114"/>
      <c r="O102" s="114"/>
      <c r="P102" s="114"/>
      <c r="Q102" s="114"/>
      <c r="R102" s="114"/>
      <c r="S102" s="114"/>
      <c r="T102" s="114"/>
    </row>
    <row r="103" spans="1:20" hidden="1" outlineLevel="1">
      <c r="A103" s="8">
        <v>43344</v>
      </c>
      <c r="B103" s="114">
        <v>899.17493866999996</v>
      </c>
      <c r="C103" s="114">
        <v>64.633058989999995</v>
      </c>
      <c r="D103" s="114">
        <v>9.7191796400000001</v>
      </c>
      <c r="E103" s="114">
        <v>0</v>
      </c>
      <c r="F103" s="114">
        <v>9.689152</v>
      </c>
      <c r="G103" s="114">
        <v>3.0027639999999998E-2</v>
      </c>
      <c r="H103" s="114">
        <v>54.913879350000002</v>
      </c>
      <c r="I103" s="114">
        <v>0</v>
      </c>
      <c r="J103" s="114">
        <v>35.721743939999996</v>
      </c>
      <c r="K103" s="114">
        <v>19.192135410000002</v>
      </c>
      <c r="L103" s="114">
        <v>834.54187967999985</v>
      </c>
      <c r="M103" s="114">
        <v>368.05721711000001</v>
      </c>
      <c r="N103" s="114"/>
      <c r="O103" s="114"/>
      <c r="P103" s="114"/>
      <c r="Q103" s="114"/>
      <c r="R103" s="114"/>
      <c r="S103" s="114"/>
      <c r="T103" s="114"/>
    </row>
    <row r="104" spans="1:20" hidden="1" outlineLevel="1">
      <c r="A104" s="8">
        <v>43374</v>
      </c>
      <c r="B104" s="114">
        <v>919.82340419000002</v>
      </c>
      <c r="C104" s="114">
        <v>64.552568170000001</v>
      </c>
      <c r="D104" s="114">
        <v>9.7173674999999999</v>
      </c>
      <c r="E104" s="114">
        <v>0</v>
      </c>
      <c r="F104" s="114">
        <v>9.6898789799999996</v>
      </c>
      <c r="G104" s="114">
        <v>2.7488520000000002E-2</v>
      </c>
      <c r="H104" s="114">
        <v>54.835200669999992</v>
      </c>
      <c r="I104" s="114">
        <v>0</v>
      </c>
      <c r="J104" s="114">
        <v>35.555616959999995</v>
      </c>
      <c r="K104" s="114">
        <v>19.279583709999997</v>
      </c>
      <c r="L104" s="114">
        <v>855.27083602000005</v>
      </c>
      <c r="M104" s="114">
        <v>374.82470683999998</v>
      </c>
      <c r="N104" s="114"/>
      <c r="O104" s="114"/>
      <c r="P104" s="114"/>
      <c r="Q104" s="114"/>
      <c r="R104" s="114"/>
      <c r="S104" s="114"/>
      <c r="T104" s="114"/>
    </row>
    <row r="105" spans="1:20" hidden="1" outlineLevel="1">
      <c r="A105" s="8">
        <v>43405</v>
      </c>
      <c r="B105" s="114">
        <v>954.01626121000004</v>
      </c>
      <c r="C105" s="114">
        <v>65.206521450000011</v>
      </c>
      <c r="D105" s="114">
        <v>9.7554264499999999</v>
      </c>
      <c r="E105" s="114">
        <v>0</v>
      </c>
      <c r="F105" s="114">
        <v>9.7289116599999996</v>
      </c>
      <c r="G105" s="114">
        <v>2.651479E-2</v>
      </c>
      <c r="H105" s="114">
        <v>55.451095000000009</v>
      </c>
      <c r="I105" s="114">
        <v>0</v>
      </c>
      <c r="J105" s="114">
        <v>35.844286420000003</v>
      </c>
      <c r="K105" s="114">
        <v>19.606808580000003</v>
      </c>
      <c r="L105" s="114">
        <v>888.80973975999984</v>
      </c>
      <c r="M105" s="114">
        <v>393.23945533</v>
      </c>
      <c r="N105" s="114"/>
      <c r="O105" s="114"/>
      <c r="P105" s="114"/>
      <c r="Q105" s="114"/>
      <c r="R105" s="114"/>
      <c r="S105" s="114"/>
      <c r="T105" s="114"/>
    </row>
    <row r="106" spans="1:20" hidden="1" outlineLevel="1">
      <c r="A106" s="8">
        <v>43435</v>
      </c>
      <c r="B106" s="114">
        <v>957.95963003999998</v>
      </c>
      <c r="C106" s="114">
        <v>73.463891950000004</v>
      </c>
      <c r="D106" s="114">
        <v>19.21052843</v>
      </c>
      <c r="E106" s="114">
        <v>0</v>
      </c>
      <c r="F106" s="114">
        <v>19.184961950000002</v>
      </c>
      <c r="G106" s="114">
        <v>2.5566480000000003E-2</v>
      </c>
      <c r="H106" s="114">
        <v>54.253363519999994</v>
      </c>
      <c r="I106" s="114">
        <v>0</v>
      </c>
      <c r="J106" s="114">
        <v>34.959906789999998</v>
      </c>
      <c r="K106" s="114">
        <v>19.293456729999999</v>
      </c>
      <c r="L106" s="114">
        <v>884.49573809000003</v>
      </c>
      <c r="M106" s="114">
        <v>408.95360606000003</v>
      </c>
      <c r="N106" s="114"/>
      <c r="O106" s="114"/>
      <c r="P106" s="114"/>
      <c r="Q106" s="114"/>
      <c r="R106" s="114"/>
      <c r="S106" s="114"/>
      <c r="T106" s="114"/>
    </row>
    <row r="107" spans="1:20" hidden="1" outlineLevel="1">
      <c r="A107" s="8">
        <v>43466</v>
      </c>
      <c r="B107" s="114">
        <v>968.52491541999996</v>
      </c>
      <c r="C107" s="114">
        <v>73.892129650000001</v>
      </c>
      <c r="D107" s="114">
        <v>19.333639829999999</v>
      </c>
      <c r="E107" s="114">
        <v>0</v>
      </c>
      <c r="F107" s="114">
        <v>19.309072709999999</v>
      </c>
      <c r="G107" s="114">
        <v>2.4567120000000001E-2</v>
      </c>
      <c r="H107" s="114">
        <v>54.558489819999998</v>
      </c>
      <c r="I107" s="114">
        <v>0</v>
      </c>
      <c r="J107" s="114">
        <v>35.047595860000001</v>
      </c>
      <c r="K107" s="114">
        <v>19.510893960000001</v>
      </c>
      <c r="L107" s="114">
        <v>894.63278577000005</v>
      </c>
      <c r="M107" s="114">
        <v>471.76206965</v>
      </c>
      <c r="N107" s="114"/>
      <c r="O107" s="114"/>
      <c r="P107" s="114"/>
      <c r="Q107" s="114"/>
      <c r="R107" s="114"/>
      <c r="S107" s="114"/>
      <c r="T107" s="114"/>
    </row>
    <row r="108" spans="1:20" hidden="1" outlineLevel="1">
      <c r="A108" s="8">
        <v>43497</v>
      </c>
      <c r="B108" s="114">
        <v>932.21216834999996</v>
      </c>
      <c r="C108" s="114">
        <v>72.523799019999998</v>
      </c>
      <c r="D108" s="114">
        <v>19.313908090000002</v>
      </c>
      <c r="E108" s="114">
        <v>0</v>
      </c>
      <c r="F108" s="114">
        <v>19.291515860000001</v>
      </c>
      <c r="G108" s="114">
        <v>2.2392229999999999E-2</v>
      </c>
      <c r="H108" s="114">
        <v>53.20989093</v>
      </c>
      <c r="I108" s="114">
        <v>0</v>
      </c>
      <c r="J108" s="114">
        <v>34.086865930000002</v>
      </c>
      <c r="K108" s="114">
        <v>19.123024999999998</v>
      </c>
      <c r="L108" s="114">
        <v>859.68836933</v>
      </c>
      <c r="M108" s="114">
        <v>434.79298748999997</v>
      </c>
      <c r="N108" s="114"/>
      <c r="O108" s="114"/>
      <c r="P108" s="114"/>
      <c r="Q108" s="114"/>
      <c r="R108" s="114"/>
      <c r="S108" s="114"/>
      <c r="T108" s="114"/>
    </row>
    <row r="109" spans="1:20" hidden="1" outlineLevel="1">
      <c r="A109" s="8">
        <v>43525</v>
      </c>
      <c r="B109" s="114">
        <v>949.00999474000002</v>
      </c>
      <c r="C109" s="114">
        <v>73.212487319999994</v>
      </c>
      <c r="D109" s="114">
        <v>19.331178059999999</v>
      </c>
      <c r="E109" s="114">
        <v>0</v>
      </c>
      <c r="F109" s="114">
        <v>19.309738930000002</v>
      </c>
      <c r="G109" s="114">
        <v>2.1439130000000001E-2</v>
      </c>
      <c r="H109" s="114">
        <v>53.881309260000002</v>
      </c>
      <c r="I109" s="114">
        <v>0</v>
      </c>
      <c r="J109" s="114">
        <v>34.412860969999997</v>
      </c>
      <c r="K109" s="114">
        <v>19.468448290000001</v>
      </c>
      <c r="L109" s="114">
        <v>875.79750741999999</v>
      </c>
      <c r="M109" s="114">
        <v>437.31787629000002</v>
      </c>
      <c r="N109" s="114"/>
      <c r="O109" s="114"/>
      <c r="P109" s="114"/>
      <c r="Q109" s="114"/>
      <c r="R109" s="114"/>
      <c r="S109" s="114"/>
      <c r="T109" s="114"/>
    </row>
    <row r="110" spans="1:20" hidden="1" outlineLevel="1">
      <c r="A110" s="8">
        <v>43556</v>
      </c>
      <c r="B110" s="114">
        <v>994.91310534000002</v>
      </c>
      <c r="C110" s="114">
        <v>72.117159700000002</v>
      </c>
      <c r="D110" s="114">
        <v>19.324444010000001</v>
      </c>
      <c r="E110" s="114">
        <v>0</v>
      </c>
      <c r="F110" s="114">
        <v>19.304260939999999</v>
      </c>
      <c r="G110" s="114">
        <v>2.0183070000000001E-2</v>
      </c>
      <c r="H110" s="114">
        <v>52.792715690000001</v>
      </c>
      <c r="I110" s="114">
        <v>0</v>
      </c>
      <c r="J110" s="114">
        <v>33.620500610000001</v>
      </c>
      <c r="K110" s="114">
        <v>19.172215080000001</v>
      </c>
      <c r="L110" s="114">
        <v>922.79594564000001</v>
      </c>
      <c r="M110" s="114">
        <v>494.81015256000001</v>
      </c>
      <c r="N110" s="114"/>
      <c r="O110" s="114"/>
      <c r="P110" s="114"/>
      <c r="Q110" s="114"/>
      <c r="R110" s="114"/>
      <c r="S110" s="114"/>
      <c r="T110" s="114"/>
    </row>
    <row r="111" spans="1:20" hidden="1" outlineLevel="1">
      <c r="A111" s="8">
        <v>43586</v>
      </c>
      <c r="B111" s="114">
        <v>989.87573889999999</v>
      </c>
      <c r="C111" s="114">
        <v>72.783815160000003</v>
      </c>
      <c r="D111" s="114">
        <v>19.327795219999999</v>
      </c>
      <c r="E111" s="114">
        <v>0</v>
      </c>
      <c r="F111" s="114">
        <v>19.310716540000001</v>
      </c>
      <c r="G111" s="114">
        <v>1.7078679999999999E-2</v>
      </c>
      <c r="H111" s="114">
        <v>53.456019939999997</v>
      </c>
      <c r="I111" s="114">
        <v>0</v>
      </c>
      <c r="J111" s="114">
        <v>33.943027499999999</v>
      </c>
      <c r="K111" s="114">
        <v>19.512992440000001</v>
      </c>
      <c r="L111" s="114">
        <v>917.09192373999997</v>
      </c>
      <c r="M111" s="114">
        <v>384.62121958</v>
      </c>
      <c r="N111" s="114"/>
      <c r="O111" s="114"/>
      <c r="P111" s="114"/>
      <c r="Q111" s="114"/>
      <c r="R111" s="114"/>
      <c r="S111" s="114"/>
      <c r="T111" s="114"/>
    </row>
    <row r="112" spans="1:20" hidden="1" outlineLevel="1">
      <c r="A112" s="8">
        <v>43617</v>
      </c>
      <c r="B112" s="114">
        <v>1014.8261347</v>
      </c>
      <c r="C112" s="114">
        <v>71.521142260000005</v>
      </c>
      <c r="D112" s="114">
        <v>19.31977929</v>
      </c>
      <c r="E112" s="114">
        <v>0</v>
      </c>
      <c r="F112" s="114">
        <v>19.3052323</v>
      </c>
      <c r="G112" s="114">
        <v>1.4546989999999999E-2</v>
      </c>
      <c r="H112" s="114">
        <v>52.201362969999998</v>
      </c>
      <c r="I112" s="114">
        <v>0</v>
      </c>
      <c r="J112" s="114">
        <v>33.053551409999997</v>
      </c>
      <c r="K112" s="114">
        <v>19.147811560000001</v>
      </c>
      <c r="L112" s="114">
        <v>943.30499243999998</v>
      </c>
      <c r="M112" s="114">
        <v>348.22732545999997</v>
      </c>
      <c r="N112" s="114"/>
      <c r="O112" s="114"/>
      <c r="P112" s="114"/>
      <c r="Q112" s="114"/>
      <c r="R112" s="114"/>
      <c r="S112" s="114"/>
      <c r="T112" s="114"/>
    </row>
    <row r="113" spans="1:20" hidden="1" outlineLevel="1">
      <c r="A113" s="8">
        <v>43647</v>
      </c>
      <c r="B113" s="114">
        <v>938.68037909999998</v>
      </c>
      <c r="C113" s="114">
        <v>69.516391630000001</v>
      </c>
      <c r="D113" s="114">
        <v>19.324207269999999</v>
      </c>
      <c r="E113" s="114">
        <v>0</v>
      </c>
      <c r="F113" s="114">
        <v>19.311675210000001</v>
      </c>
      <c r="G113" s="114">
        <v>1.2532059999999999E-2</v>
      </c>
      <c r="H113" s="114">
        <v>50.192184359999999</v>
      </c>
      <c r="I113" s="114">
        <v>0</v>
      </c>
      <c r="J113" s="114">
        <v>31.690691910000002</v>
      </c>
      <c r="K113" s="114">
        <v>18.501492450000001</v>
      </c>
      <c r="L113" s="114">
        <v>869.16398747000005</v>
      </c>
      <c r="M113" s="114">
        <v>272.12077328999999</v>
      </c>
      <c r="N113" s="114"/>
      <c r="O113" s="114"/>
      <c r="P113" s="114"/>
      <c r="Q113" s="114"/>
      <c r="R113" s="114"/>
      <c r="S113" s="114"/>
      <c r="T113" s="114"/>
    </row>
    <row r="114" spans="1:20" hidden="1" outlineLevel="1">
      <c r="A114" s="8">
        <v>43678</v>
      </c>
      <c r="B114" s="114">
        <v>943.65431960000001</v>
      </c>
      <c r="C114" s="114">
        <v>69.954042340000001</v>
      </c>
      <c r="D114" s="114">
        <v>19.321870319999999</v>
      </c>
      <c r="E114" s="114">
        <v>0</v>
      </c>
      <c r="F114" s="114">
        <v>19.312226939999999</v>
      </c>
      <c r="G114" s="114">
        <v>9.64338E-3</v>
      </c>
      <c r="H114" s="114">
        <v>50.632172019999999</v>
      </c>
      <c r="I114" s="114">
        <v>0</v>
      </c>
      <c r="J114" s="114">
        <v>31.878636190000002</v>
      </c>
      <c r="K114" s="114">
        <v>18.753535830000001</v>
      </c>
      <c r="L114" s="114">
        <v>873.70027726000001</v>
      </c>
      <c r="M114" s="114">
        <v>210.67762747</v>
      </c>
      <c r="N114" s="114"/>
      <c r="O114" s="114"/>
      <c r="P114" s="114"/>
      <c r="Q114" s="114"/>
      <c r="R114" s="114"/>
      <c r="S114" s="114"/>
      <c r="T114" s="114"/>
    </row>
    <row r="115" spans="1:20" hidden="1" outlineLevel="1">
      <c r="A115" s="8">
        <v>43709</v>
      </c>
      <c r="B115" s="114">
        <v>933.25307923000003</v>
      </c>
      <c r="C115" s="114">
        <v>67.721210709999994</v>
      </c>
      <c r="D115" s="114">
        <v>19.314386509999999</v>
      </c>
      <c r="E115" s="114">
        <v>0</v>
      </c>
      <c r="F115" s="114">
        <v>19.3067341</v>
      </c>
      <c r="G115" s="114">
        <v>7.6524100000000001E-3</v>
      </c>
      <c r="H115" s="114">
        <v>48.406824200000003</v>
      </c>
      <c r="I115" s="114">
        <v>0</v>
      </c>
      <c r="J115" s="114">
        <v>30.428684090000001</v>
      </c>
      <c r="K115" s="114">
        <v>17.978140109999998</v>
      </c>
      <c r="L115" s="114">
        <v>865.53186851999999</v>
      </c>
      <c r="M115" s="114">
        <v>212.49143266999999</v>
      </c>
      <c r="N115" s="114"/>
      <c r="O115" s="114"/>
      <c r="P115" s="114"/>
      <c r="Q115" s="114"/>
      <c r="R115" s="114"/>
      <c r="S115" s="114"/>
      <c r="T115" s="114"/>
    </row>
    <row r="116" spans="1:20" hidden="1" outlineLevel="1">
      <c r="A116" s="8">
        <v>43739</v>
      </c>
      <c r="B116" s="114">
        <v>945.59327156999996</v>
      </c>
      <c r="C116" s="114">
        <v>69.372919499999995</v>
      </c>
      <c r="D116" s="114">
        <v>19.129242080000001</v>
      </c>
      <c r="E116" s="114">
        <v>0</v>
      </c>
      <c r="F116" s="114">
        <v>19.125086570000001</v>
      </c>
      <c r="G116" s="114">
        <v>4.1555100000000003E-3</v>
      </c>
      <c r="H116" s="114">
        <v>50.243677419999997</v>
      </c>
      <c r="I116" s="114">
        <v>0</v>
      </c>
      <c r="J116" s="114">
        <v>31.58426021</v>
      </c>
      <c r="K116" s="114">
        <v>18.659417210000001</v>
      </c>
      <c r="L116" s="114">
        <v>876.22035206999999</v>
      </c>
      <c r="M116" s="114">
        <v>209.55802685</v>
      </c>
      <c r="N116" s="114"/>
      <c r="O116" s="114"/>
      <c r="P116" s="114"/>
      <c r="Q116" s="114"/>
      <c r="R116" s="114"/>
      <c r="S116" s="114"/>
      <c r="T116" s="114"/>
    </row>
    <row r="117" spans="1:20" hidden="1" outlineLevel="1">
      <c r="A117" s="8">
        <v>43770</v>
      </c>
      <c r="B117" s="114">
        <v>983.65179923999995</v>
      </c>
      <c r="C117" s="114">
        <v>67.248801979999996</v>
      </c>
      <c r="D117" s="114">
        <v>18.932209820000001</v>
      </c>
      <c r="E117" s="114">
        <v>0</v>
      </c>
      <c r="F117" s="114">
        <v>18.930047550000001</v>
      </c>
      <c r="G117" s="114">
        <v>2.16227E-3</v>
      </c>
      <c r="H117" s="114">
        <v>48.316592159999999</v>
      </c>
      <c r="I117" s="114">
        <v>0</v>
      </c>
      <c r="J117" s="114">
        <v>30.373712860000001</v>
      </c>
      <c r="K117" s="114">
        <v>17.942879300000001</v>
      </c>
      <c r="L117" s="114">
        <v>916.40299726000001</v>
      </c>
      <c r="M117" s="114">
        <v>264.83640952000002</v>
      </c>
      <c r="N117" s="114"/>
      <c r="O117" s="114"/>
      <c r="P117" s="114"/>
      <c r="Q117" s="114"/>
      <c r="R117" s="114"/>
      <c r="S117" s="114"/>
      <c r="T117" s="114"/>
    </row>
    <row r="118" spans="1:20" hidden="1" outlineLevel="1">
      <c r="A118" s="8">
        <v>43800</v>
      </c>
      <c r="B118" s="114">
        <v>1000.47773254</v>
      </c>
      <c r="C118" s="114">
        <v>66.429945349999997</v>
      </c>
      <c r="D118" s="114">
        <v>18.813312440000001</v>
      </c>
      <c r="E118" s="114">
        <v>0</v>
      </c>
      <c r="F118" s="114">
        <v>18.813012440000001</v>
      </c>
      <c r="G118" s="114">
        <v>2.9999999999999997E-4</v>
      </c>
      <c r="H118" s="114">
        <v>47.61663291</v>
      </c>
      <c r="I118" s="114">
        <v>0</v>
      </c>
      <c r="J118" s="114">
        <v>29.93456673</v>
      </c>
      <c r="K118" s="114">
        <v>17.68206618</v>
      </c>
      <c r="L118" s="114">
        <v>934.04778719000001</v>
      </c>
      <c r="M118" s="114">
        <v>341.80968915</v>
      </c>
      <c r="N118" s="114"/>
      <c r="O118" s="114"/>
      <c r="P118" s="114"/>
      <c r="Q118" s="114"/>
      <c r="R118" s="114"/>
      <c r="S118" s="114"/>
      <c r="T118" s="114"/>
    </row>
    <row r="119" spans="1:20" hidden="1" outlineLevel="1">
      <c r="A119" s="8">
        <v>43831</v>
      </c>
      <c r="B119" s="114">
        <v>957.64212628999996</v>
      </c>
      <c r="C119" s="114">
        <v>68.715848589999993</v>
      </c>
      <c r="D119" s="114">
        <v>18.619057680000001</v>
      </c>
      <c r="E119" s="114">
        <v>0</v>
      </c>
      <c r="F119" s="114">
        <v>18.618757680000002</v>
      </c>
      <c r="G119" s="114">
        <v>2.9999999999999997E-4</v>
      </c>
      <c r="H119" s="114">
        <v>50.096790910000003</v>
      </c>
      <c r="I119" s="114">
        <v>0</v>
      </c>
      <c r="J119" s="114">
        <v>31.493975089999999</v>
      </c>
      <c r="K119" s="114">
        <v>18.60281582</v>
      </c>
      <c r="L119" s="114">
        <v>888.92627770000001</v>
      </c>
      <c r="M119" s="114">
        <v>342.54735448000002</v>
      </c>
      <c r="N119" s="114"/>
      <c r="O119" s="114"/>
      <c r="P119" s="114"/>
      <c r="Q119" s="114"/>
      <c r="R119" s="114"/>
      <c r="S119" s="114"/>
      <c r="T119" s="114"/>
    </row>
    <row r="120" spans="1:20" hidden="1" outlineLevel="1">
      <c r="A120" s="8">
        <v>43862</v>
      </c>
      <c r="B120" s="114">
        <v>954.17084769999997</v>
      </c>
      <c r="C120" s="114">
        <v>67.680635659999993</v>
      </c>
      <c r="D120" s="114">
        <v>18.417529519999999</v>
      </c>
      <c r="E120" s="114">
        <v>0</v>
      </c>
      <c r="F120" s="114">
        <v>18.417229519999999</v>
      </c>
      <c r="G120" s="114">
        <v>2.9999999999999997E-4</v>
      </c>
      <c r="H120" s="114">
        <v>49.263106139999998</v>
      </c>
      <c r="I120" s="114">
        <v>0</v>
      </c>
      <c r="J120" s="114">
        <v>31.040768</v>
      </c>
      <c r="K120" s="114">
        <v>18.222338140000002</v>
      </c>
      <c r="L120" s="114">
        <v>886.49021203999996</v>
      </c>
      <c r="M120" s="114">
        <v>331.20232357999998</v>
      </c>
      <c r="N120" s="114"/>
      <c r="O120" s="114"/>
      <c r="P120" s="114"/>
      <c r="Q120" s="114"/>
      <c r="R120" s="114"/>
      <c r="S120" s="114"/>
      <c r="T120" s="114"/>
    </row>
    <row r="121" spans="1:20" hidden="1" outlineLevel="1">
      <c r="A121" s="8">
        <v>43891</v>
      </c>
      <c r="B121" s="114">
        <v>982.68532697000001</v>
      </c>
      <c r="C121" s="114">
        <v>74.52241343</v>
      </c>
      <c r="D121" s="114">
        <v>18.23819645</v>
      </c>
      <c r="E121" s="114">
        <v>0</v>
      </c>
      <c r="F121" s="114">
        <v>18.237896450000001</v>
      </c>
      <c r="G121" s="114">
        <v>2.9999999999999997E-4</v>
      </c>
      <c r="H121" s="114">
        <v>56.284216979999997</v>
      </c>
      <c r="I121" s="114">
        <v>0</v>
      </c>
      <c r="J121" s="114">
        <v>35.464782030000002</v>
      </c>
      <c r="K121" s="114">
        <v>20.819434950000002</v>
      </c>
      <c r="L121" s="114">
        <v>908.16291353999998</v>
      </c>
      <c r="M121" s="114">
        <v>449.61099292</v>
      </c>
      <c r="N121" s="114"/>
      <c r="O121" s="114"/>
      <c r="P121" s="114"/>
      <c r="Q121" s="114"/>
      <c r="R121" s="114"/>
      <c r="S121" s="114"/>
      <c r="T121" s="114"/>
    </row>
    <row r="122" spans="1:20" hidden="1" outlineLevel="1">
      <c r="A122" s="8">
        <v>43922</v>
      </c>
      <c r="B122" s="114">
        <v>956.31742194000003</v>
      </c>
      <c r="C122" s="114">
        <v>72.458185080000007</v>
      </c>
      <c r="D122" s="114">
        <v>18.36043089</v>
      </c>
      <c r="E122" s="114">
        <v>0</v>
      </c>
      <c r="F122" s="114">
        <v>18.360130890000001</v>
      </c>
      <c r="G122" s="114">
        <v>2.9999999999999997E-4</v>
      </c>
      <c r="H122" s="114">
        <v>54.097754190000003</v>
      </c>
      <c r="I122" s="114">
        <v>0</v>
      </c>
      <c r="J122" s="114">
        <v>34.08708807</v>
      </c>
      <c r="K122" s="114">
        <v>20.01066612</v>
      </c>
      <c r="L122" s="114">
        <v>883.85923686000001</v>
      </c>
      <c r="M122" s="114">
        <v>430.55733951000002</v>
      </c>
      <c r="N122" s="114"/>
      <c r="O122" s="114"/>
      <c r="P122" s="114"/>
      <c r="Q122" s="114"/>
      <c r="R122" s="114"/>
      <c r="S122" s="114"/>
      <c r="T122" s="114"/>
    </row>
    <row r="123" spans="1:20" hidden="1" outlineLevel="1">
      <c r="A123" s="8">
        <v>43952</v>
      </c>
      <c r="B123" s="114">
        <v>954.92347284000004</v>
      </c>
      <c r="C123" s="114">
        <v>72.489660580000006</v>
      </c>
      <c r="D123" s="114">
        <v>18.52328267</v>
      </c>
      <c r="E123" s="114">
        <v>0</v>
      </c>
      <c r="F123" s="114">
        <v>18.522982670000001</v>
      </c>
      <c r="G123" s="114">
        <v>2.9999999999999997E-4</v>
      </c>
      <c r="H123" s="114">
        <v>53.966377909999999</v>
      </c>
      <c r="I123" s="114">
        <v>0</v>
      </c>
      <c r="J123" s="114">
        <v>34.00430764</v>
      </c>
      <c r="K123" s="114">
        <v>19.962070270000002</v>
      </c>
      <c r="L123" s="114">
        <v>882.43381225999997</v>
      </c>
      <c r="M123" s="114">
        <v>412.30671345000002</v>
      </c>
      <c r="N123" s="114"/>
      <c r="O123" s="114"/>
      <c r="P123" s="114"/>
      <c r="Q123" s="114"/>
      <c r="R123" s="114"/>
      <c r="S123" s="114"/>
      <c r="T123" s="114"/>
    </row>
    <row r="124" spans="1:20" hidden="1" outlineLevel="1">
      <c r="A124" s="8">
        <v>43983</v>
      </c>
      <c r="B124" s="114">
        <v>973.54657127999997</v>
      </c>
      <c r="C124" s="114">
        <v>72.221546570000001</v>
      </c>
      <c r="D124" s="114">
        <v>18.683796409999999</v>
      </c>
      <c r="E124" s="114">
        <v>0</v>
      </c>
      <c r="F124" s="114">
        <v>18.68349641</v>
      </c>
      <c r="G124" s="114">
        <v>2.9999999999999997E-4</v>
      </c>
      <c r="H124" s="114">
        <v>53.537750160000002</v>
      </c>
      <c r="I124" s="114">
        <v>0</v>
      </c>
      <c r="J124" s="114">
        <v>33.734228559999998</v>
      </c>
      <c r="K124" s="114">
        <v>19.8035216</v>
      </c>
      <c r="L124" s="114">
        <v>901.32502470999998</v>
      </c>
      <c r="M124" s="114">
        <v>418.22382227000003</v>
      </c>
      <c r="N124" s="114"/>
      <c r="O124" s="114"/>
      <c r="P124" s="114"/>
      <c r="Q124" s="114"/>
      <c r="R124" s="114"/>
      <c r="S124" s="114"/>
      <c r="T124" s="114"/>
    </row>
    <row r="125" spans="1:20" hidden="1" outlineLevel="1">
      <c r="A125" s="8">
        <v>44013</v>
      </c>
      <c r="B125" s="114">
        <v>967.80837786999996</v>
      </c>
      <c r="C125" s="114">
        <v>74.049116929999997</v>
      </c>
      <c r="D125" s="114">
        <v>18.507426800000001</v>
      </c>
      <c r="E125" s="114">
        <v>0</v>
      </c>
      <c r="F125" s="114">
        <v>18.507126800000002</v>
      </c>
      <c r="G125" s="114">
        <v>2.9999999999999997E-4</v>
      </c>
      <c r="H125" s="114">
        <v>55.541690129999999</v>
      </c>
      <c r="I125" s="114">
        <v>0</v>
      </c>
      <c r="J125" s="114">
        <v>34.996914580000002</v>
      </c>
      <c r="K125" s="114">
        <v>20.544775550000001</v>
      </c>
      <c r="L125" s="114">
        <v>893.75926093999999</v>
      </c>
      <c r="M125" s="114">
        <v>410.82981247999999</v>
      </c>
      <c r="N125" s="114"/>
      <c r="O125" s="114"/>
      <c r="P125" s="114"/>
      <c r="Q125" s="114"/>
      <c r="R125" s="114"/>
      <c r="S125" s="114"/>
      <c r="T125" s="114"/>
    </row>
    <row r="126" spans="1:20" hidden="1" outlineLevel="1">
      <c r="A126" s="8">
        <v>44044</v>
      </c>
      <c r="B126" s="114">
        <v>984.61662234000005</v>
      </c>
      <c r="C126" s="114">
        <v>73.167829979999993</v>
      </c>
      <c r="D126" s="114">
        <v>18.058177359999998</v>
      </c>
      <c r="E126" s="114">
        <v>0</v>
      </c>
      <c r="F126" s="114">
        <v>18.057877359999999</v>
      </c>
      <c r="G126" s="114">
        <v>2.9999999999999997E-4</v>
      </c>
      <c r="H126" s="114">
        <v>55.109652619999999</v>
      </c>
      <c r="I126" s="114">
        <v>0</v>
      </c>
      <c r="J126" s="114">
        <v>34.724687009999997</v>
      </c>
      <c r="K126" s="114">
        <v>20.384965609999998</v>
      </c>
      <c r="L126" s="114">
        <v>911.44879235999997</v>
      </c>
      <c r="M126" s="114">
        <v>436.72103464999998</v>
      </c>
      <c r="N126" s="114"/>
      <c r="O126" s="114"/>
      <c r="P126" s="114"/>
      <c r="Q126" s="114"/>
      <c r="R126" s="114"/>
      <c r="S126" s="114"/>
      <c r="T126" s="114"/>
    </row>
    <row r="127" spans="1:20" hidden="1" outlineLevel="1">
      <c r="A127" s="8">
        <v>44075</v>
      </c>
      <c r="B127" s="114">
        <v>905.32570594000003</v>
      </c>
      <c r="C127" s="114">
        <v>29.037380339999999</v>
      </c>
      <c r="D127" s="114">
        <v>8.0418131899999992</v>
      </c>
      <c r="E127" s="114">
        <v>0</v>
      </c>
      <c r="F127" s="114">
        <v>8.0415131899999999</v>
      </c>
      <c r="G127" s="114">
        <v>2.9999999999999997E-4</v>
      </c>
      <c r="H127" s="114">
        <v>20.995567149999999</v>
      </c>
      <c r="I127" s="114">
        <v>0</v>
      </c>
      <c r="J127" s="114">
        <v>0</v>
      </c>
      <c r="K127" s="114">
        <v>20.995567149999999</v>
      </c>
      <c r="L127" s="114">
        <v>876.28832560000001</v>
      </c>
      <c r="M127" s="114">
        <v>379.25062595000003</v>
      </c>
      <c r="N127" s="114"/>
      <c r="O127" s="114"/>
      <c r="P127" s="114"/>
      <c r="Q127" s="114"/>
      <c r="R127" s="114"/>
      <c r="S127" s="114"/>
      <c r="T127" s="114"/>
    </row>
    <row r="128" spans="1:20" hidden="1" outlineLevel="1">
      <c r="A128" s="8">
        <v>44105</v>
      </c>
      <c r="B128" s="114">
        <v>923.31699694999998</v>
      </c>
      <c r="C128" s="114">
        <v>28.886401620000001</v>
      </c>
      <c r="D128" s="114">
        <v>7.7874105900000004</v>
      </c>
      <c r="E128" s="114">
        <v>0</v>
      </c>
      <c r="F128" s="114">
        <v>7.7871105900000002</v>
      </c>
      <c r="G128" s="114">
        <v>2.9999999999999997E-4</v>
      </c>
      <c r="H128" s="114">
        <v>21.098991030000001</v>
      </c>
      <c r="I128" s="114">
        <v>0</v>
      </c>
      <c r="J128" s="114">
        <v>0</v>
      </c>
      <c r="K128" s="114">
        <v>21.098991030000001</v>
      </c>
      <c r="L128" s="114">
        <v>894.43059532999996</v>
      </c>
      <c r="M128" s="114">
        <v>401.46201898999999</v>
      </c>
      <c r="N128" s="114"/>
      <c r="O128" s="114"/>
      <c r="P128" s="114"/>
      <c r="Q128" s="114"/>
      <c r="R128" s="114"/>
      <c r="S128" s="114"/>
      <c r="T128" s="114"/>
    </row>
    <row r="129" spans="1:20" hidden="1" outlineLevel="1">
      <c r="A129" s="8">
        <v>44136</v>
      </c>
      <c r="B129" s="114">
        <v>937.28632005999998</v>
      </c>
      <c r="C129" s="114">
        <v>7.6241747799999997</v>
      </c>
      <c r="D129" s="114">
        <v>7.6241747799999997</v>
      </c>
      <c r="E129" s="114">
        <v>0</v>
      </c>
      <c r="F129" s="114">
        <v>7.6241747799999997</v>
      </c>
      <c r="G129" s="114">
        <v>0</v>
      </c>
      <c r="H129" s="114">
        <v>0</v>
      </c>
      <c r="I129" s="114">
        <v>0</v>
      </c>
      <c r="J129" s="114">
        <v>0</v>
      </c>
      <c r="K129" s="114">
        <v>0</v>
      </c>
      <c r="L129" s="114">
        <v>929.66214528</v>
      </c>
      <c r="M129" s="114">
        <v>439.40854051000002</v>
      </c>
      <c r="N129" s="114"/>
      <c r="O129" s="114"/>
      <c r="P129" s="114"/>
      <c r="Q129" s="114"/>
      <c r="R129" s="114"/>
      <c r="S129" s="114"/>
      <c r="T129" s="114"/>
    </row>
    <row r="130" spans="1:20" hidden="1" outlineLevel="1">
      <c r="A130" s="8">
        <v>44166</v>
      </c>
      <c r="B130" s="114">
        <v>999.29621945999997</v>
      </c>
      <c r="C130" s="114">
        <v>7.4615813700000002</v>
      </c>
      <c r="D130" s="114">
        <v>7.4615813700000002</v>
      </c>
      <c r="E130" s="114">
        <v>0</v>
      </c>
      <c r="F130" s="114">
        <v>7.4615813700000002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  <c r="L130" s="114">
        <v>991.83463809</v>
      </c>
      <c r="M130" s="114">
        <v>540.73228832999996</v>
      </c>
      <c r="N130" s="114"/>
      <c r="O130" s="114"/>
      <c r="P130" s="114"/>
      <c r="Q130" s="114"/>
      <c r="R130" s="114"/>
      <c r="S130" s="114"/>
      <c r="T130" s="114"/>
    </row>
    <row r="131" spans="1:20" hidden="1" outlineLevel="1">
      <c r="A131" s="8">
        <v>44197</v>
      </c>
      <c r="B131" s="114">
        <v>969.14684446000001</v>
      </c>
      <c r="C131" s="114">
        <v>7.1041686799999999</v>
      </c>
      <c r="D131" s="114">
        <v>7.1041686799999999</v>
      </c>
      <c r="E131" s="114">
        <v>0</v>
      </c>
      <c r="F131" s="114">
        <v>7.1041686799999999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  <c r="L131" s="114">
        <v>962.04267577999997</v>
      </c>
      <c r="M131" s="114">
        <v>513.72916110999995</v>
      </c>
      <c r="N131" s="114"/>
      <c r="O131" s="114"/>
      <c r="P131" s="114"/>
      <c r="Q131" s="114"/>
      <c r="R131" s="114"/>
      <c r="S131" s="114"/>
      <c r="T131" s="114"/>
    </row>
    <row r="132" spans="1:20" hidden="1" outlineLevel="1">
      <c r="A132" s="8">
        <v>44228</v>
      </c>
      <c r="B132" s="114">
        <v>1012.77017486</v>
      </c>
      <c r="C132" s="114">
        <v>6.9179686800000004</v>
      </c>
      <c r="D132" s="114">
        <v>6.9179686800000004</v>
      </c>
      <c r="E132" s="114">
        <v>0</v>
      </c>
      <c r="F132" s="114">
        <v>6.9179686800000004</v>
      </c>
      <c r="G132" s="114">
        <v>0</v>
      </c>
      <c r="H132" s="114">
        <v>0</v>
      </c>
      <c r="I132" s="114">
        <v>0</v>
      </c>
      <c r="J132" s="114">
        <v>0</v>
      </c>
      <c r="K132" s="114">
        <v>0</v>
      </c>
      <c r="L132" s="114">
        <v>1005.8522061800001</v>
      </c>
      <c r="M132" s="114">
        <v>422.82046294999998</v>
      </c>
      <c r="N132" s="114"/>
      <c r="O132" s="114"/>
      <c r="P132" s="114"/>
      <c r="Q132" s="114"/>
      <c r="R132" s="114"/>
      <c r="S132" s="114"/>
      <c r="T132" s="114"/>
    </row>
    <row r="133" spans="1:20" hidden="1" outlineLevel="1">
      <c r="A133" s="8">
        <v>44256</v>
      </c>
      <c r="B133" s="114">
        <v>1041.54819045</v>
      </c>
      <c r="C133" s="114">
        <v>6.70445431</v>
      </c>
      <c r="D133" s="114">
        <v>6.70445431</v>
      </c>
      <c r="E133" s="114">
        <v>0</v>
      </c>
      <c r="F133" s="114">
        <v>6.70445431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  <c r="L133" s="114">
        <v>1034.8437361399999</v>
      </c>
      <c r="M133" s="114">
        <v>422.91691519</v>
      </c>
      <c r="N133" s="114"/>
      <c r="O133" s="114"/>
      <c r="P133" s="114"/>
      <c r="Q133" s="114"/>
      <c r="R133" s="114"/>
      <c r="S133" s="114"/>
      <c r="T133" s="114"/>
    </row>
    <row r="134" spans="1:20" hidden="1" outlineLevel="1">
      <c r="A134" s="8">
        <v>44287</v>
      </c>
      <c r="B134" s="114">
        <v>1091.99714741</v>
      </c>
      <c r="C134" s="114">
        <v>6.5655765800000001</v>
      </c>
      <c r="D134" s="114">
        <v>6.5655765800000001</v>
      </c>
      <c r="E134" s="114">
        <v>0</v>
      </c>
      <c r="F134" s="114">
        <v>6.5655765800000001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  <c r="L134" s="114">
        <v>1085.4315708300001</v>
      </c>
      <c r="M134" s="114">
        <v>425.20834258000002</v>
      </c>
      <c r="N134" s="114"/>
      <c r="O134" s="114"/>
      <c r="P134" s="114"/>
      <c r="Q134" s="114"/>
      <c r="R134" s="114"/>
      <c r="S134" s="114"/>
      <c r="T134" s="114"/>
    </row>
    <row r="135" spans="1:20" hidden="1" outlineLevel="1">
      <c r="A135" s="8">
        <v>44317</v>
      </c>
      <c r="B135" s="114">
        <v>1157.1151778599999</v>
      </c>
      <c r="C135" s="114">
        <v>6.4320303900000004</v>
      </c>
      <c r="D135" s="114">
        <v>6.4320303900000004</v>
      </c>
      <c r="E135" s="114">
        <v>0</v>
      </c>
      <c r="F135" s="114">
        <v>6.4320303900000004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  <c r="L135" s="114">
        <v>1150.68314747</v>
      </c>
      <c r="M135" s="114">
        <v>433.51384494000001</v>
      </c>
      <c r="N135" s="114"/>
      <c r="O135" s="114"/>
      <c r="P135" s="114"/>
      <c r="Q135" s="114"/>
      <c r="R135" s="114"/>
      <c r="S135" s="114"/>
      <c r="T135" s="114"/>
    </row>
    <row r="136" spans="1:20" hidden="1" outlineLevel="1">
      <c r="A136" s="8">
        <v>44348</v>
      </c>
      <c r="B136" s="114">
        <v>1185.33705573</v>
      </c>
      <c r="C136" s="114">
        <v>6.2998322499999997</v>
      </c>
      <c r="D136" s="114">
        <v>6.2998322499999997</v>
      </c>
      <c r="E136" s="114">
        <v>0</v>
      </c>
      <c r="F136" s="114">
        <v>6.2998322499999997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  <c r="L136" s="114">
        <v>1179.03722348</v>
      </c>
      <c r="M136" s="114">
        <v>433.15181324999998</v>
      </c>
      <c r="N136" s="114"/>
      <c r="O136" s="114"/>
      <c r="P136" s="114"/>
      <c r="Q136" s="114"/>
      <c r="R136" s="114"/>
      <c r="S136" s="114"/>
      <c r="T136" s="114"/>
    </row>
    <row r="137" spans="1:20" hidden="1" outlineLevel="1">
      <c r="A137" s="8">
        <v>44378</v>
      </c>
      <c r="B137" s="114">
        <v>1209.40007911</v>
      </c>
      <c r="C137" s="114">
        <v>6.1616014899999998</v>
      </c>
      <c r="D137" s="114">
        <v>6.1616014899999998</v>
      </c>
      <c r="E137" s="114">
        <v>0</v>
      </c>
      <c r="F137" s="114">
        <v>6.1616014899999998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  <c r="L137" s="114">
        <v>1203.2384776199999</v>
      </c>
      <c r="M137" s="114">
        <v>400.29861492999999</v>
      </c>
      <c r="N137" s="114"/>
      <c r="O137" s="114"/>
      <c r="P137" s="114"/>
      <c r="Q137" s="114"/>
      <c r="R137" s="114"/>
      <c r="S137" s="114"/>
      <c r="T137" s="114"/>
    </row>
    <row r="138" spans="1:20" hidden="1" outlineLevel="1">
      <c r="A138" s="8">
        <v>44409</v>
      </c>
      <c r="B138" s="114">
        <v>1315.15125197</v>
      </c>
      <c r="C138" s="114">
        <v>6.0182024399999996</v>
      </c>
      <c r="D138" s="114">
        <v>6.0182024399999996</v>
      </c>
      <c r="E138" s="114">
        <v>0</v>
      </c>
      <c r="F138" s="114">
        <v>6.0182024399999996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  <c r="L138" s="114">
        <v>1309.1330495300001</v>
      </c>
      <c r="M138" s="114">
        <v>382.77781591000002</v>
      </c>
      <c r="N138" s="114"/>
      <c r="O138" s="114"/>
      <c r="P138" s="114"/>
      <c r="Q138" s="114"/>
      <c r="R138" s="114"/>
      <c r="S138" s="114"/>
      <c r="T138" s="114"/>
    </row>
    <row r="139" spans="1:20" hidden="1" outlineLevel="1">
      <c r="A139" s="8">
        <v>44440</v>
      </c>
      <c r="B139" s="114">
        <v>1341.6504030999999</v>
      </c>
      <c r="C139" s="114">
        <v>5.8310556099999999</v>
      </c>
      <c r="D139" s="114">
        <v>5.8310556099999999</v>
      </c>
      <c r="E139" s="114">
        <v>0</v>
      </c>
      <c r="F139" s="114">
        <v>5.8310556099999999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  <c r="L139" s="114">
        <v>1335.8193474899999</v>
      </c>
      <c r="M139" s="114">
        <v>373.05153345000002</v>
      </c>
      <c r="N139" s="114"/>
      <c r="O139" s="114"/>
      <c r="P139" s="114"/>
      <c r="Q139" s="114"/>
      <c r="R139" s="114"/>
      <c r="S139" s="114"/>
      <c r="T139" s="114"/>
    </row>
    <row r="140" spans="1:20" hidden="1" outlineLevel="1">
      <c r="A140" s="8">
        <v>44470</v>
      </c>
      <c r="B140" s="114">
        <v>1339.2503343599999</v>
      </c>
      <c r="C140" s="114">
        <v>5.7252515400000004</v>
      </c>
      <c r="D140" s="114">
        <v>5.7252515400000004</v>
      </c>
      <c r="E140" s="114">
        <v>0</v>
      </c>
      <c r="F140" s="114">
        <v>5.7252515400000004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  <c r="L140" s="114">
        <v>1333.5250828200001</v>
      </c>
      <c r="M140" s="114">
        <v>388.26737587000002</v>
      </c>
      <c r="N140" s="114"/>
      <c r="O140" s="114"/>
      <c r="P140" s="114"/>
      <c r="Q140" s="114"/>
      <c r="R140" s="114"/>
      <c r="S140" s="114"/>
      <c r="T140" s="114"/>
    </row>
    <row r="141" spans="1:20" hidden="1" outlineLevel="1">
      <c r="A141" s="8">
        <v>44501</v>
      </c>
      <c r="B141" s="114">
        <v>1396.6709231699999</v>
      </c>
      <c r="C141" s="114">
        <v>5.5796838800000002</v>
      </c>
      <c r="D141" s="114">
        <v>5.5796838800000002</v>
      </c>
      <c r="E141" s="114">
        <v>0</v>
      </c>
      <c r="F141" s="114">
        <v>5.5796838800000002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1391.09123929</v>
      </c>
      <c r="M141" s="114">
        <v>404.69291249000003</v>
      </c>
      <c r="N141" s="114"/>
      <c r="O141" s="114"/>
      <c r="P141" s="114"/>
      <c r="Q141" s="114"/>
      <c r="R141" s="114"/>
      <c r="S141" s="114"/>
      <c r="T141" s="114"/>
    </row>
    <row r="142" spans="1:20" hidden="1" outlineLevel="1">
      <c r="A142" s="8">
        <v>44531</v>
      </c>
      <c r="B142" s="114">
        <v>1473.90116545</v>
      </c>
      <c r="C142" s="114">
        <v>5.04541605</v>
      </c>
      <c r="D142" s="114">
        <v>5.04541605</v>
      </c>
      <c r="E142" s="114">
        <v>0</v>
      </c>
      <c r="F142" s="114">
        <v>5.04541605</v>
      </c>
      <c r="G142" s="114">
        <v>0</v>
      </c>
      <c r="H142" s="114">
        <v>0</v>
      </c>
      <c r="I142" s="114">
        <v>0</v>
      </c>
      <c r="J142" s="114">
        <v>0</v>
      </c>
      <c r="K142" s="114">
        <v>0</v>
      </c>
      <c r="L142" s="114">
        <v>1468.8557493999999</v>
      </c>
      <c r="M142" s="114">
        <v>466.63205327999998</v>
      </c>
      <c r="N142" s="114"/>
      <c r="O142" s="114"/>
      <c r="P142" s="114"/>
      <c r="Q142" s="114"/>
      <c r="R142" s="114"/>
      <c r="S142" s="114"/>
      <c r="T142" s="114"/>
    </row>
    <row r="143" spans="1:20" hidden="1" outlineLevel="1">
      <c r="A143" s="8">
        <v>44562</v>
      </c>
      <c r="B143" s="114">
        <v>1507.7194625100001</v>
      </c>
      <c r="C143" s="114">
        <v>4.8760058400000004</v>
      </c>
      <c r="D143" s="114">
        <v>4.8760058400000004</v>
      </c>
      <c r="E143" s="114">
        <v>0</v>
      </c>
      <c r="F143" s="114">
        <v>4.8760058400000004</v>
      </c>
      <c r="G143" s="114">
        <v>0</v>
      </c>
      <c r="H143" s="114">
        <v>0</v>
      </c>
      <c r="I143" s="114">
        <v>0</v>
      </c>
      <c r="J143" s="114">
        <v>0</v>
      </c>
      <c r="K143" s="114">
        <v>0</v>
      </c>
      <c r="L143" s="114">
        <v>1502.84345667</v>
      </c>
      <c r="M143" s="114">
        <v>475.05109193999999</v>
      </c>
      <c r="N143" s="114"/>
      <c r="O143" s="114"/>
      <c r="P143" s="114"/>
      <c r="Q143" s="114"/>
      <c r="R143" s="114"/>
      <c r="S143" s="114"/>
      <c r="T143" s="114"/>
    </row>
    <row r="144" spans="1:20" hidden="1" outlineLevel="1">
      <c r="A144" s="8">
        <v>44593</v>
      </c>
      <c r="B144" s="114">
        <v>1485.09122968</v>
      </c>
      <c r="C144" s="114">
        <v>4.6592186900000003</v>
      </c>
      <c r="D144" s="114">
        <v>4.6592186900000003</v>
      </c>
      <c r="E144" s="114">
        <v>0</v>
      </c>
      <c r="F144" s="114">
        <v>4.6592186900000003</v>
      </c>
      <c r="G144" s="114">
        <v>0</v>
      </c>
      <c r="H144" s="114">
        <v>0</v>
      </c>
      <c r="I144" s="114">
        <v>0</v>
      </c>
      <c r="J144" s="114">
        <v>0</v>
      </c>
      <c r="K144" s="114">
        <v>0</v>
      </c>
      <c r="L144" s="114">
        <v>1480.43201099</v>
      </c>
      <c r="M144" s="114">
        <v>442.97007072999997</v>
      </c>
      <c r="N144" s="114"/>
      <c r="O144" s="114"/>
      <c r="P144" s="114"/>
      <c r="Q144" s="114"/>
      <c r="R144" s="114"/>
      <c r="S144" s="114"/>
      <c r="T144" s="114"/>
    </row>
    <row r="145" spans="1:20" hidden="1" outlineLevel="1">
      <c r="A145" s="8">
        <v>44621</v>
      </c>
      <c r="B145" s="114">
        <v>1486.5310613300001</v>
      </c>
      <c r="C145" s="114">
        <v>4.75045158</v>
      </c>
      <c r="D145" s="114">
        <v>4.75045158</v>
      </c>
      <c r="E145" s="114">
        <v>0</v>
      </c>
      <c r="F145" s="114">
        <v>4.75045158</v>
      </c>
      <c r="G145" s="114">
        <v>0</v>
      </c>
      <c r="H145" s="114">
        <v>0</v>
      </c>
      <c r="I145" s="114">
        <v>0</v>
      </c>
      <c r="J145" s="114">
        <v>0</v>
      </c>
      <c r="K145" s="114">
        <v>0</v>
      </c>
      <c r="L145" s="114">
        <v>1481.7806097499999</v>
      </c>
      <c r="M145" s="114">
        <v>433.97417510999998</v>
      </c>
      <c r="N145" s="114"/>
      <c r="O145" s="114"/>
      <c r="P145" s="114"/>
      <c r="Q145" s="114"/>
      <c r="R145" s="114"/>
      <c r="S145" s="114"/>
      <c r="T145" s="114"/>
    </row>
    <row r="146" spans="1:20" hidden="1" outlineLevel="1">
      <c r="A146" s="8">
        <v>44652</v>
      </c>
      <c r="B146" s="114">
        <v>1611.4966085599999</v>
      </c>
      <c r="C146" s="114">
        <v>4.7158763099999996</v>
      </c>
      <c r="D146" s="114">
        <v>4.7158763099999996</v>
      </c>
      <c r="E146" s="114">
        <v>0</v>
      </c>
      <c r="F146" s="114">
        <v>4.7158763099999996</v>
      </c>
      <c r="G146" s="114">
        <v>0</v>
      </c>
      <c r="H146" s="114">
        <v>0</v>
      </c>
      <c r="I146" s="114">
        <v>0</v>
      </c>
      <c r="J146" s="114">
        <v>0</v>
      </c>
      <c r="K146" s="114">
        <v>0</v>
      </c>
      <c r="L146" s="114">
        <v>1606.78073225</v>
      </c>
      <c r="M146" s="114">
        <v>422.85356631000002</v>
      </c>
      <c r="N146" s="114"/>
      <c r="O146" s="114"/>
      <c r="P146" s="114"/>
      <c r="Q146" s="114"/>
      <c r="R146" s="114"/>
      <c r="S146" s="114"/>
      <c r="T146" s="114"/>
    </row>
    <row r="147" spans="1:20" hidden="1" outlineLevel="1">
      <c r="A147" s="8">
        <v>44682</v>
      </c>
      <c r="B147" s="114">
        <v>1834.4497395200001</v>
      </c>
      <c r="C147" s="114">
        <v>4.5471105100000004</v>
      </c>
      <c r="D147" s="114">
        <v>4.5471105100000004</v>
      </c>
      <c r="E147" s="114">
        <v>0</v>
      </c>
      <c r="F147" s="114">
        <v>4.5471105100000004</v>
      </c>
      <c r="G147" s="114">
        <v>0</v>
      </c>
      <c r="H147" s="114">
        <v>0</v>
      </c>
      <c r="I147" s="114">
        <v>0</v>
      </c>
      <c r="J147" s="114">
        <v>0</v>
      </c>
      <c r="K147" s="114">
        <v>0</v>
      </c>
      <c r="L147" s="114">
        <v>1829.9026290100001</v>
      </c>
      <c r="M147" s="114">
        <v>267.51034358999999</v>
      </c>
      <c r="N147" s="114"/>
      <c r="O147" s="114"/>
      <c r="P147" s="114"/>
      <c r="Q147" s="114"/>
      <c r="R147" s="114"/>
      <c r="S147" s="114"/>
      <c r="T147" s="114"/>
    </row>
    <row r="148" spans="1:20" hidden="1" outlineLevel="1">
      <c r="A148" s="8">
        <v>44713</v>
      </c>
      <c r="B148" s="114">
        <v>1876.2781479800001</v>
      </c>
      <c r="C148" s="114">
        <v>4.3353713100000002</v>
      </c>
      <c r="D148" s="114">
        <v>4.3353713100000002</v>
      </c>
      <c r="E148" s="114">
        <v>0</v>
      </c>
      <c r="F148" s="114">
        <v>4.3353713100000002</v>
      </c>
      <c r="G148" s="114">
        <v>0</v>
      </c>
      <c r="H148" s="114">
        <v>0</v>
      </c>
      <c r="I148" s="114">
        <v>0</v>
      </c>
      <c r="J148" s="114">
        <v>0</v>
      </c>
      <c r="K148" s="114">
        <v>0</v>
      </c>
      <c r="L148" s="114">
        <v>1871.9427766700001</v>
      </c>
      <c r="M148" s="114">
        <v>268.80082247000001</v>
      </c>
      <c r="N148" s="114"/>
      <c r="O148" s="114"/>
      <c r="P148" s="114"/>
      <c r="Q148" s="114"/>
      <c r="R148" s="114"/>
      <c r="S148" s="114"/>
      <c r="T148" s="114"/>
    </row>
    <row r="149" spans="1:20" hidden="1" outlineLevel="1">
      <c r="A149" s="8">
        <v>44743</v>
      </c>
      <c r="B149" s="114">
        <v>1823.41522037</v>
      </c>
      <c r="C149" s="114">
        <v>4.1259899999999998</v>
      </c>
      <c r="D149" s="114">
        <v>4.1259899999999998</v>
      </c>
      <c r="E149" s="114">
        <v>0</v>
      </c>
      <c r="F149" s="114">
        <v>4.1259899999999998</v>
      </c>
      <c r="G149" s="114">
        <v>0</v>
      </c>
      <c r="H149" s="114">
        <v>0</v>
      </c>
      <c r="I149" s="114">
        <v>0</v>
      </c>
      <c r="J149" s="114">
        <v>0</v>
      </c>
      <c r="K149" s="114">
        <v>0</v>
      </c>
      <c r="L149" s="114">
        <v>1819.28923037</v>
      </c>
      <c r="M149" s="114">
        <v>375.90232326</v>
      </c>
      <c r="N149" s="114"/>
      <c r="O149" s="114"/>
      <c r="P149" s="114"/>
      <c r="Q149" s="114"/>
      <c r="R149" s="114"/>
      <c r="S149" s="114"/>
      <c r="T149" s="114"/>
    </row>
    <row r="150" spans="1:20" hidden="1" outlineLevel="1">
      <c r="A150" s="8">
        <v>44774</v>
      </c>
      <c r="B150" s="114">
        <v>1797.4992054899999</v>
      </c>
      <c r="C150" s="114">
        <v>3.9151334599999998</v>
      </c>
      <c r="D150" s="114">
        <v>3.9151334599999998</v>
      </c>
      <c r="E150" s="114">
        <v>0</v>
      </c>
      <c r="F150" s="114">
        <v>3.9151334599999998</v>
      </c>
      <c r="G150" s="114">
        <v>0</v>
      </c>
      <c r="H150" s="114">
        <v>0</v>
      </c>
      <c r="I150" s="114">
        <v>0</v>
      </c>
      <c r="J150" s="114">
        <v>0</v>
      </c>
      <c r="K150" s="114">
        <v>0</v>
      </c>
      <c r="L150" s="114">
        <v>1793.58407203</v>
      </c>
      <c r="M150" s="114">
        <v>383.75384998999999</v>
      </c>
      <c r="N150" s="114"/>
      <c r="O150" s="114"/>
      <c r="P150" s="114"/>
      <c r="Q150" s="114"/>
      <c r="R150" s="114"/>
      <c r="S150" s="114"/>
      <c r="T150" s="114"/>
    </row>
    <row r="151" spans="1:20" hidden="1" outlineLevel="1">
      <c r="A151" s="8">
        <v>44805</v>
      </c>
      <c r="B151" s="114">
        <v>1813.12104774</v>
      </c>
      <c r="C151" s="114">
        <v>3.7029822299999999</v>
      </c>
      <c r="D151" s="114">
        <v>3.7029822299999999</v>
      </c>
      <c r="E151" s="114">
        <v>0</v>
      </c>
      <c r="F151" s="114">
        <v>3.7029822299999999</v>
      </c>
      <c r="G151" s="114">
        <v>0</v>
      </c>
      <c r="H151" s="114">
        <v>0</v>
      </c>
      <c r="I151" s="114">
        <v>0</v>
      </c>
      <c r="J151" s="114">
        <v>0</v>
      </c>
      <c r="K151" s="114">
        <v>0</v>
      </c>
      <c r="L151" s="114">
        <v>1809.4180655099999</v>
      </c>
      <c r="M151" s="114">
        <v>386.93044730000003</v>
      </c>
      <c r="N151" s="114"/>
      <c r="O151" s="114"/>
      <c r="P151" s="114"/>
      <c r="Q151" s="114"/>
      <c r="R151" s="114"/>
      <c r="S151" s="114"/>
      <c r="T151" s="114"/>
    </row>
    <row r="152" spans="1:20" hidden="1" outlineLevel="1">
      <c r="A152" s="8">
        <v>44835</v>
      </c>
      <c r="B152" s="114">
        <v>1785.1093611399999</v>
      </c>
      <c r="C152" s="114">
        <v>3.39303015</v>
      </c>
      <c r="D152" s="114">
        <v>3.39303015</v>
      </c>
      <c r="E152" s="114">
        <v>0</v>
      </c>
      <c r="F152" s="114">
        <v>3.39303015</v>
      </c>
      <c r="G152" s="114">
        <v>0</v>
      </c>
      <c r="H152" s="114">
        <v>0</v>
      </c>
      <c r="I152" s="114">
        <v>0</v>
      </c>
      <c r="J152" s="114">
        <v>0</v>
      </c>
      <c r="K152" s="114">
        <v>0</v>
      </c>
      <c r="L152" s="114">
        <v>1781.71633099</v>
      </c>
      <c r="M152" s="114">
        <v>389.76991357999998</v>
      </c>
      <c r="N152" s="114"/>
      <c r="O152" s="114"/>
      <c r="P152" s="114"/>
      <c r="Q152" s="114"/>
      <c r="R152" s="114"/>
      <c r="S152" s="114"/>
      <c r="T152" s="114"/>
    </row>
    <row r="153" spans="1:20" hidden="1" outlineLevel="1">
      <c r="A153" s="8">
        <v>44866</v>
      </c>
      <c r="B153" s="114">
        <v>1764.2531242299999</v>
      </c>
      <c r="C153" s="114">
        <v>3.1794577999999998</v>
      </c>
      <c r="D153" s="114">
        <v>3.1794577999999998</v>
      </c>
      <c r="E153" s="114">
        <v>0</v>
      </c>
      <c r="F153" s="114">
        <v>3.1794577999999998</v>
      </c>
      <c r="G153" s="114">
        <v>0</v>
      </c>
      <c r="H153" s="114">
        <v>0</v>
      </c>
      <c r="I153" s="114">
        <v>0</v>
      </c>
      <c r="J153" s="114">
        <v>0</v>
      </c>
      <c r="K153" s="114">
        <v>0</v>
      </c>
      <c r="L153" s="114">
        <v>1761.07366643</v>
      </c>
      <c r="M153" s="114">
        <v>420.48567437000003</v>
      </c>
      <c r="N153" s="114"/>
      <c r="O153" s="114"/>
      <c r="P153" s="114"/>
      <c r="Q153" s="114"/>
      <c r="R153" s="114"/>
      <c r="S153" s="114"/>
      <c r="T153" s="114"/>
    </row>
    <row r="154" spans="1:20" hidden="1" outlineLevel="1">
      <c r="A154" s="8">
        <v>44896</v>
      </c>
      <c r="B154" s="114">
        <v>1816.4726698100001</v>
      </c>
      <c r="C154" s="114">
        <v>2.9708724800000001</v>
      </c>
      <c r="D154" s="114">
        <v>2.9708724800000001</v>
      </c>
      <c r="E154" s="114">
        <v>0</v>
      </c>
      <c r="F154" s="114">
        <v>2.9708724800000001</v>
      </c>
      <c r="G154" s="114">
        <v>0</v>
      </c>
      <c r="H154" s="114">
        <v>0</v>
      </c>
      <c r="I154" s="114">
        <v>0</v>
      </c>
      <c r="J154" s="114">
        <v>0</v>
      </c>
      <c r="K154" s="114">
        <v>0</v>
      </c>
      <c r="L154" s="114">
        <v>1813.50179733</v>
      </c>
      <c r="M154" s="114">
        <v>421.62431157999998</v>
      </c>
      <c r="N154" s="114"/>
      <c r="O154" s="114"/>
      <c r="P154" s="114"/>
      <c r="Q154" s="114"/>
      <c r="R154" s="114"/>
      <c r="S154" s="114"/>
      <c r="T154" s="114"/>
    </row>
    <row r="155" spans="1:20" hidden="1" outlineLevel="1">
      <c r="A155" s="8">
        <v>44927</v>
      </c>
      <c r="B155" s="114">
        <v>1839.3095274299999</v>
      </c>
      <c r="C155" s="114">
        <v>7.8016137499999996</v>
      </c>
      <c r="D155" s="114">
        <v>7.8016137499999996</v>
      </c>
      <c r="E155" s="114">
        <v>0</v>
      </c>
      <c r="F155" s="114">
        <v>7.8016137499999996</v>
      </c>
      <c r="G155" s="114">
        <v>0</v>
      </c>
      <c r="H155" s="114">
        <v>0</v>
      </c>
      <c r="I155" s="114">
        <v>0</v>
      </c>
      <c r="J155" s="114">
        <v>0</v>
      </c>
      <c r="K155" s="114">
        <v>0</v>
      </c>
      <c r="L155" s="114">
        <v>1831.50791368</v>
      </c>
      <c r="M155" s="114">
        <v>369.73020441</v>
      </c>
      <c r="N155" s="114"/>
      <c r="O155" s="114"/>
      <c r="P155" s="114"/>
      <c r="Q155" s="114"/>
      <c r="R155" s="114"/>
      <c r="S155" s="114"/>
      <c r="T155" s="114"/>
    </row>
    <row r="156" spans="1:20" hidden="1" outlineLevel="1">
      <c r="A156" s="8">
        <v>44958</v>
      </c>
      <c r="B156" s="114">
        <v>1830.3734422299999</v>
      </c>
      <c r="C156" s="114">
        <v>7.8095130399999997</v>
      </c>
      <c r="D156" s="114">
        <v>7.8095130399999997</v>
      </c>
      <c r="E156" s="114">
        <v>0</v>
      </c>
      <c r="F156" s="114">
        <v>7.8095130399999997</v>
      </c>
      <c r="G156" s="114">
        <v>0</v>
      </c>
      <c r="H156" s="114">
        <v>0</v>
      </c>
      <c r="I156" s="114">
        <v>0</v>
      </c>
      <c r="J156" s="114">
        <v>0</v>
      </c>
      <c r="K156" s="114">
        <v>0</v>
      </c>
      <c r="L156" s="114">
        <v>1822.56392919</v>
      </c>
      <c r="M156" s="114">
        <v>358.14924316999998</v>
      </c>
      <c r="N156" s="114"/>
      <c r="O156" s="114"/>
      <c r="P156" s="114"/>
      <c r="Q156" s="114"/>
      <c r="R156" s="114"/>
      <c r="S156" s="114"/>
      <c r="T156" s="114"/>
    </row>
    <row r="157" spans="1:20" hidden="1" outlineLevel="1">
      <c r="A157" s="8">
        <v>44986</v>
      </c>
      <c r="B157" s="114">
        <v>1830.76247631</v>
      </c>
      <c r="C157" s="114">
        <v>7.3964344799999999</v>
      </c>
      <c r="D157" s="114">
        <v>7.3964344799999999</v>
      </c>
      <c r="E157" s="114">
        <v>0</v>
      </c>
      <c r="F157" s="114">
        <v>7.3964344799999999</v>
      </c>
      <c r="G157" s="114">
        <v>0</v>
      </c>
      <c r="H157" s="114">
        <v>0</v>
      </c>
      <c r="I157" s="114">
        <v>0</v>
      </c>
      <c r="J157" s="114">
        <v>0</v>
      </c>
      <c r="K157" s="114">
        <v>0</v>
      </c>
      <c r="L157" s="114">
        <v>1823.3660418300001</v>
      </c>
      <c r="M157" s="114">
        <v>377.16166741000001</v>
      </c>
      <c r="N157" s="114"/>
      <c r="O157" s="114"/>
      <c r="P157" s="114"/>
      <c r="Q157" s="114"/>
      <c r="R157" s="114"/>
      <c r="S157" s="114"/>
      <c r="T157" s="114"/>
    </row>
    <row r="158" spans="1:20" hidden="1" outlineLevel="1">
      <c r="A158" s="8">
        <v>45017</v>
      </c>
      <c r="B158" s="114">
        <v>1927.68769393</v>
      </c>
      <c r="C158" s="114">
        <v>16.964461150000002</v>
      </c>
      <c r="D158" s="114">
        <v>16.964461150000002</v>
      </c>
      <c r="E158" s="114">
        <v>0</v>
      </c>
      <c r="F158" s="114">
        <v>16.964461150000002</v>
      </c>
      <c r="G158" s="114">
        <v>0</v>
      </c>
      <c r="H158" s="114">
        <v>0</v>
      </c>
      <c r="I158" s="114">
        <v>0</v>
      </c>
      <c r="J158" s="114">
        <v>0</v>
      </c>
      <c r="K158" s="114">
        <v>0</v>
      </c>
      <c r="L158" s="114">
        <v>1910.72323278</v>
      </c>
      <c r="M158" s="114">
        <v>426.44549221</v>
      </c>
      <c r="N158" s="114"/>
      <c r="O158" s="114"/>
      <c r="P158" s="114"/>
      <c r="Q158" s="114"/>
      <c r="R158" s="114"/>
      <c r="S158" s="114"/>
      <c r="T158" s="114"/>
    </row>
    <row r="159" spans="1:20" hidden="1" outlineLevel="1">
      <c r="A159" s="8">
        <v>45047</v>
      </c>
      <c r="B159" s="114">
        <v>1964.02536151</v>
      </c>
      <c r="C159" s="114">
        <v>22.46876524</v>
      </c>
      <c r="D159" s="114">
        <v>22.46876524</v>
      </c>
      <c r="E159" s="114">
        <v>0</v>
      </c>
      <c r="F159" s="114">
        <v>22.46876524</v>
      </c>
      <c r="G159" s="114">
        <v>0</v>
      </c>
      <c r="H159" s="114">
        <v>0</v>
      </c>
      <c r="I159" s="114">
        <v>0</v>
      </c>
      <c r="J159" s="114">
        <v>0</v>
      </c>
      <c r="K159" s="114">
        <v>0</v>
      </c>
      <c r="L159" s="114">
        <v>1941.55659627</v>
      </c>
      <c r="M159" s="114">
        <v>440.54926067999997</v>
      </c>
      <c r="N159" s="114"/>
      <c r="O159" s="114"/>
      <c r="P159" s="114"/>
      <c r="Q159" s="114"/>
      <c r="R159" s="114"/>
      <c r="S159" s="114"/>
      <c r="T159" s="114"/>
    </row>
    <row r="160" spans="1:20" hidden="1" outlineLevel="1">
      <c r="A160" s="8">
        <v>45078</v>
      </c>
      <c r="B160" s="114">
        <v>2045.6052136400001</v>
      </c>
      <c r="C160" s="114">
        <v>22.625509990000001</v>
      </c>
      <c r="D160" s="114">
        <v>22.625509990000001</v>
      </c>
      <c r="E160" s="114">
        <v>0</v>
      </c>
      <c r="F160" s="114">
        <v>22.625509990000001</v>
      </c>
      <c r="G160" s="114">
        <v>0</v>
      </c>
      <c r="H160" s="114">
        <v>0</v>
      </c>
      <c r="I160" s="114">
        <v>0</v>
      </c>
      <c r="J160" s="114">
        <v>0</v>
      </c>
      <c r="K160" s="114">
        <v>0</v>
      </c>
      <c r="L160" s="114">
        <v>2022.9797036499999</v>
      </c>
      <c r="M160" s="114">
        <v>465.01863566999998</v>
      </c>
      <c r="N160" s="114"/>
      <c r="O160" s="114"/>
      <c r="P160" s="114"/>
      <c r="Q160" s="114"/>
      <c r="R160" s="114"/>
      <c r="S160" s="114"/>
      <c r="T160" s="114"/>
    </row>
    <row r="161" spans="1:20" hidden="1" outlineLevel="1">
      <c r="A161" s="8">
        <v>45108</v>
      </c>
      <c r="B161" s="114">
        <v>2062.2202592399999</v>
      </c>
      <c r="C161" s="114">
        <v>22.90142642</v>
      </c>
      <c r="D161" s="114">
        <v>22.90142642</v>
      </c>
      <c r="E161" s="114">
        <v>0</v>
      </c>
      <c r="F161" s="114">
        <v>22.90142642</v>
      </c>
      <c r="G161" s="114">
        <v>0</v>
      </c>
      <c r="H161" s="114">
        <v>0</v>
      </c>
      <c r="I161" s="114">
        <v>0</v>
      </c>
      <c r="J161" s="114">
        <v>0</v>
      </c>
      <c r="K161" s="114">
        <v>0</v>
      </c>
      <c r="L161" s="114">
        <v>2039.3188328199999</v>
      </c>
      <c r="M161" s="114">
        <v>426.02501824000001</v>
      </c>
      <c r="N161" s="114"/>
      <c r="O161" s="114"/>
      <c r="P161" s="114"/>
      <c r="Q161" s="114"/>
      <c r="R161" s="114"/>
      <c r="S161" s="114"/>
      <c r="T161" s="114"/>
    </row>
    <row r="162" spans="1:20" hidden="1" outlineLevel="1">
      <c r="A162" s="8">
        <v>45139</v>
      </c>
      <c r="B162" s="114">
        <v>2086.33525345</v>
      </c>
      <c r="C162" s="114">
        <v>22.120251490000001</v>
      </c>
      <c r="D162" s="114">
        <v>22.120251490000001</v>
      </c>
      <c r="E162" s="114">
        <v>0</v>
      </c>
      <c r="F162" s="114">
        <v>22.120251490000001</v>
      </c>
      <c r="G162" s="114">
        <v>0</v>
      </c>
      <c r="H162" s="114">
        <v>0</v>
      </c>
      <c r="I162" s="114">
        <v>0</v>
      </c>
      <c r="J162" s="114">
        <v>0</v>
      </c>
      <c r="K162" s="114">
        <v>0</v>
      </c>
      <c r="L162" s="114">
        <v>2064.2150019599999</v>
      </c>
      <c r="M162" s="114">
        <v>374.16125453000001</v>
      </c>
      <c r="N162" s="114"/>
      <c r="O162" s="114"/>
      <c r="P162" s="114"/>
      <c r="Q162" s="114"/>
      <c r="R162" s="114"/>
      <c r="S162" s="114"/>
      <c r="T162" s="114"/>
    </row>
    <row r="163" spans="1:20" hidden="1" outlineLevel="1">
      <c r="A163" s="8">
        <v>45170</v>
      </c>
      <c r="B163" s="114">
        <v>2124.6135111200001</v>
      </c>
      <c r="C163" s="114">
        <v>22.48332774</v>
      </c>
      <c r="D163" s="114">
        <v>22.48332774</v>
      </c>
      <c r="E163" s="114">
        <v>0</v>
      </c>
      <c r="F163" s="114">
        <v>22.48332774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2102.1301833799998</v>
      </c>
      <c r="M163" s="114">
        <v>363.68522452000002</v>
      </c>
      <c r="N163" s="114"/>
      <c r="O163" s="114"/>
      <c r="P163" s="114"/>
      <c r="Q163" s="114"/>
      <c r="R163" s="114"/>
      <c r="S163" s="114"/>
      <c r="T163" s="114"/>
    </row>
    <row r="164" spans="1:20" hidden="1" outlineLevel="1">
      <c r="A164" s="8">
        <v>45200</v>
      </c>
      <c r="B164" s="114">
        <v>2019.19041221</v>
      </c>
      <c r="C164" s="114">
        <v>21.584042029999999</v>
      </c>
      <c r="D164" s="114">
        <v>21.584042029999999</v>
      </c>
      <c r="E164" s="114">
        <v>1.4886234599999999</v>
      </c>
      <c r="F164" s="114">
        <v>20.09541857</v>
      </c>
      <c r="G164" s="114">
        <v>0</v>
      </c>
      <c r="H164" s="114">
        <v>0</v>
      </c>
      <c r="I164" s="114">
        <v>0</v>
      </c>
      <c r="J164" s="114">
        <v>0</v>
      </c>
      <c r="K164" s="114">
        <v>0</v>
      </c>
      <c r="L164" s="114">
        <v>1997.6063701800001</v>
      </c>
      <c r="M164" s="114">
        <v>351.30797989000001</v>
      </c>
      <c r="N164" s="114"/>
      <c r="O164" s="114"/>
      <c r="P164" s="114"/>
      <c r="Q164" s="114"/>
      <c r="R164" s="114"/>
      <c r="S164" s="114"/>
      <c r="T164" s="114"/>
    </row>
    <row r="165" spans="1:20" hidden="1" outlineLevel="1">
      <c r="A165" s="8">
        <v>45231</v>
      </c>
      <c r="B165" s="114">
        <v>2058.0687662199998</v>
      </c>
      <c r="C165" s="114">
        <v>21.945034140000001</v>
      </c>
      <c r="D165" s="114">
        <v>21.945034140000001</v>
      </c>
      <c r="E165" s="114">
        <v>1.50939</v>
      </c>
      <c r="F165" s="114">
        <v>20.435644140000001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  <c r="L165" s="114">
        <v>2036.1237320800001</v>
      </c>
      <c r="M165" s="114">
        <v>343.88029441999998</v>
      </c>
      <c r="N165" s="114"/>
      <c r="O165" s="114"/>
      <c r="P165" s="114"/>
      <c r="Q165" s="114"/>
      <c r="R165" s="114"/>
      <c r="S165" s="114"/>
      <c r="T165" s="114"/>
    </row>
    <row r="166" spans="1:20" hidden="1" outlineLevel="1">
      <c r="A166" s="8">
        <v>45261</v>
      </c>
      <c r="B166" s="114">
        <v>2173.3295961899998</v>
      </c>
      <c r="C166" s="114">
        <v>22.30423351</v>
      </c>
      <c r="D166" s="114">
        <v>22.30423351</v>
      </c>
      <c r="E166" s="114">
        <v>1.51720929</v>
      </c>
      <c r="F166" s="114">
        <v>20.787024219999999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  <c r="L166" s="114">
        <v>2151.0253626799999</v>
      </c>
      <c r="M166" s="114">
        <v>373.30001177000003</v>
      </c>
      <c r="N166" s="114"/>
      <c r="O166" s="114"/>
      <c r="P166" s="114"/>
      <c r="Q166" s="114"/>
      <c r="R166" s="114"/>
      <c r="S166" s="114"/>
      <c r="T166" s="114"/>
    </row>
    <row r="167" spans="1:20" hidden="1" outlineLevel="1">
      <c r="A167" s="8">
        <v>45292</v>
      </c>
      <c r="B167" s="114">
        <v>2132.7927835800001</v>
      </c>
      <c r="C167" s="114">
        <v>21.966452069999999</v>
      </c>
      <c r="D167" s="114">
        <v>21.966452069999999</v>
      </c>
      <c r="E167" s="114">
        <v>1.2954093799999999</v>
      </c>
      <c r="F167" s="114">
        <v>20.67104269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  <c r="L167" s="114">
        <v>2110.8263315099998</v>
      </c>
      <c r="M167" s="114">
        <v>356.45526107000001</v>
      </c>
      <c r="N167" s="114"/>
      <c r="O167" s="114"/>
      <c r="P167" s="114"/>
      <c r="Q167" s="114"/>
      <c r="R167" s="114"/>
      <c r="S167" s="114"/>
      <c r="T167" s="114"/>
    </row>
    <row r="168" spans="1:20" hidden="1" outlineLevel="1">
      <c r="A168" s="8">
        <v>45323</v>
      </c>
      <c r="B168" s="114">
        <v>2156.9967116299999</v>
      </c>
      <c r="C168" s="114">
        <v>21.855459400000001</v>
      </c>
      <c r="D168" s="114">
        <v>21.855459400000001</v>
      </c>
      <c r="E168" s="114">
        <v>1.13150259</v>
      </c>
      <c r="F168" s="114">
        <v>20.723956810000001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  <c r="L168" s="114">
        <v>2135.1412522300002</v>
      </c>
      <c r="M168" s="114">
        <v>364.10776923999998</v>
      </c>
      <c r="N168" s="114"/>
      <c r="O168" s="114"/>
      <c r="P168" s="114"/>
      <c r="Q168" s="114"/>
      <c r="R168" s="114"/>
      <c r="S168" s="114"/>
      <c r="T168" s="114"/>
    </row>
    <row r="169" spans="1:20" hidden="1" outlineLevel="1">
      <c r="A169" s="8">
        <v>45352</v>
      </c>
      <c r="B169" s="114">
        <v>2183.7152696399999</v>
      </c>
      <c r="C169" s="114">
        <v>20.609086779999998</v>
      </c>
      <c r="D169" s="114">
        <v>20.609086779999998</v>
      </c>
      <c r="E169" s="114">
        <v>0.92885857000000005</v>
      </c>
      <c r="F169" s="114">
        <v>19.680228209999999</v>
      </c>
      <c r="G169" s="114">
        <v>0</v>
      </c>
      <c r="H169" s="114">
        <v>0</v>
      </c>
      <c r="I169" s="114">
        <v>0</v>
      </c>
      <c r="J169" s="114">
        <v>0</v>
      </c>
      <c r="K169" s="114">
        <v>0</v>
      </c>
      <c r="L169" s="114">
        <v>2163.10618286</v>
      </c>
      <c r="M169" s="114">
        <v>406.08317142999999</v>
      </c>
      <c r="N169" s="114"/>
      <c r="O169" s="114"/>
      <c r="P169" s="114"/>
      <c r="Q169" s="114"/>
      <c r="R169" s="114"/>
      <c r="S169" s="114"/>
      <c r="T169" s="114"/>
    </row>
    <row r="170" spans="1:20" hidden="1" outlineLevel="1">
      <c r="A170" s="8">
        <v>45383</v>
      </c>
      <c r="B170" s="114">
        <v>2230.39024604</v>
      </c>
      <c r="C170" s="114">
        <v>20.40853804</v>
      </c>
      <c r="D170" s="114">
        <v>20.40853804</v>
      </c>
      <c r="E170" s="114">
        <v>0.75948563000000002</v>
      </c>
      <c r="F170" s="114">
        <v>19.649052409999999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  <c r="L170" s="114">
        <v>2209.9817079999998</v>
      </c>
      <c r="M170" s="114">
        <v>479.87471866999999</v>
      </c>
      <c r="N170" s="114"/>
      <c r="O170" s="114"/>
      <c r="P170" s="114"/>
      <c r="Q170" s="114"/>
      <c r="R170" s="114"/>
      <c r="S170" s="114"/>
      <c r="T170" s="114"/>
    </row>
    <row r="171" spans="1:20" hidden="1" outlineLevel="1">
      <c r="A171" s="8">
        <v>45413</v>
      </c>
      <c r="B171" s="114">
        <v>2288.3789855300001</v>
      </c>
      <c r="C171" s="114">
        <v>19.830872190000001</v>
      </c>
      <c r="D171" s="114">
        <v>19.830872190000001</v>
      </c>
      <c r="E171" s="114">
        <v>0.56000057000000003</v>
      </c>
      <c r="F171" s="114">
        <v>19.270871620000001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  <c r="L171" s="114">
        <v>2268.5481133399999</v>
      </c>
      <c r="M171" s="114">
        <v>610.45041219999996</v>
      </c>
      <c r="N171" s="114"/>
      <c r="O171" s="114"/>
      <c r="P171" s="114"/>
      <c r="Q171" s="114"/>
      <c r="R171" s="114"/>
      <c r="S171" s="114"/>
      <c r="T171" s="114"/>
    </row>
    <row r="172" spans="1:20" hidden="1" outlineLevel="1">
      <c r="A172" s="8">
        <v>45444</v>
      </c>
      <c r="B172" s="114">
        <v>2501.0962758999999</v>
      </c>
      <c r="C172" s="114">
        <v>21.216762960000001</v>
      </c>
      <c r="D172" s="114">
        <v>21.216762960000001</v>
      </c>
      <c r="E172" s="114">
        <v>0.38291600999999997</v>
      </c>
      <c r="F172" s="114">
        <v>18.894164830000001</v>
      </c>
      <c r="G172" s="114">
        <v>1.9396821200000001</v>
      </c>
      <c r="H172" s="114">
        <v>0</v>
      </c>
      <c r="I172" s="114">
        <v>0</v>
      </c>
      <c r="J172" s="114">
        <v>0</v>
      </c>
      <c r="K172" s="114">
        <v>0</v>
      </c>
      <c r="L172" s="114">
        <v>2479.87951294</v>
      </c>
      <c r="M172" s="114">
        <v>622.42721591999998</v>
      </c>
      <c r="N172" s="114"/>
      <c r="O172" s="114"/>
      <c r="P172" s="114"/>
      <c r="Q172" s="114"/>
      <c r="R172" s="114"/>
      <c r="S172" s="114"/>
      <c r="T172" s="114"/>
    </row>
    <row r="173" spans="1:20" hidden="1" outlineLevel="1">
      <c r="A173" s="8">
        <v>45474</v>
      </c>
      <c r="B173" s="114">
        <v>2455.6264912000001</v>
      </c>
      <c r="C173" s="114">
        <v>21.115707310000001</v>
      </c>
      <c r="D173" s="114">
        <v>21.115707310000001</v>
      </c>
      <c r="E173" s="114">
        <v>0</v>
      </c>
      <c r="F173" s="114">
        <v>19.214936080000001</v>
      </c>
      <c r="G173" s="114">
        <v>1.9007712299999999</v>
      </c>
      <c r="H173" s="114">
        <v>0</v>
      </c>
      <c r="I173" s="114">
        <v>0</v>
      </c>
      <c r="J173" s="114">
        <v>0</v>
      </c>
      <c r="K173" s="114">
        <v>0</v>
      </c>
      <c r="L173" s="114">
        <v>2434.5107838899999</v>
      </c>
      <c r="M173" s="114">
        <v>604.83140347999995</v>
      </c>
      <c r="N173" s="114"/>
      <c r="O173" s="114"/>
      <c r="P173" s="114"/>
      <c r="Q173" s="114"/>
      <c r="R173" s="114"/>
      <c r="S173" s="114"/>
      <c r="T173" s="114"/>
    </row>
    <row r="174" spans="1:20" hidden="1" outlineLevel="1">
      <c r="A174" s="8">
        <v>45505</v>
      </c>
      <c r="B174" s="114">
        <v>2481.9225433400002</v>
      </c>
      <c r="C174" s="114">
        <v>20.074298639999999</v>
      </c>
      <c r="D174" s="114">
        <v>20.074298639999999</v>
      </c>
      <c r="E174" s="114">
        <v>0</v>
      </c>
      <c r="F174" s="114">
        <v>18.151968539999999</v>
      </c>
      <c r="G174" s="114">
        <v>1.9223300999999999</v>
      </c>
      <c r="H174" s="114">
        <v>0</v>
      </c>
      <c r="I174" s="114">
        <v>0</v>
      </c>
      <c r="J174" s="114">
        <v>0</v>
      </c>
      <c r="K174" s="114">
        <v>0</v>
      </c>
      <c r="L174" s="114">
        <v>2461.8482447000001</v>
      </c>
      <c r="M174" s="114">
        <v>594.94438650999996</v>
      </c>
      <c r="N174" s="114"/>
      <c r="O174" s="114"/>
      <c r="P174" s="114"/>
      <c r="Q174" s="114"/>
      <c r="R174" s="114"/>
      <c r="S174" s="114"/>
      <c r="T174" s="114"/>
    </row>
    <row r="175" spans="1:20" hidden="1" outlineLevel="1">
      <c r="A175" s="8">
        <v>45536</v>
      </c>
      <c r="B175" s="114">
        <v>2595.7515396399999</v>
      </c>
      <c r="C175" s="114">
        <v>20.21251973</v>
      </c>
      <c r="D175" s="114">
        <v>20.21251973</v>
      </c>
      <c r="E175" s="114">
        <v>0</v>
      </c>
      <c r="F175" s="114">
        <v>18.26961386</v>
      </c>
      <c r="G175" s="114">
        <v>1.9429058699999999</v>
      </c>
      <c r="H175" s="114">
        <v>0</v>
      </c>
      <c r="I175" s="114">
        <v>0</v>
      </c>
      <c r="J175" s="114">
        <v>0</v>
      </c>
      <c r="K175" s="114">
        <v>0</v>
      </c>
      <c r="L175" s="114">
        <v>2575.5390199100002</v>
      </c>
      <c r="M175" s="114">
        <v>618.57500957000002</v>
      </c>
      <c r="N175" s="114"/>
      <c r="O175" s="114"/>
      <c r="P175" s="114"/>
      <c r="Q175" s="114"/>
      <c r="R175" s="114"/>
      <c r="S175" s="114"/>
      <c r="T175" s="114"/>
    </row>
    <row r="176" spans="1:20" hidden="1" outlineLevel="1">
      <c r="A176" s="8">
        <v>45566</v>
      </c>
      <c r="B176" s="114">
        <v>2493.3507522499999</v>
      </c>
      <c r="C176" s="114">
        <v>19.04812703</v>
      </c>
      <c r="D176" s="114">
        <v>19.04812703</v>
      </c>
      <c r="E176" s="114">
        <v>0</v>
      </c>
      <c r="F176" s="114">
        <v>17.086985940000002</v>
      </c>
      <c r="G176" s="114">
        <v>1.9611410899999999</v>
      </c>
      <c r="H176" s="114">
        <v>0</v>
      </c>
      <c r="I176" s="114">
        <v>0</v>
      </c>
      <c r="J176" s="114">
        <v>0</v>
      </c>
      <c r="K176" s="114">
        <v>0</v>
      </c>
      <c r="L176" s="114">
        <v>2474.3026252200002</v>
      </c>
      <c r="M176" s="114">
        <v>560.87460060000001</v>
      </c>
      <c r="N176" s="114"/>
      <c r="O176" s="114"/>
      <c r="P176" s="114"/>
      <c r="Q176" s="114"/>
      <c r="R176" s="114"/>
      <c r="S176" s="114"/>
      <c r="T176" s="114"/>
    </row>
    <row r="177" spans="1:20">
      <c r="A177" s="8">
        <v>45597</v>
      </c>
      <c r="B177" s="114">
        <v>2544.64393522</v>
      </c>
      <c r="C177" s="114">
        <v>18.659543360000001</v>
      </c>
      <c r="D177" s="114">
        <v>18.659543360000001</v>
      </c>
      <c r="E177" s="114">
        <v>0</v>
      </c>
      <c r="F177" s="114">
        <v>16.701599699999999</v>
      </c>
      <c r="G177" s="114">
        <v>1.95794366</v>
      </c>
      <c r="H177" s="114">
        <v>0</v>
      </c>
      <c r="I177" s="114">
        <v>0</v>
      </c>
      <c r="J177" s="114">
        <v>0</v>
      </c>
      <c r="K177" s="114">
        <v>0</v>
      </c>
      <c r="L177" s="114">
        <v>2525.98439186</v>
      </c>
      <c r="M177" s="114">
        <v>595.37317322000001</v>
      </c>
      <c r="N177" s="114"/>
      <c r="O177" s="114"/>
      <c r="P177" s="114"/>
      <c r="Q177" s="114"/>
      <c r="R177" s="114"/>
      <c r="S177" s="114"/>
      <c r="T177" s="114"/>
    </row>
    <row r="178" spans="1:20">
      <c r="A178" s="8">
        <v>45627</v>
      </c>
      <c r="B178" s="114">
        <v>2610.6659473</v>
      </c>
      <c r="C178" s="114">
        <v>1.95521927</v>
      </c>
      <c r="D178" s="114">
        <v>1.95521927</v>
      </c>
      <c r="E178" s="114">
        <v>0</v>
      </c>
      <c r="F178" s="114">
        <v>0</v>
      </c>
      <c r="G178" s="114">
        <v>1.95521927</v>
      </c>
      <c r="H178" s="114">
        <v>0</v>
      </c>
      <c r="I178" s="114">
        <v>0</v>
      </c>
      <c r="J178" s="114">
        <v>0</v>
      </c>
      <c r="K178" s="114">
        <v>0</v>
      </c>
      <c r="L178" s="114">
        <v>2608.7107280300002</v>
      </c>
      <c r="M178" s="114">
        <v>588.97512426000003</v>
      </c>
      <c r="N178" s="114"/>
      <c r="O178" s="114"/>
      <c r="P178" s="114"/>
      <c r="Q178" s="114"/>
      <c r="R178" s="114"/>
      <c r="S178" s="114"/>
      <c r="T178" s="114"/>
    </row>
    <row r="179" spans="1:20">
      <c r="A179" s="8">
        <v>45658</v>
      </c>
      <c r="B179" s="114">
        <v>2618.3631058000001</v>
      </c>
      <c r="C179" s="114">
        <v>1.95089179</v>
      </c>
      <c r="D179" s="114">
        <v>1.95089179</v>
      </c>
      <c r="E179" s="114">
        <v>0</v>
      </c>
      <c r="F179" s="114">
        <v>0</v>
      </c>
      <c r="G179" s="114">
        <v>1.95089179</v>
      </c>
      <c r="H179" s="114">
        <v>0</v>
      </c>
      <c r="I179" s="114">
        <v>0</v>
      </c>
      <c r="J179" s="114">
        <v>0</v>
      </c>
      <c r="K179" s="114">
        <v>0</v>
      </c>
      <c r="L179" s="114">
        <v>2616.4122140099998</v>
      </c>
      <c r="M179" s="114">
        <v>543.48982134000005</v>
      </c>
      <c r="N179" s="114"/>
      <c r="O179" s="114"/>
      <c r="P179" s="114"/>
      <c r="Q179" s="114"/>
      <c r="R179" s="114"/>
      <c r="S179" s="114"/>
      <c r="T179" s="114"/>
    </row>
    <row r="180" spans="1:20">
      <c r="A180" s="8">
        <v>45689</v>
      </c>
      <c r="B180" s="114">
        <v>2644.4106580799998</v>
      </c>
      <c r="C180" s="114">
        <v>1.9239325700000001</v>
      </c>
      <c r="D180" s="114">
        <v>1.9239325700000001</v>
      </c>
      <c r="E180" s="114">
        <v>0</v>
      </c>
      <c r="F180" s="114">
        <v>0</v>
      </c>
      <c r="G180" s="114">
        <v>1.9239325700000001</v>
      </c>
      <c r="H180" s="114">
        <v>0</v>
      </c>
      <c r="I180" s="114">
        <v>0</v>
      </c>
      <c r="J180" s="114">
        <v>0</v>
      </c>
      <c r="K180" s="114">
        <v>0</v>
      </c>
      <c r="L180" s="114">
        <v>2642.4867255099998</v>
      </c>
      <c r="M180" s="114">
        <v>485.85507998999998</v>
      </c>
      <c r="N180" s="114"/>
      <c r="O180" s="114"/>
      <c r="P180" s="114"/>
      <c r="Q180" s="114"/>
      <c r="R180" s="114"/>
      <c r="S180" s="114"/>
      <c r="T180" s="114"/>
    </row>
    <row r="181" spans="1:20">
      <c r="A181" s="8">
        <v>45717</v>
      </c>
      <c r="B181" s="114">
        <v>2711.8909012700001</v>
      </c>
      <c r="C181" s="114">
        <v>17.14242582</v>
      </c>
      <c r="D181" s="114">
        <v>17.14242582</v>
      </c>
      <c r="E181" s="114">
        <v>0</v>
      </c>
      <c r="F181" s="114">
        <v>15.242455339999999</v>
      </c>
      <c r="G181" s="114">
        <v>1.8999704799999999</v>
      </c>
      <c r="H181" s="114">
        <v>0</v>
      </c>
      <c r="I181" s="114">
        <v>0</v>
      </c>
      <c r="J181" s="114">
        <v>0</v>
      </c>
      <c r="K181" s="114">
        <v>0</v>
      </c>
      <c r="L181" s="114">
        <v>2694.7484754500001</v>
      </c>
      <c r="M181" s="114">
        <v>525.53721105</v>
      </c>
      <c r="N181" s="114"/>
      <c r="O181" s="114"/>
      <c r="P181" s="114"/>
      <c r="Q181" s="114"/>
      <c r="R181" s="114"/>
      <c r="S181" s="114"/>
      <c r="T181" s="114"/>
    </row>
    <row r="182" spans="1:20">
      <c r="A182" s="8">
        <v>45748</v>
      </c>
      <c r="B182" s="114">
        <v>2685.32259389</v>
      </c>
      <c r="C182" s="114">
        <v>26.740137260000001</v>
      </c>
      <c r="D182" s="114">
        <v>26.740137260000001</v>
      </c>
      <c r="E182" s="114">
        <v>0</v>
      </c>
      <c r="F182" s="114">
        <v>24.894039759999998</v>
      </c>
      <c r="G182" s="114">
        <v>1.8460974999999999</v>
      </c>
      <c r="H182" s="114">
        <v>0</v>
      </c>
      <c r="I182" s="114">
        <v>0</v>
      </c>
      <c r="J182" s="114">
        <v>0</v>
      </c>
      <c r="K182" s="114" t="e">
        <v>#N/A</v>
      </c>
      <c r="L182" s="114">
        <v>2658.5824566299998</v>
      </c>
      <c r="M182" s="114">
        <v>525.84888212999999</v>
      </c>
      <c r="N182" s="114"/>
      <c r="O182" s="114"/>
      <c r="P182" s="114"/>
      <c r="Q182" s="114"/>
      <c r="R182" s="114"/>
      <c r="S182" s="114"/>
      <c r="T182" s="114"/>
    </row>
    <row r="183" spans="1:20">
      <c r="A183" s="8">
        <v>45778</v>
      </c>
      <c r="B183" s="114">
        <v>2795.2702025799999</v>
      </c>
      <c r="C183" s="114">
        <v>28.128820560000001</v>
      </c>
      <c r="D183" s="114">
        <v>28.128820560000001</v>
      </c>
      <c r="E183" s="114">
        <v>0</v>
      </c>
      <c r="F183" s="114">
        <v>26.305157019999999</v>
      </c>
      <c r="G183" s="114">
        <v>1.8236635400000001</v>
      </c>
      <c r="H183" s="114">
        <v>0</v>
      </c>
      <c r="I183" s="114">
        <v>0</v>
      </c>
      <c r="J183" s="114">
        <v>0</v>
      </c>
      <c r="K183" s="114">
        <v>0</v>
      </c>
      <c r="L183" s="114">
        <v>2767.14138202</v>
      </c>
      <c r="M183" s="114">
        <v>520.03906185999995</v>
      </c>
      <c r="N183" s="114"/>
      <c r="O183" s="114"/>
      <c r="P183" s="114"/>
      <c r="Q183" s="114"/>
      <c r="R183" s="114"/>
      <c r="S183" s="114"/>
      <c r="T183" s="114"/>
    </row>
    <row r="184" spans="1:20">
      <c r="A184" s="8">
        <v>45809</v>
      </c>
      <c r="B184" s="114">
        <v>2965.9629917000002</v>
      </c>
      <c r="C184" s="114">
        <v>37.1172057</v>
      </c>
      <c r="D184" s="114">
        <v>37.1172057</v>
      </c>
      <c r="E184" s="114">
        <v>0</v>
      </c>
      <c r="F184" s="114">
        <v>35.318729249999997</v>
      </c>
      <c r="G184" s="114">
        <v>1.7984764499999999</v>
      </c>
      <c r="H184" s="114">
        <v>0</v>
      </c>
      <c r="I184" s="114">
        <v>0</v>
      </c>
      <c r="J184" s="114">
        <v>0</v>
      </c>
      <c r="K184" s="114">
        <v>0</v>
      </c>
      <c r="L184" s="114">
        <v>2928.8457859999999</v>
      </c>
      <c r="M184" s="114">
        <v>576.54523345999996</v>
      </c>
      <c r="N184" s="114"/>
      <c r="O184" s="114"/>
      <c r="P184" s="114"/>
      <c r="Q184" s="114"/>
      <c r="R184" s="114"/>
      <c r="S184" s="114"/>
      <c r="T184" s="114"/>
    </row>
    <row r="185" spans="1:20">
      <c r="A185" s="8">
        <v>45839</v>
      </c>
      <c r="B185" s="114">
        <v>3018.8507760500001</v>
      </c>
      <c r="C185" s="114">
        <v>54.816573769999998</v>
      </c>
      <c r="D185" s="114">
        <v>54.816573769999998</v>
      </c>
      <c r="E185" s="114">
        <v>0</v>
      </c>
      <c r="F185" s="114">
        <v>53.043060660000002</v>
      </c>
      <c r="G185" s="114">
        <v>1.7735131099999999</v>
      </c>
      <c r="H185" s="114">
        <v>0</v>
      </c>
      <c r="I185" s="114">
        <v>0</v>
      </c>
      <c r="J185" s="114">
        <v>0</v>
      </c>
      <c r="K185" s="114">
        <v>0</v>
      </c>
      <c r="L185" s="114">
        <v>2964.03420228</v>
      </c>
      <c r="M185" s="114">
        <v>602.64817497000001</v>
      </c>
      <c r="N185" s="114"/>
      <c r="O185" s="114"/>
      <c r="P185" s="114"/>
      <c r="Q185" s="114"/>
      <c r="R185" s="114"/>
      <c r="S185" s="114"/>
      <c r="T185" s="114"/>
    </row>
    <row r="186" spans="1:20">
      <c r="A186" s="8">
        <v>45870</v>
      </c>
      <c r="B186" s="114">
        <v>3046.9725218499998</v>
      </c>
      <c r="C186" s="114">
        <v>65.932891600000005</v>
      </c>
      <c r="D186" s="114">
        <v>59.653449369999997</v>
      </c>
      <c r="E186" s="114">
        <v>5.0177144399999998</v>
      </c>
      <c r="F186" s="114">
        <v>52.903806869999997</v>
      </c>
      <c r="G186" s="114">
        <v>1.73192806</v>
      </c>
      <c r="H186" s="114">
        <v>6.2794422299999999</v>
      </c>
      <c r="I186" s="114">
        <v>0</v>
      </c>
      <c r="J186" s="114">
        <v>6.2794422299999999</v>
      </c>
      <c r="K186" s="114">
        <v>0</v>
      </c>
      <c r="L186" s="114">
        <v>2981.0396302499998</v>
      </c>
      <c r="M186" s="114">
        <v>579.19500004999998</v>
      </c>
      <c r="N186" s="114"/>
      <c r="O186" s="114"/>
      <c r="P186" s="114"/>
      <c r="Q186" s="114"/>
      <c r="R186" s="114"/>
      <c r="S186" s="114"/>
      <c r="T186" s="114"/>
    </row>
    <row r="187" spans="1:20">
      <c r="A187" s="8">
        <v>45901</v>
      </c>
      <c r="B187" s="114">
        <v>3113.3943224</v>
      </c>
      <c r="C187" s="114">
        <v>77.169216849999998</v>
      </c>
      <c r="D187" s="114">
        <v>70.86261408</v>
      </c>
      <c r="E187" s="114">
        <v>5.0596662099999996</v>
      </c>
      <c r="F187" s="114">
        <v>64.076847849999993</v>
      </c>
      <c r="G187" s="114">
        <v>1.7261000200000001</v>
      </c>
      <c r="H187" s="114">
        <v>6.3066027699999996</v>
      </c>
      <c r="I187" s="114">
        <v>0</v>
      </c>
      <c r="J187" s="114">
        <v>6.3066027699999996</v>
      </c>
      <c r="K187" s="114">
        <v>0</v>
      </c>
      <c r="L187" s="114">
        <v>3036.2251055500001</v>
      </c>
      <c r="M187" s="114">
        <v>557.33213083999999</v>
      </c>
      <c r="N187" s="114"/>
      <c r="O187" s="114"/>
      <c r="P187" s="114"/>
      <c r="Q187" s="114"/>
      <c r="R187" s="114"/>
      <c r="S187" s="114"/>
      <c r="T187" s="114"/>
    </row>
    <row r="188" spans="1:20">
      <c r="A188" s="8">
        <v>45931</v>
      </c>
      <c r="B188" s="114">
        <v>3042.8518878</v>
      </c>
      <c r="C188" s="114">
        <v>86.461735709999999</v>
      </c>
      <c r="D188" s="114">
        <v>80.054356970000001</v>
      </c>
      <c r="E188" s="114">
        <v>5.0992251599999996</v>
      </c>
      <c r="F188" s="114">
        <v>73.253762899999998</v>
      </c>
      <c r="G188" s="114">
        <v>1.70136891</v>
      </c>
      <c r="H188" s="114">
        <v>6.4073787400000004</v>
      </c>
      <c r="I188" s="114">
        <v>0</v>
      </c>
      <c r="J188" s="114">
        <v>6.4073787400000004</v>
      </c>
      <c r="K188" s="114">
        <v>0</v>
      </c>
      <c r="L188" s="114">
        <v>2956.3901520899999</v>
      </c>
      <c r="M188" s="114">
        <v>496.75367279</v>
      </c>
      <c r="N188" s="114"/>
      <c r="O188" s="114"/>
      <c r="P188" s="114"/>
      <c r="Q188" s="114"/>
      <c r="R188" s="114"/>
      <c r="S188" s="114"/>
      <c r="T188" s="114"/>
    </row>
    <row r="189" spans="1:20">
      <c r="A189" s="8">
        <v>45962</v>
      </c>
      <c r="B189" s="114">
        <v>3085.8079828099999</v>
      </c>
      <c r="C189" s="114">
        <v>84.718581999999998</v>
      </c>
      <c r="D189" s="114">
        <v>78.277634629999994</v>
      </c>
      <c r="E189" s="114">
        <v>3.6313481900000002</v>
      </c>
      <c r="F189" s="114">
        <v>72.950394840000001</v>
      </c>
      <c r="G189" s="114">
        <v>1.6958915999999999</v>
      </c>
      <c r="H189" s="114">
        <v>6.4409473699999999</v>
      </c>
      <c r="I189" s="114">
        <v>0</v>
      </c>
      <c r="J189" s="114">
        <v>6.4409473699999999</v>
      </c>
      <c r="K189" s="114">
        <v>0</v>
      </c>
      <c r="L189" s="114">
        <v>3001.0894008099999</v>
      </c>
      <c r="M189" s="114">
        <v>379.6664207</v>
      </c>
      <c r="N189" s="114"/>
      <c r="O189" s="114"/>
      <c r="P189" s="114"/>
      <c r="Q189" s="114"/>
      <c r="R189" s="114"/>
      <c r="S189" s="114"/>
      <c r="T189" s="11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128</v>
      </c>
      <c r="B1" s="10"/>
    </row>
    <row r="2" spans="1:28" ht="5.25" customHeight="1"/>
    <row r="3" spans="1:28" ht="26.25" customHeight="1">
      <c r="A3" s="215" t="s">
        <v>70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</row>
    <row r="4" spans="1:28" ht="12.75" customHeight="1">
      <c r="A4" s="208" t="s">
        <v>127</v>
      </c>
      <c r="B4" s="220"/>
      <c r="C4" s="220"/>
      <c r="L4" s="25"/>
      <c r="U4" s="25"/>
      <c r="V4" s="25"/>
    </row>
    <row r="5" spans="1:28" ht="12.75" customHeight="1">
      <c r="A5" s="25" t="s">
        <v>225</v>
      </c>
      <c r="B5" s="25"/>
      <c r="C5" s="25"/>
      <c r="L5" s="25"/>
      <c r="U5" s="25"/>
      <c r="V5" s="25"/>
    </row>
    <row r="6" spans="1:28" s="30" customFormat="1" ht="18" customHeight="1">
      <c r="A6" s="221" t="s">
        <v>0</v>
      </c>
      <c r="B6" s="206" t="s">
        <v>1</v>
      </c>
      <c r="C6" s="206" t="s">
        <v>55</v>
      </c>
      <c r="D6" s="195" t="s">
        <v>2</v>
      </c>
      <c r="E6" s="195"/>
      <c r="F6" s="195"/>
      <c r="G6" s="195"/>
      <c r="H6" s="195"/>
      <c r="I6" s="195"/>
      <c r="J6" s="195"/>
      <c r="K6" s="195"/>
      <c r="L6" s="206" t="s">
        <v>53</v>
      </c>
      <c r="M6" s="197" t="s">
        <v>2</v>
      </c>
      <c r="N6" s="198"/>
      <c r="O6" s="198"/>
      <c r="P6" s="198"/>
      <c r="Q6" s="198"/>
      <c r="R6" s="198"/>
      <c r="S6" s="198"/>
      <c r="T6" s="198"/>
      <c r="U6" s="206" t="s">
        <v>56</v>
      </c>
      <c r="V6" s="206" t="s">
        <v>51</v>
      </c>
    </row>
    <row r="7" spans="1:28" s="32" customFormat="1" ht="15" customHeight="1">
      <c r="A7" s="221"/>
      <c r="B7" s="206"/>
      <c r="C7" s="206"/>
      <c r="D7" s="195" t="s">
        <v>17</v>
      </c>
      <c r="E7" s="196"/>
      <c r="F7" s="196"/>
      <c r="G7" s="196"/>
      <c r="H7" s="195" t="s">
        <v>9</v>
      </c>
      <c r="I7" s="196"/>
      <c r="J7" s="196"/>
      <c r="K7" s="196"/>
      <c r="L7" s="206"/>
      <c r="M7" s="197" t="s">
        <v>17</v>
      </c>
      <c r="N7" s="198"/>
      <c r="O7" s="198"/>
      <c r="P7" s="198"/>
      <c r="Q7" s="197" t="s">
        <v>9</v>
      </c>
      <c r="R7" s="198"/>
      <c r="S7" s="198"/>
      <c r="T7" s="198"/>
      <c r="U7" s="206"/>
      <c r="V7" s="206"/>
    </row>
    <row r="8" spans="1:28" ht="55.2">
      <c r="A8" s="221"/>
      <c r="B8" s="206"/>
      <c r="C8" s="206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6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6"/>
      <c r="V8" s="206"/>
    </row>
    <row r="9" spans="1:28" hidden="1">
      <c r="A9" s="127"/>
      <c r="B9" s="124"/>
      <c r="C9" s="124"/>
      <c r="D9" s="123"/>
      <c r="E9" s="123"/>
      <c r="F9" s="123"/>
      <c r="G9" s="123"/>
      <c r="H9" s="123"/>
      <c r="I9" s="123"/>
      <c r="J9" s="123"/>
      <c r="K9" s="123"/>
      <c r="L9" s="124"/>
      <c r="M9" s="123"/>
      <c r="N9" s="123"/>
      <c r="O9" s="123"/>
      <c r="P9" s="123"/>
      <c r="Q9" s="123"/>
      <c r="R9" s="123"/>
      <c r="S9" s="123"/>
      <c r="T9" s="123"/>
      <c r="U9" s="124"/>
      <c r="V9" s="124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14">
        <v>2684.6674643000001</v>
      </c>
      <c r="C11" s="114">
        <v>1866.3010953</v>
      </c>
      <c r="D11" s="114">
        <v>508.72437316999998</v>
      </c>
      <c r="E11" s="114">
        <v>174.99738176</v>
      </c>
      <c r="F11" s="114">
        <v>150.22151020000001</v>
      </c>
      <c r="G11" s="114">
        <v>183.50548121</v>
      </c>
      <c r="H11" s="114">
        <v>1357.57672213</v>
      </c>
      <c r="I11" s="114">
        <v>59.686520870000003</v>
      </c>
      <c r="J11" s="114">
        <v>317.29094859999998</v>
      </c>
      <c r="K11" s="114">
        <v>980.59925266000005</v>
      </c>
      <c r="L11" s="114">
        <v>730.54110643000001</v>
      </c>
      <c r="M11" s="114">
        <v>85.637774469999997</v>
      </c>
      <c r="N11" s="114">
        <v>0.83589634000000002</v>
      </c>
      <c r="O11" s="114">
        <v>5.1046737100000001</v>
      </c>
      <c r="P11" s="114">
        <v>79.697204420000006</v>
      </c>
      <c r="Q11" s="114">
        <v>644.90333195999995</v>
      </c>
      <c r="R11" s="114">
        <v>5.0869499500000002</v>
      </c>
      <c r="S11" s="114">
        <v>31.812739839999999</v>
      </c>
      <c r="T11" s="114">
        <v>608.00364217000003</v>
      </c>
      <c r="U11" s="114">
        <v>87.825262570000007</v>
      </c>
      <c r="V11" s="114">
        <v>1236.73677099</v>
      </c>
      <c r="W11" s="114"/>
      <c r="X11" s="114"/>
      <c r="Y11" s="114"/>
      <c r="Z11" s="114"/>
      <c r="AA11" s="114"/>
      <c r="AB11" s="114"/>
    </row>
    <row r="12" spans="1:28" hidden="1" outlineLevel="1">
      <c r="A12" s="8">
        <v>40575</v>
      </c>
      <c r="B12" s="114">
        <v>2661.9509040399998</v>
      </c>
      <c r="C12" s="114">
        <v>1854.02420061</v>
      </c>
      <c r="D12" s="114">
        <v>512.18927816999997</v>
      </c>
      <c r="E12" s="114">
        <v>182.24692515000001</v>
      </c>
      <c r="F12" s="114">
        <v>148.08390600000001</v>
      </c>
      <c r="G12" s="114">
        <v>181.85844702</v>
      </c>
      <c r="H12" s="114">
        <v>1341.8349224399999</v>
      </c>
      <c r="I12" s="114">
        <v>59.470071699999998</v>
      </c>
      <c r="J12" s="114">
        <v>311.61290929</v>
      </c>
      <c r="K12" s="114">
        <v>970.75194145</v>
      </c>
      <c r="L12" s="114">
        <v>723.41537460999996</v>
      </c>
      <c r="M12" s="114">
        <v>85.068819489999996</v>
      </c>
      <c r="N12" s="114">
        <v>1.2449499500000001</v>
      </c>
      <c r="O12" s="114">
        <v>4.7444028400000002</v>
      </c>
      <c r="P12" s="114">
        <v>79.079466699999998</v>
      </c>
      <c r="Q12" s="114">
        <v>638.34655511999995</v>
      </c>
      <c r="R12" s="114">
        <v>8.7255993499999995</v>
      </c>
      <c r="S12" s="114">
        <v>30.803356170000001</v>
      </c>
      <c r="T12" s="114">
        <v>598.81759959999999</v>
      </c>
      <c r="U12" s="114">
        <v>84.511328820000003</v>
      </c>
      <c r="V12" s="114">
        <v>1165.0679569500001</v>
      </c>
      <c r="W12" s="114"/>
      <c r="X12" s="114"/>
      <c r="Y12" s="114"/>
      <c r="Z12" s="114"/>
      <c r="AA12" s="114"/>
      <c r="AB12" s="114"/>
    </row>
    <row r="13" spans="1:28" hidden="1" outlineLevel="1">
      <c r="A13" s="8">
        <v>40603</v>
      </c>
      <c r="B13" s="114">
        <v>2652.2583718599999</v>
      </c>
      <c r="C13" s="114">
        <v>1845.3465277</v>
      </c>
      <c r="D13" s="114">
        <v>515.37977334000004</v>
      </c>
      <c r="E13" s="114">
        <v>188.86966221</v>
      </c>
      <c r="F13" s="114">
        <v>146.94341865999999</v>
      </c>
      <c r="G13" s="114">
        <v>179.56669246999999</v>
      </c>
      <c r="H13" s="114">
        <v>1329.9667543600001</v>
      </c>
      <c r="I13" s="114">
        <v>61.36500109</v>
      </c>
      <c r="J13" s="114">
        <v>305.04280863000002</v>
      </c>
      <c r="K13" s="114">
        <v>963.55894464000005</v>
      </c>
      <c r="L13" s="114">
        <v>716.73491136999996</v>
      </c>
      <c r="M13" s="114">
        <v>83.499995100000007</v>
      </c>
      <c r="N13" s="114">
        <v>1.4954028699999999</v>
      </c>
      <c r="O13" s="114">
        <v>4.3583651100000003</v>
      </c>
      <c r="P13" s="114">
        <v>77.646227120000006</v>
      </c>
      <c r="Q13" s="114">
        <v>633.23491626999999</v>
      </c>
      <c r="R13" s="114">
        <v>8.8852897599999991</v>
      </c>
      <c r="S13" s="114">
        <v>30.326892869999998</v>
      </c>
      <c r="T13" s="114">
        <v>594.02273363999996</v>
      </c>
      <c r="U13" s="114">
        <v>90.176932789999995</v>
      </c>
      <c r="V13" s="114">
        <v>1158.24261501</v>
      </c>
      <c r="W13" s="114"/>
      <c r="X13" s="114"/>
      <c r="Y13" s="114"/>
      <c r="Z13" s="114"/>
      <c r="AA13" s="114"/>
      <c r="AB13" s="114"/>
    </row>
    <row r="14" spans="1:28" hidden="1" outlineLevel="1">
      <c r="A14" s="8">
        <v>40634</v>
      </c>
      <c r="B14" s="114">
        <v>2655.9920232999998</v>
      </c>
      <c r="C14" s="114">
        <v>1922.5958040400001</v>
      </c>
      <c r="D14" s="114">
        <v>541.28132899000002</v>
      </c>
      <c r="E14" s="114">
        <v>201.24706365</v>
      </c>
      <c r="F14" s="114">
        <v>151.60785003000001</v>
      </c>
      <c r="G14" s="114">
        <v>188.42641531000001</v>
      </c>
      <c r="H14" s="114">
        <v>1381.3144750500001</v>
      </c>
      <c r="I14" s="114">
        <v>62.090485100000002</v>
      </c>
      <c r="J14" s="114">
        <v>304.21571096999998</v>
      </c>
      <c r="K14" s="114">
        <v>1015.00827898</v>
      </c>
      <c r="L14" s="114">
        <v>645.15540063000003</v>
      </c>
      <c r="M14" s="114">
        <v>73.800199090000007</v>
      </c>
      <c r="N14" s="114">
        <v>1.0742725</v>
      </c>
      <c r="O14" s="114">
        <v>4.4077144099999996</v>
      </c>
      <c r="P14" s="114">
        <v>68.318212180000003</v>
      </c>
      <c r="Q14" s="114">
        <v>571.35520154000005</v>
      </c>
      <c r="R14" s="114">
        <v>4.8894025699999997</v>
      </c>
      <c r="S14" s="114">
        <v>28.647343960000001</v>
      </c>
      <c r="T14" s="114">
        <v>537.81845500999998</v>
      </c>
      <c r="U14" s="114">
        <v>88.240818630000007</v>
      </c>
      <c r="V14" s="114">
        <v>1159.73587664</v>
      </c>
      <c r="W14" s="114"/>
      <c r="X14" s="114"/>
      <c r="Y14" s="114"/>
      <c r="Z14" s="114"/>
      <c r="AA14" s="114"/>
      <c r="AB14" s="114"/>
    </row>
    <row r="15" spans="1:28" hidden="1" outlineLevel="1">
      <c r="A15" s="8">
        <v>40664</v>
      </c>
      <c r="B15" s="114">
        <v>2647.2119186</v>
      </c>
      <c r="C15" s="114">
        <v>1917.3352527300001</v>
      </c>
      <c r="D15" s="114">
        <v>554.32192333</v>
      </c>
      <c r="E15" s="114">
        <v>210.03521882000001</v>
      </c>
      <c r="F15" s="114">
        <v>152.41755895</v>
      </c>
      <c r="G15" s="114">
        <v>191.86914555999999</v>
      </c>
      <c r="H15" s="114">
        <v>1363.0133294</v>
      </c>
      <c r="I15" s="114">
        <v>61.834863949999999</v>
      </c>
      <c r="J15" s="114">
        <v>300.53332263999999</v>
      </c>
      <c r="K15" s="114">
        <v>1000.64514281</v>
      </c>
      <c r="L15" s="114">
        <v>641.54750320999995</v>
      </c>
      <c r="M15" s="114">
        <v>75.653809980000005</v>
      </c>
      <c r="N15" s="114">
        <v>1.4979824900000001</v>
      </c>
      <c r="O15" s="114">
        <v>5.9806122400000001</v>
      </c>
      <c r="P15" s="114">
        <v>68.175215249999994</v>
      </c>
      <c r="Q15" s="114">
        <v>565.89369323000005</v>
      </c>
      <c r="R15" s="114">
        <v>9.5118755799999999</v>
      </c>
      <c r="S15" s="114">
        <v>28.21081951</v>
      </c>
      <c r="T15" s="114">
        <v>528.17099814000005</v>
      </c>
      <c r="U15" s="114">
        <v>88.329162659999994</v>
      </c>
      <c r="V15" s="114">
        <v>1142.23559228</v>
      </c>
      <c r="W15" s="114"/>
      <c r="X15" s="114"/>
      <c r="Y15" s="114"/>
      <c r="Z15" s="114"/>
      <c r="AA15" s="114"/>
      <c r="AB15" s="114"/>
    </row>
    <row r="16" spans="1:28" hidden="1" outlineLevel="1">
      <c r="A16" s="8">
        <v>40695</v>
      </c>
      <c r="B16" s="114">
        <v>2638.68199594</v>
      </c>
      <c r="C16" s="114">
        <v>1909.8828050899999</v>
      </c>
      <c r="D16" s="114">
        <v>566.16127556000004</v>
      </c>
      <c r="E16" s="114">
        <v>212.05800015</v>
      </c>
      <c r="F16" s="114">
        <v>156.97621932999999</v>
      </c>
      <c r="G16" s="114">
        <v>197.12705607999999</v>
      </c>
      <c r="H16" s="114">
        <v>1343.72152953</v>
      </c>
      <c r="I16" s="114">
        <v>61.500956780000003</v>
      </c>
      <c r="J16" s="114">
        <v>299.72623716999999</v>
      </c>
      <c r="K16" s="114">
        <v>982.49433557999998</v>
      </c>
      <c r="L16" s="114">
        <v>636.52080467999997</v>
      </c>
      <c r="M16" s="114">
        <v>75.755978780000007</v>
      </c>
      <c r="N16" s="114">
        <v>1.2925866100000001</v>
      </c>
      <c r="O16" s="114">
        <v>5.2017049899999996</v>
      </c>
      <c r="P16" s="114">
        <v>69.261687179999996</v>
      </c>
      <c r="Q16" s="114">
        <v>560.76482590000001</v>
      </c>
      <c r="R16" s="114">
        <v>9.7751705900000001</v>
      </c>
      <c r="S16" s="114">
        <v>27.504196270000001</v>
      </c>
      <c r="T16" s="114">
        <v>523.48545904000002</v>
      </c>
      <c r="U16" s="114">
        <v>92.278386170000005</v>
      </c>
      <c r="V16" s="114">
        <v>1105.7735280300001</v>
      </c>
      <c r="W16" s="114"/>
      <c r="X16" s="114"/>
      <c r="Y16" s="114"/>
      <c r="Z16" s="114"/>
      <c r="AA16" s="114"/>
      <c r="AB16" s="114"/>
    </row>
    <row r="17" spans="1:28" hidden="1" outlineLevel="1">
      <c r="A17" s="8">
        <v>40725</v>
      </c>
      <c r="B17" s="114">
        <v>2607.8975634499998</v>
      </c>
      <c r="C17" s="114">
        <v>1890.99361325</v>
      </c>
      <c r="D17" s="114">
        <v>580.16365844999996</v>
      </c>
      <c r="E17" s="114">
        <v>220.74792618999999</v>
      </c>
      <c r="F17" s="114">
        <v>163.88962573000001</v>
      </c>
      <c r="G17" s="114">
        <v>195.52610652999999</v>
      </c>
      <c r="H17" s="114">
        <v>1310.8299548</v>
      </c>
      <c r="I17" s="114">
        <v>61.555872059999999</v>
      </c>
      <c r="J17" s="114">
        <v>294.93638951000003</v>
      </c>
      <c r="K17" s="114">
        <v>954.33769323000001</v>
      </c>
      <c r="L17" s="114">
        <v>630.82618553999998</v>
      </c>
      <c r="M17" s="114">
        <v>77.575018060000005</v>
      </c>
      <c r="N17" s="114">
        <v>1.5695551000000001</v>
      </c>
      <c r="O17" s="114">
        <v>5.0997560999999996</v>
      </c>
      <c r="P17" s="114">
        <v>70.905706859999995</v>
      </c>
      <c r="Q17" s="114">
        <v>553.25116748000005</v>
      </c>
      <c r="R17" s="114">
        <v>9.9642369300000002</v>
      </c>
      <c r="S17" s="114">
        <v>28.236856769999999</v>
      </c>
      <c r="T17" s="114">
        <v>515.05007378000005</v>
      </c>
      <c r="U17" s="114">
        <v>86.07776466</v>
      </c>
      <c r="V17" s="114">
        <v>1128.8415213400001</v>
      </c>
      <c r="W17" s="114"/>
      <c r="X17" s="114"/>
      <c r="Y17" s="114"/>
      <c r="Z17" s="114"/>
      <c r="AA17" s="114"/>
      <c r="AB17" s="114"/>
    </row>
    <row r="18" spans="1:28" hidden="1" outlineLevel="1">
      <c r="A18" s="8">
        <v>40756</v>
      </c>
      <c r="B18" s="114">
        <v>2593.0920804699999</v>
      </c>
      <c r="C18" s="114">
        <v>1886.5834935600001</v>
      </c>
      <c r="D18" s="114">
        <v>607.34683758999995</v>
      </c>
      <c r="E18" s="114">
        <v>234.87581822000001</v>
      </c>
      <c r="F18" s="114">
        <v>166.92249921999999</v>
      </c>
      <c r="G18" s="114">
        <v>205.54852015</v>
      </c>
      <c r="H18" s="114">
        <v>1279.2366559699999</v>
      </c>
      <c r="I18" s="114">
        <v>52.083623840000001</v>
      </c>
      <c r="J18" s="114">
        <v>302.80577976000001</v>
      </c>
      <c r="K18" s="114">
        <v>924.34725236999998</v>
      </c>
      <c r="L18" s="114">
        <v>620.15038872000002</v>
      </c>
      <c r="M18" s="114">
        <v>78.225239279999997</v>
      </c>
      <c r="N18" s="114">
        <v>1.07788131</v>
      </c>
      <c r="O18" s="114">
        <v>5.0452051300000003</v>
      </c>
      <c r="P18" s="114">
        <v>72.102152840000002</v>
      </c>
      <c r="Q18" s="114">
        <v>541.92514944000004</v>
      </c>
      <c r="R18" s="114">
        <v>5.4195031299999998</v>
      </c>
      <c r="S18" s="114">
        <v>26.459471480000001</v>
      </c>
      <c r="T18" s="114">
        <v>510.04617482999998</v>
      </c>
      <c r="U18" s="114">
        <v>86.358198189999996</v>
      </c>
      <c r="V18" s="114">
        <v>1035.5169531700001</v>
      </c>
      <c r="W18" s="114"/>
      <c r="X18" s="114"/>
      <c r="Y18" s="114"/>
      <c r="Z18" s="114"/>
      <c r="AA18" s="114"/>
      <c r="AB18" s="114"/>
    </row>
    <row r="19" spans="1:28" hidden="1" outlineLevel="1">
      <c r="A19" s="8">
        <v>40787</v>
      </c>
      <c r="B19" s="114">
        <v>2583.8671770300002</v>
      </c>
      <c r="C19" s="114">
        <v>1884.14465982</v>
      </c>
      <c r="D19" s="114">
        <v>619.96858239000005</v>
      </c>
      <c r="E19" s="114">
        <v>243.05191626000001</v>
      </c>
      <c r="F19" s="114">
        <v>163.77448565</v>
      </c>
      <c r="G19" s="114">
        <v>213.14218048000001</v>
      </c>
      <c r="H19" s="114">
        <v>1264.1760774300001</v>
      </c>
      <c r="I19" s="114">
        <v>52.6234684</v>
      </c>
      <c r="J19" s="114">
        <v>303.86022208999998</v>
      </c>
      <c r="K19" s="114">
        <v>907.69238694000001</v>
      </c>
      <c r="L19" s="114">
        <v>611.36756673000002</v>
      </c>
      <c r="M19" s="114">
        <v>80.910231980000006</v>
      </c>
      <c r="N19" s="114">
        <v>0.81769091999999999</v>
      </c>
      <c r="O19" s="114">
        <v>4.7503238999999997</v>
      </c>
      <c r="P19" s="114">
        <v>75.342217160000004</v>
      </c>
      <c r="Q19" s="114">
        <v>530.45733474999997</v>
      </c>
      <c r="R19" s="114">
        <v>5.5641701499999998</v>
      </c>
      <c r="S19" s="114">
        <v>25.265705910000001</v>
      </c>
      <c r="T19" s="114">
        <v>499.62745869000003</v>
      </c>
      <c r="U19" s="114">
        <v>88.354950479999999</v>
      </c>
      <c r="V19" s="114">
        <v>1060.37851858</v>
      </c>
      <c r="W19" s="114"/>
      <c r="X19" s="114"/>
      <c r="Y19" s="114"/>
      <c r="Z19" s="114"/>
      <c r="AA19" s="114"/>
      <c r="AB19" s="114"/>
    </row>
    <row r="20" spans="1:28" hidden="1" outlineLevel="1">
      <c r="A20" s="8">
        <v>40817</v>
      </c>
      <c r="B20" s="114">
        <v>2563.31355459</v>
      </c>
      <c r="C20" s="114">
        <v>1867.84306229</v>
      </c>
      <c r="D20" s="114">
        <v>626.76955014999999</v>
      </c>
      <c r="E20" s="114">
        <v>245.82691729999999</v>
      </c>
      <c r="F20" s="114">
        <v>165.46763583000001</v>
      </c>
      <c r="G20" s="114">
        <v>215.47499701999999</v>
      </c>
      <c r="H20" s="114">
        <v>1241.07351214</v>
      </c>
      <c r="I20" s="114">
        <v>51.926960979999997</v>
      </c>
      <c r="J20" s="114">
        <v>306.45329922000002</v>
      </c>
      <c r="K20" s="114">
        <v>882.69325193999998</v>
      </c>
      <c r="L20" s="114">
        <v>606.83106712999995</v>
      </c>
      <c r="M20" s="114">
        <v>80.80041396</v>
      </c>
      <c r="N20" s="114">
        <v>0.79077489999999995</v>
      </c>
      <c r="O20" s="114">
        <v>5.4665840699999997</v>
      </c>
      <c r="P20" s="114">
        <v>74.543054990000002</v>
      </c>
      <c r="Q20" s="114">
        <v>526.03065317000005</v>
      </c>
      <c r="R20" s="114">
        <v>5.6770482500000004</v>
      </c>
      <c r="S20" s="114">
        <v>25.170550410000001</v>
      </c>
      <c r="T20" s="114">
        <v>495.18305450999998</v>
      </c>
      <c r="U20" s="114">
        <v>88.639425169999996</v>
      </c>
      <c r="V20" s="114">
        <v>1037.3155892899999</v>
      </c>
      <c r="W20" s="114"/>
      <c r="X20" s="114"/>
      <c r="Y20" s="114"/>
      <c r="Z20" s="114"/>
      <c r="AA20" s="114"/>
      <c r="AB20" s="114"/>
    </row>
    <row r="21" spans="1:28" hidden="1" outlineLevel="1">
      <c r="A21" s="8">
        <v>40848</v>
      </c>
      <c r="B21" s="114">
        <v>2519.6451158700002</v>
      </c>
      <c r="C21" s="114">
        <v>1831.95237984</v>
      </c>
      <c r="D21" s="114">
        <v>633.50550098999997</v>
      </c>
      <c r="E21" s="114">
        <v>246.75766504000001</v>
      </c>
      <c r="F21" s="114">
        <v>169.29899634</v>
      </c>
      <c r="G21" s="114">
        <v>217.44883960999999</v>
      </c>
      <c r="H21" s="114">
        <v>1198.4468788500001</v>
      </c>
      <c r="I21" s="114">
        <v>52.255398640000003</v>
      </c>
      <c r="J21" s="114">
        <v>298.19955666999999</v>
      </c>
      <c r="K21" s="114">
        <v>847.99192354000002</v>
      </c>
      <c r="L21" s="114">
        <v>600.38408566999999</v>
      </c>
      <c r="M21" s="114">
        <v>83.491207079999995</v>
      </c>
      <c r="N21" s="114">
        <v>0.81288775999999996</v>
      </c>
      <c r="O21" s="114">
        <v>5.8718505800000003</v>
      </c>
      <c r="P21" s="114">
        <v>76.80646874</v>
      </c>
      <c r="Q21" s="114">
        <v>516.89287859000001</v>
      </c>
      <c r="R21" s="114">
        <v>16.020043879999999</v>
      </c>
      <c r="S21" s="114">
        <v>24.82108191</v>
      </c>
      <c r="T21" s="114">
        <v>476.05175279999997</v>
      </c>
      <c r="U21" s="114">
        <v>87.308650360000001</v>
      </c>
      <c r="V21" s="114">
        <v>1016.07998947</v>
      </c>
      <c r="W21" s="114"/>
      <c r="X21" s="114"/>
      <c r="Y21" s="114"/>
      <c r="Z21" s="114"/>
      <c r="AA21" s="114"/>
      <c r="AB21" s="114"/>
    </row>
    <row r="22" spans="1:28" hidden="1" outlineLevel="1">
      <c r="A22" s="8">
        <v>40878</v>
      </c>
      <c r="B22" s="114">
        <v>2455.29941207</v>
      </c>
      <c r="C22" s="114">
        <v>1785.66674818</v>
      </c>
      <c r="D22" s="114">
        <v>639.85010597999997</v>
      </c>
      <c r="E22" s="114">
        <v>244.56640060999999</v>
      </c>
      <c r="F22" s="114">
        <v>171.7872821</v>
      </c>
      <c r="G22" s="114">
        <v>223.49642327000001</v>
      </c>
      <c r="H22" s="114">
        <v>1145.8166421999999</v>
      </c>
      <c r="I22" s="114">
        <v>50.092488850000002</v>
      </c>
      <c r="J22" s="114">
        <v>288.1658693</v>
      </c>
      <c r="K22" s="114">
        <v>807.55828405</v>
      </c>
      <c r="L22" s="114">
        <v>582.42135355000005</v>
      </c>
      <c r="M22" s="114">
        <v>86.467272960000003</v>
      </c>
      <c r="N22" s="114">
        <v>0.81356611000000001</v>
      </c>
      <c r="O22" s="114">
        <v>7.1861687700000001</v>
      </c>
      <c r="P22" s="114">
        <v>78.467538079999997</v>
      </c>
      <c r="Q22" s="114">
        <v>495.95408058999999</v>
      </c>
      <c r="R22" s="114">
        <v>15.7275106</v>
      </c>
      <c r="S22" s="114">
        <v>24.442762729999998</v>
      </c>
      <c r="T22" s="114">
        <v>455.78380726</v>
      </c>
      <c r="U22" s="114">
        <v>87.211310339999997</v>
      </c>
      <c r="V22" s="114">
        <v>1043.9502240100001</v>
      </c>
      <c r="W22" s="114"/>
      <c r="X22" s="114"/>
      <c r="Y22" s="114"/>
      <c r="Z22" s="114"/>
      <c r="AA22" s="114"/>
      <c r="AB22" s="114"/>
    </row>
    <row r="23" spans="1:28" hidden="1" outlineLevel="1">
      <c r="A23" s="8">
        <v>40909</v>
      </c>
      <c r="B23" s="114">
        <v>2437.3322136199999</v>
      </c>
      <c r="C23" s="114">
        <v>1775.0602168800001</v>
      </c>
      <c r="D23" s="114">
        <v>643.72139771000002</v>
      </c>
      <c r="E23" s="114">
        <v>247.32850266</v>
      </c>
      <c r="F23" s="114">
        <v>172.72822633000001</v>
      </c>
      <c r="G23" s="114">
        <v>223.66466872000001</v>
      </c>
      <c r="H23" s="114">
        <v>1131.3388191700001</v>
      </c>
      <c r="I23" s="114">
        <v>50.327399870000001</v>
      </c>
      <c r="J23" s="114">
        <v>283.32603591999998</v>
      </c>
      <c r="K23" s="114">
        <v>797.68538337999996</v>
      </c>
      <c r="L23" s="114">
        <v>573.86506709000003</v>
      </c>
      <c r="M23" s="114">
        <v>86.784180930000005</v>
      </c>
      <c r="N23" s="114">
        <v>0.81505691999999996</v>
      </c>
      <c r="O23" s="114">
        <v>7.7640831099999996</v>
      </c>
      <c r="P23" s="114">
        <v>78.2050409</v>
      </c>
      <c r="Q23" s="114">
        <v>487.08088615999998</v>
      </c>
      <c r="R23" s="114">
        <v>15.8638374</v>
      </c>
      <c r="S23" s="114">
        <v>24.023153359999998</v>
      </c>
      <c r="T23" s="114">
        <v>447.19389539999997</v>
      </c>
      <c r="U23" s="114">
        <v>88.406929649999995</v>
      </c>
      <c r="V23" s="114">
        <v>1043.52512867</v>
      </c>
      <c r="W23" s="114"/>
      <c r="X23" s="114"/>
      <c r="Y23" s="114"/>
      <c r="Z23" s="114"/>
      <c r="AA23" s="114"/>
      <c r="AB23" s="114"/>
    </row>
    <row r="24" spans="1:28" hidden="1" outlineLevel="1">
      <c r="A24" s="8">
        <v>40940</v>
      </c>
      <c r="B24" s="114">
        <v>2400.8813888</v>
      </c>
      <c r="C24" s="114">
        <v>1706.0042063200001</v>
      </c>
      <c r="D24" s="114">
        <v>642.66948084000001</v>
      </c>
      <c r="E24" s="114">
        <v>243.80490466000001</v>
      </c>
      <c r="F24" s="114">
        <v>173.66697134</v>
      </c>
      <c r="G24" s="114">
        <v>225.19760484</v>
      </c>
      <c r="H24" s="114">
        <v>1063.3347254800001</v>
      </c>
      <c r="I24" s="114">
        <v>47.310100830000003</v>
      </c>
      <c r="J24" s="114">
        <v>251.56738414</v>
      </c>
      <c r="K24" s="114">
        <v>764.45724051000002</v>
      </c>
      <c r="L24" s="114">
        <v>607.83824941</v>
      </c>
      <c r="M24" s="114">
        <v>89.106591929999993</v>
      </c>
      <c r="N24" s="114">
        <v>0.76168833000000002</v>
      </c>
      <c r="O24" s="114">
        <v>10.15622186</v>
      </c>
      <c r="P24" s="114">
        <v>78.188681740000007</v>
      </c>
      <c r="Q24" s="114">
        <v>518.73165747999997</v>
      </c>
      <c r="R24" s="114">
        <v>14.814432200000001</v>
      </c>
      <c r="S24" s="114">
        <v>33.475166270000003</v>
      </c>
      <c r="T24" s="114">
        <v>470.44205900999998</v>
      </c>
      <c r="U24" s="114">
        <v>87.038933069999999</v>
      </c>
      <c r="V24" s="114">
        <v>988.01034004999997</v>
      </c>
      <c r="W24" s="114"/>
      <c r="X24" s="114"/>
      <c r="Y24" s="114"/>
      <c r="Z24" s="114"/>
      <c r="AA24" s="114"/>
      <c r="AB24" s="114"/>
    </row>
    <row r="25" spans="1:28" hidden="1" outlineLevel="1">
      <c r="A25" s="8">
        <v>40969</v>
      </c>
      <c r="B25" s="114">
        <v>2284.5123590399999</v>
      </c>
      <c r="C25" s="114">
        <v>1632.3939721500001</v>
      </c>
      <c r="D25" s="114">
        <v>632.67914112999995</v>
      </c>
      <c r="E25" s="114">
        <v>242.61566235999999</v>
      </c>
      <c r="F25" s="114">
        <v>169.94814553000001</v>
      </c>
      <c r="G25" s="114">
        <v>220.11533324000001</v>
      </c>
      <c r="H25" s="114">
        <v>999.71483102000002</v>
      </c>
      <c r="I25" s="114">
        <v>39.718855840000003</v>
      </c>
      <c r="J25" s="114">
        <v>228.18820932</v>
      </c>
      <c r="K25" s="114">
        <v>731.80776586000002</v>
      </c>
      <c r="L25" s="114">
        <v>572.39441971999997</v>
      </c>
      <c r="M25" s="114">
        <v>89.179619849999995</v>
      </c>
      <c r="N25" s="114">
        <v>0.73965714000000005</v>
      </c>
      <c r="O25" s="114">
        <v>10.51715781</v>
      </c>
      <c r="P25" s="114">
        <v>77.922804900000003</v>
      </c>
      <c r="Q25" s="114">
        <v>483.21479986999998</v>
      </c>
      <c r="R25" s="114">
        <v>14.92702624</v>
      </c>
      <c r="S25" s="114">
        <v>23.645702830000001</v>
      </c>
      <c r="T25" s="114">
        <v>444.6420708</v>
      </c>
      <c r="U25" s="114">
        <v>79.723967169999995</v>
      </c>
      <c r="V25" s="114">
        <v>1033.1158548400001</v>
      </c>
      <c r="W25" s="114"/>
      <c r="X25" s="114"/>
      <c r="Y25" s="114"/>
      <c r="Z25" s="114"/>
      <c r="AA25" s="114"/>
      <c r="AB25" s="114"/>
    </row>
    <row r="26" spans="1:28" hidden="1" outlineLevel="1">
      <c r="A26" s="8">
        <v>41000</v>
      </c>
      <c r="B26" s="114">
        <v>2169.75527001</v>
      </c>
      <c r="C26" s="114">
        <v>1535.1841828199999</v>
      </c>
      <c r="D26" s="114">
        <v>635.35310918000005</v>
      </c>
      <c r="E26" s="114">
        <v>243.49278566999999</v>
      </c>
      <c r="F26" s="114">
        <v>173.11911748</v>
      </c>
      <c r="G26" s="114">
        <v>218.74120603</v>
      </c>
      <c r="H26" s="114">
        <v>899.83107364</v>
      </c>
      <c r="I26" s="114">
        <v>37.524680570000001</v>
      </c>
      <c r="J26" s="114">
        <v>198.79263306000001</v>
      </c>
      <c r="K26" s="114">
        <v>663.51376001000006</v>
      </c>
      <c r="L26" s="114">
        <v>558.90990409000005</v>
      </c>
      <c r="M26" s="114">
        <v>89.83759354</v>
      </c>
      <c r="N26" s="114">
        <v>0.74400730000000004</v>
      </c>
      <c r="O26" s="114">
        <v>10.37149756</v>
      </c>
      <c r="P26" s="114">
        <v>78.722088679999999</v>
      </c>
      <c r="Q26" s="114">
        <v>469.07231055</v>
      </c>
      <c r="R26" s="114">
        <v>15.01899313</v>
      </c>
      <c r="S26" s="114">
        <v>23.335797450000001</v>
      </c>
      <c r="T26" s="114">
        <v>430.71751997000001</v>
      </c>
      <c r="U26" s="114">
        <v>75.661183100000002</v>
      </c>
      <c r="V26" s="114">
        <v>1001.337498</v>
      </c>
      <c r="W26" s="114"/>
      <c r="X26" s="114"/>
      <c r="Y26" s="114"/>
      <c r="Z26" s="114"/>
      <c r="AA26" s="114"/>
      <c r="AB26" s="114"/>
    </row>
    <row r="27" spans="1:28" hidden="1" outlineLevel="1">
      <c r="A27" s="8">
        <v>41030</v>
      </c>
      <c r="B27" s="114">
        <v>2148.7920073</v>
      </c>
      <c r="C27" s="114">
        <v>1521.3598531</v>
      </c>
      <c r="D27" s="114">
        <v>645.88993335999999</v>
      </c>
      <c r="E27" s="114">
        <v>250.97745090000001</v>
      </c>
      <c r="F27" s="114">
        <v>176.68697180999999</v>
      </c>
      <c r="G27" s="114">
        <v>218.22551064999999</v>
      </c>
      <c r="H27" s="114">
        <v>875.46991974000002</v>
      </c>
      <c r="I27" s="114">
        <v>37.498511450000002</v>
      </c>
      <c r="J27" s="114">
        <v>196.88448750000001</v>
      </c>
      <c r="K27" s="114">
        <v>641.08692079000002</v>
      </c>
      <c r="L27" s="114">
        <v>552.40354592000006</v>
      </c>
      <c r="M27" s="114">
        <v>89.299953849999994</v>
      </c>
      <c r="N27" s="114">
        <v>0.74835476000000001</v>
      </c>
      <c r="O27" s="114">
        <v>10.00214338</v>
      </c>
      <c r="P27" s="114">
        <v>78.549455710000004</v>
      </c>
      <c r="Q27" s="114">
        <v>463.10359206999999</v>
      </c>
      <c r="R27" s="114">
        <v>15.12631146</v>
      </c>
      <c r="S27" s="114">
        <v>23.17071331</v>
      </c>
      <c r="T27" s="114">
        <v>424.80656729999998</v>
      </c>
      <c r="U27" s="114">
        <v>75.02860828</v>
      </c>
      <c r="V27" s="114">
        <v>1002.29290649</v>
      </c>
      <c r="W27" s="114"/>
      <c r="X27" s="114"/>
      <c r="Y27" s="114"/>
      <c r="Z27" s="114"/>
      <c r="AA27" s="114"/>
      <c r="AB27" s="114"/>
    </row>
    <row r="28" spans="1:28" hidden="1" outlineLevel="1">
      <c r="A28" s="8">
        <v>41061</v>
      </c>
      <c r="B28" s="114">
        <v>2142.8936985199998</v>
      </c>
      <c r="C28" s="114">
        <v>1521.20209153</v>
      </c>
      <c r="D28" s="114">
        <v>658.11513524999998</v>
      </c>
      <c r="E28" s="114">
        <v>253.22928705000001</v>
      </c>
      <c r="F28" s="114">
        <v>181.15804202000001</v>
      </c>
      <c r="G28" s="114">
        <v>223.72780617999999</v>
      </c>
      <c r="H28" s="114">
        <v>863.08695627999998</v>
      </c>
      <c r="I28" s="114">
        <v>37.158280009999999</v>
      </c>
      <c r="J28" s="114">
        <v>195.51143486999999</v>
      </c>
      <c r="K28" s="114">
        <v>630.41724139999997</v>
      </c>
      <c r="L28" s="114">
        <v>546.31877270999996</v>
      </c>
      <c r="M28" s="114">
        <v>89.334071710000003</v>
      </c>
      <c r="N28" s="114">
        <v>0.75385228999999998</v>
      </c>
      <c r="O28" s="114">
        <v>11.688664899999999</v>
      </c>
      <c r="P28" s="114">
        <v>76.89155452</v>
      </c>
      <c r="Q28" s="114">
        <v>456.98470099999997</v>
      </c>
      <c r="R28" s="114">
        <v>15.22913265</v>
      </c>
      <c r="S28" s="114">
        <v>23.253685000000001</v>
      </c>
      <c r="T28" s="114">
        <v>418.50188335000001</v>
      </c>
      <c r="U28" s="114">
        <v>75.372834280000006</v>
      </c>
      <c r="V28" s="114">
        <v>960.88564968000003</v>
      </c>
      <c r="W28" s="114"/>
      <c r="X28" s="114"/>
      <c r="Y28" s="114"/>
      <c r="Z28" s="114"/>
      <c r="AA28" s="114"/>
      <c r="AB28" s="114"/>
    </row>
    <row r="29" spans="1:28" hidden="1" outlineLevel="1">
      <c r="A29" s="8">
        <v>41091</v>
      </c>
      <c r="B29" s="114">
        <v>2141.6886863999998</v>
      </c>
      <c r="C29" s="114">
        <v>1521.8892988600001</v>
      </c>
      <c r="D29" s="114">
        <v>669.40744027999995</v>
      </c>
      <c r="E29" s="114">
        <v>259.86853134</v>
      </c>
      <c r="F29" s="114">
        <v>184.42174568999999</v>
      </c>
      <c r="G29" s="114">
        <v>225.11716325</v>
      </c>
      <c r="H29" s="114">
        <v>852.48185857999999</v>
      </c>
      <c r="I29" s="114">
        <v>37.073030350000003</v>
      </c>
      <c r="J29" s="114">
        <v>192.99722351</v>
      </c>
      <c r="K29" s="114">
        <v>622.41160472000001</v>
      </c>
      <c r="L29" s="114">
        <v>543.33690932000002</v>
      </c>
      <c r="M29" s="114">
        <v>90.575022579999995</v>
      </c>
      <c r="N29" s="114">
        <v>0.74724997000000004</v>
      </c>
      <c r="O29" s="114">
        <v>12.696045399999999</v>
      </c>
      <c r="P29" s="114">
        <v>77.131727209999994</v>
      </c>
      <c r="Q29" s="114">
        <v>452.76188674000002</v>
      </c>
      <c r="R29" s="114">
        <v>15.33139697</v>
      </c>
      <c r="S29" s="114">
        <v>23.143697979999999</v>
      </c>
      <c r="T29" s="114">
        <v>414.28679179</v>
      </c>
      <c r="U29" s="114">
        <v>76.462478219999994</v>
      </c>
      <c r="V29" s="114">
        <v>985.48344902999997</v>
      </c>
      <c r="W29" s="114"/>
      <c r="X29" s="114"/>
      <c r="Y29" s="114"/>
      <c r="Z29" s="114"/>
      <c r="AA29" s="114"/>
      <c r="AB29" s="114"/>
    </row>
    <row r="30" spans="1:28" hidden="1" outlineLevel="1">
      <c r="A30" s="8">
        <v>41122</v>
      </c>
      <c r="B30" s="114">
        <v>2142.5282838500002</v>
      </c>
      <c r="C30" s="114">
        <v>1523.3347068200001</v>
      </c>
      <c r="D30" s="114">
        <v>678.12634774000003</v>
      </c>
      <c r="E30" s="114">
        <v>266.17963682999999</v>
      </c>
      <c r="F30" s="114">
        <v>188.88260801000001</v>
      </c>
      <c r="G30" s="114">
        <v>223.06410289999999</v>
      </c>
      <c r="H30" s="114">
        <v>845.20835908000004</v>
      </c>
      <c r="I30" s="114">
        <v>36.898423450000003</v>
      </c>
      <c r="J30" s="114">
        <v>192.01334249000001</v>
      </c>
      <c r="K30" s="114">
        <v>616.29659314000003</v>
      </c>
      <c r="L30" s="114">
        <v>541.57047198999999</v>
      </c>
      <c r="M30" s="114">
        <v>91.98366283</v>
      </c>
      <c r="N30" s="114">
        <v>0.74564101999999999</v>
      </c>
      <c r="O30" s="114">
        <v>13.046667340000001</v>
      </c>
      <c r="P30" s="114">
        <v>78.191354469999993</v>
      </c>
      <c r="Q30" s="114">
        <v>449.58680915999997</v>
      </c>
      <c r="R30" s="114">
        <v>15.437455</v>
      </c>
      <c r="S30" s="114">
        <v>22.83352146</v>
      </c>
      <c r="T30" s="114">
        <v>411.31583269999999</v>
      </c>
      <c r="U30" s="114">
        <v>77.623105039999999</v>
      </c>
      <c r="V30" s="114">
        <v>978.17608901999995</v>
      </c>
      <c r="W30" s="114"/>
      <c r="X30" s="114"/>
      <c r="Y30" s="114"/>
      <c r="Z30" s="114"/>
      <c r="AA30" s="114"/>
      <c r="AB30" s="114"/>
    </row>
    <row r="31" spans="1:28" hidden="1" outlineLevel="1">
      <c r="A31" s="8">
        <v>41153</v>
      </c>
      <c r="B31" s="114">
        <v>2104.1066314099999</v>
      </c>
      <c r="C31" s="114">
        <v>1497.00117727</v>
      </c>
      <c r="D31" s="114">
        <v>678.74644014</v>
      </c>
      <c r="E31" s="114">
        <v>267.5974387</v>
      </c>
      <c r="F31" s="114">
        <v>191.75768715000001</v>
      </c>
      <c r="G31" s="114">
        <v>219.39131429</v>
      </c>
      <c r="H31" s="114">
        <v>818.25473712999997</v>
      </c>
      <c r="I31" s="114">
        <v>35.350553150000003</v>
      </c>
      <c r="J31" s="114">
        <v>188.06984881</v>
      </c>
      <c r="K31" s="114">
        <v>594.83433517000003</v>
      </c>
      <c r="L31" s="114">
        <v>528.07333822999999</v>
      </c>
      <c r="M31" s="114">
        <v>89.062001390000006</v>
      </c>
      <c r="N31" s="114">
        <v>0.74229025000000004</v>
      </c>
      <c r="O31" s="114">
        <v>12.99581079</v>
      </c>
      <c r="P31" s="114">
        <v>75.323900350000002</v>
      </c>
      <c r="Q31" s="114">
        <v>439.01133684000001</v>
      </c>
      <c r="R31" s="114">
        <v>15.512689330000001</v>
      </c>
      <c r="S31" s="114">
        <v>22.133886159999999</v>
      </c>
      <c r="T31" s="114">
        <v>401.36476134999998</v>
      </c>
      <c r="U31" s="114">
        <v>79.032115910000002</v>
      </c>
      <c r="V31" s="114">
        <v>943.92725608000001</v>
      </c>
      <c r="W31" s="114"/>
      <c r="X31" s="114"/>
      <c r="Y31" s="114"/>
      <c r="Z31" s="114"/>
      <c r="AA31" s="114"/>
      <c r="AB31" s="114"/>
    </row>
    <row r="32" spans="1:28" hidden="1" outlineLevel="1">
      <c r="A32" s="8">
        <v>41183</v>
      </c>
      <c r="B32" s="114">
        <v>2091.4647421099999</v>
      </c>
      <c r="C32" s="114">
        <v>1490.6097994500001</v>
      </c>
      <c r="D32" s="114">
        <v>684.31241953000006</v>
      </c>
      <c r="E32" s="114">
        <v>271.03730788000001</v>
      </c>
      <c r="F32" s="114">
        <v>195.43143946000001</v>
      </c>
      <c r="G32" s="114">
        <v>217.84367219000001</v>
      </c>
      <c r="H32" s="114">
        <v>806.29737992000003</v>
      </c>
      <c r="I32" s="114">
        <v>38.704578990000002</v>
      </c>
      <c r="J32" s="114">
        <v>186.13346988000001</v>
      </c>
      <c r="K32" s="114">
        <v>581.45933104999995</v>
      </c>
      <c r="L32" s="114">
        <v>526.78205262999995</v>
      </c>
      <c r="M32" s="114">
        <v>90.191838079999997</v>
      </c>
      <c r="N32" s="114">
        <v>0.79743498999999995</v>
      </c>
      <c r="O32" s="114">
        <v>13.47671996</v>
      </c>
      <c r="P32" s="114">
        <v>75.91768313</v>
      </c>
      <c r="Q32" s="114">
        <v>436.59021454999998</v>
      </c>
      <c r="R32" s="114">
        <v>16.52252141</v>
      </c>
      <c r="S32" s="114">
        <v>22.311146959999999</v>
      </c>
      <c r="T32" s="114">
        <v>397.75654617999999</v>
      </c>
      <c r="U32" s="114">
        <v>74.072890029999996</v>
      </c>
      <c r="V32" s="114">
        <v>934.94333584000003</v>
      </c>
      <c r="W32" s="114"/>
      <c r="X32" s="114"/>
      <c r="Y32" s="114"/>
      <c r="Z32" s="114"/>
      <c r="AA32" s="114"/>
      <c r="AB32" s="114"/>
    </row>
    <row r="33" spans="1:28" hidden="1" outlineLevel="1">
      <c r="A33" s="8">
        <v>41214</v>
      </c>
      <c r="B33" s="114">
        <v>2077.0752306300001</v>
      </c>
      <c r="C33" s="114">
        <v>1479.2261214499999</v>
      </c>
      <c r="D33" s="114">
        <v>684.70300630999998</v>
      </c>
      <c r="E33" s="114">
        <v>273.02033039000003</v>
      </c>
      <c r="F33" s="114">
        <v>197.20448396</v>
      </c>
      <c r="G33" s="114">
        <v>214.47819196</v>
      </c>
      <c r="H33" s="114">
        <v>794.52311513999996</v>
      </c>
      <c r="I33" s="114">
        <v>37.711227270000002</v>
      </c>
      <c r="J33" s="114">
        <v>187.27250007000001</v>
      </c>
      <c r="K33" s="114">
        <v>569.53938779999999</v>
      </c>
      <c r="L33" s="114">
        <v>523.25066555000001</v>
      </c>
      <c r="M33" s="114">
        <v>90.652285370000001</v>
      </c>
      <c r="N33" s="114">
        <v>0.81160321999999996</v>
      </c>
      <c r="O33" s="114">
        <v>13.3768207</v>
      </c>
      <c r="P33" s="114">
        <v>76.463861449999996</v>
      </c>
      <c r="Q33" s="114">
        <v>432.59838017999999</v>
      </c>
      <c r="R33" s="114">
        <v>16.726786130000001</v>
      </c>
      <c r="S33" s="114">
        <v>22.152976500000001</v>
      </c>
      <c r="T33" s="114">
        <v>393.71861754999998</v>
      </c>
      <c r="U33" s="114">
        <v>74.598443630000006</v>
      </c>
      <c r="V33" s="114">
        <v>921.63295746999995</v>
      </c>
      <c r="W33" s="114"/>
      <c r="X33" s="114"/>
      <c r="Y33" s="114"/>
      <c r="Z33" s="114"/>
      <c r="AA33" s="114"/>
      <c r="AB33" s="114"/>
    </row>
    <row r="34" spans="1:28" hidden="1" outlineLevel="1">
      <c r="A34" s="8">
        <v>41244</v>
      </c>
      <c r="B34" s="114">
        <v>2045.7857304300001</v>
      </c>
      <c r="C34" s="114">
        <v>1460.0053948100001</v>
      </c>
      <c r="D34" s="114">
        <v>687.40286576999995</v>
      </c>
      <c r="E34" s="114">
        <v>273.71553086</v>
      </c>
      <c r="F34" s="114">
        <v>197.44293536999999</v>
      </c>
      <c r="G34" s="114">
        <v>216.24439953999999</v>
      </c>
      <c r="H34" s="114">
        <v>772.60252904000004</v>
      </c>
      <c r="I34" s="114">
        <v>37.059133590000002</v>
      </c>
      <c r="J34" s="114">
        <v>177.32234707000001</v>
      </c>
      <c r="K34" s="114">
        <v>558.22104837999996</v>
      </c>
      <c r="L34" s="114">
        <v>510.57033586</v>
      </c>
      <c r="M34" s="114">
        <v>91.077605759999997</v>
      </c>
      <c r="N34" s="114">
        <v>0.81717094999999995</v>
      </c>
      <c r="O34" s="114">
        <v>12.53375758</v>
      </c>
      <c r="P34" s="114">
        <v>77.726677230000007</v>
      </c>
      <c r="Q34" s="114">
        <v>419.49273010000002</v>
      </c>
      <c r="R34" s="114">
        <v>16.868731830000002</v>
      </c>
      <c r="S34" s="114">
        <v>22.130108100000001</v>
      </c>
      <c r="T34" s="114">
        <v>380.49389016999999</v>
      </c>
      <c r="U34" s="114">
        <v>75.209999760000002</v>
      </c>
      <c r="V34" s="114">
        <v>679.70054491999997</v>
      </c>
      <c r="W34" s="114"/>
      <c r="X34" s="114"/>
      <c r="Y34" s="114"/>
      <c r="Z34" s="114"/>
      <c r="AA34" s="114"/>
      <c r="AB34" s="114"/>
    </row>
    <row r="35" spans="1:28" hidden="1" outlineLevel="1">
      <c r="A35" s="8">
        <v>41275</v>
      </c>
      <c r="B35" s="114">
        <v>2030.6268823099999</v>
      </c>
      <c r="C35" s="114">
        <v>1451.7720448600001</v>
      </c>
      <c r="D35" s="114">
        <v>688.47594637999998</v>
      </c>
      <c r="E35" s="114">
        <v>278.67626318999999</v>
      </c>
      <c r="F35" s="114">
        <v>195.96660750000001</v>
      </c>
      <c r="G35" s="114">
        <v>213.83307568999999</v>
      </c>
      <c r="H35" s="114">
        <v>763.29609847999996</v>
      </c>
      <c r="I35" s="114">
        <v>36.247354090000002</v>
      </c>
      <c r="J35" s="114">
        <v>180.44421699</v>
      </c>
      <c r="K35" s="114">
        <v>546.60452740000005</v>
      </c>
      <c r="L35" s="114">
        <v>505.37682408000001</v>
      </c>
      <c r="M35" s="114">
        <v>89.311390220000007</v>
      </c>
      <c r="N35" s="114">
        <v>0.82471921000000004</v>
      </c>
      <c r="O35" s="114">
        <v>11.500383680000001</v>
      </c>
      <c r="P35" s="114">
        <v>76.986287329999996</v>
      </c>
      <c r="Q35" s="114">
        <v>416.06543385999998</v>
      </c>
      <c r="R35" s="114">
        <v>17.094258830000001</v>
      </c>
      <c r="S35" s="114">
        <v>21.794153550000001</v>
      </c>
      <c r="T35" s="114">
        <v>377.17702148000001</v>
      </c>
      <c r="U35" s="114">
        <v>73.478013369999999</v>
      </c>
      <c r="V35" s="114">
        <v>652.3574188</v>
      </c>
      <c r="W35" s="114"/>
      <c r="X35" s="114"/>
      <c r="Y35" s="114"/>
      <c r="Z35" s="114"/>
      <c r="AA35" s="114"/>
      <c r="AB35" s="114"/>
    </row>
    <row r="36" spans="1:28" hidden="1" outlineLevel="1">
      <c r="A36" s="8">
        <v>41306</v>
      </c>
      <c r="B36" s="114">
        <v>2020.7988067199999</v>
      </c>
      <c r="C36" s="114">
        <v>1442.40371164</v>
      </c>
      <c r="D36" s="114">
        <v>691.01128394</v>
      </c>
      <c r="E36" s="114">
        <v>300.24945644000002</v>
      </c>
      <c r="F36" s="114">
        <v>184.77941712000001</v>
      </c>
      <c r="G36" s="114">
        <v>205.98241038</v>
      </c>
      <c r="H36" s="114">
        <v>751.39242769999998</v>
      </c>
      <c r="I36" s="114">
        <v>153.36987110000001</v>
      </c>
      <c r="J36" s="114">
        <v>101.74611947</v>
      </c>
      <c r="K36" s="114">
        <v>496.27643712999998</v>
      </c>
      <c r="L36" s="114">
        <v>504.55195743000002</v>
      </c>
      <c r="M36" s="114">
        <v>88.95683167</v>
      </c>
      <c r="N36" s="114">
        <v>4.7631832300000001</v>
      </c>
      <c r="O36" s="114">
        <v>10.521872589999999</v>
      </c>
      <c r="P36" s="114">
        <v>73.671775850000003</v>
      </c>
      <c r="Q36" s="114">
        <v>415.59512575999997</v>
      </c>
      <c r="R36" s="114">
        <v>46.088598159999997</v>
      </c>
      <c r="S36" s="114">
        <v>7.3042842500000003</v>
      </c>
      <c r="T36" s="114">
        <v>362.20224335</v>
      </c>
      <c r="U36" s="114">
        <v>73.843137650000003</v>
      </c>
      <c r="V36" s="114">
        <v>634.84232330999998</v>
      </c>
      <c r="W36" s="114"/>
      <c r="X36" s="114"/>
      <c r="Y36" s="114"/>
      <c r="Z36" s="114"/>
      <c r="AA36" s="114"/>
      <c r="AB36" s="114"/>
    </row>
    <row r="37" spans="1:28" hidden="1" outlineLevel="1">
      <c r="A37" s="8">
        <v>41334</v>
      </c>
      <c r="B37" s="114">
        <v>2012.916876</v>
      </c>
      <c r="C37" s="114">
        <v>1436.21384556</v>
      </c>
      <c r="D37" s="114">
        <v>694.05495139000004</v>
      </c>
      <c r="E37" s="114">
        <v>304.83766317999999</v>
      </c>
      <c r="F37" s="114">
        <v>185.10772452</v>
      </c>
      <c r="G37" s="114">
        <v>204.10956368999999</v>
      </c>
      <c r="H37" s="114">
        <v>742.15889417000005</v>
      </c>
      <c r="I37" s="114">
        <v>155.13359603999999</v>
      </c>
      <c r="J37" s="114">
        <v>98.339252770000002</v>
      </c>
      <c r="K37" s="114">
        <v>488.68604535999998</v>
      </c>
      <c r="L37" s="114">
        <v>500.85890739000001</v>
      </c>
      <c r="M37" s="114">
        <v>92.234436889999998</v>
      </c>
      <c r="N37" s="114">
        <v>4.7175407299999996</v>
      </c>
      <c r="O37" s="114">
        <v>10.68494639</v>
      </c>
      <c r="P37" s="114">
        <v>76.831949769999994</v>
      </c>
      <c r="Q37" s="114">
        <v>408.62447049999997</v>
      </c>
      <c r="R37" s="114">
        <v>46.909657090000003</v>
      </c>
      <c r="S37" s="114">
        <v>8.0211455399999991</v>
      </c>
      <c r="T37" s="114">
        <v>353.69366787000001</v>
      </c>
      <c r="U37" s="114">
        <v>75.844123049999993</v>
      </c>
      <c r="V37" s="114">
        <v>628.16403256000001</v>
      </c>
      <c r="W37" s="114"/>
      <c r="X37" s="114"/>
      <c r="Y37" s="114"/>
      <c r="Z37" s="114"/>
      <c r="AA37" s="114"/>
      <c r="AB37" s="114"/>
    </row>
    <row r="38" spans="1:28" hidden="1" outlineLevel="1">
      <c r="A38" s="8">
        <v>41365</v>
      </c>
      <c r="B38" s="114">
        <v>2006.96927839</v>
      </c>
      <c r="C38" s="114">
        <v>1443.4787132700001</v>
      </c>
      <c r="D38" s="114">
        <v>713.47638414999994</v>
      </c>
      <c r="E38" s="114">
        <v>324.12755597</v>
      </c>
      <c r="F38" s="114">
        <v>182.09768790000001</v>
      </c>
      <c r="G38" s="114">
        <v>207.25114027999999</v>
      </c>
      <c r="H38" s="114">
        <v>730.00232912000001</v>
      </c>
      <c r="I38" s="114">
        <v>157.51234903</v>
      </c>
      <c r="J38" s="114">
        <v>92.630517260000005</v>
      </c>
      <c r="K38" s="114">
        <v>479.85946282999998</v>
      </c>
      <c r="L38" s="114">
        <v>485.58028395999997</v>
      </c>
      <c r="M38" s="114">
        <v>92.225564079999998</v>
      </c>
      <c r="N38" s="114">
        <v>4.7948584700000003</v>
      </c>
      <c r="O38" s="114">
        <v>10.916062569999999</v>
      </c>
      <c r="P38" s="114">
        <v>76.514643039999996</v>
      </c>
      <c r="Q38" s="114">
        <v>393.35471988</v>
      </c>
      <c r="R38" s="114">
        <v>47.922853369999999</v>
      </c>
      <c r="S38" s="114">
        <v>4.4680075300000004</v>
      </c>
      <c r="T38" s="114">
        <v>340.96385898</v>
      </c>
      <c r="U38" s="114">
        <v>77.910281159999997</v>
      </c>
      <c r="V38" s="114">
        <v>628.60435568000003</v>
      </c>
      <c r="W38" s="114"/>
      <c r="X38" s="114"/>
      <c r="Y38" s="114"/>
      <c r="Z38" s="114"/>
      <c r="AA38" s="114"/>
      <c r="AB38" s="114"/>
    </row>
    <row r="39" spans="1:28" hidden="1" outlineLevel="1">
      <c r="A39" s="8">
        <v>41395</v>
      </c>
      <c r="B39" s="114">
        <v>1993.1543248099999</v>
      </c>
      <c r="C39" s="114">
        <v>1430.25515234</v>
      </c>
      <c r="D39" s="114">
        <v>711.32253802000002</v>
      </c>
      <c r="E39" s="114">
        <v>324.80298399999998</v>
      </c>
      <c r="F39" s="114">
        <v>183.02166113000001</v>
      </c>
      <c r="G39" s="114">
        <v>203.49789289</v>
      </c>
      <c r="H39" s="114">
        <v>718.93261431999997</v>
      </c>
      <c r="I39" s="114">
        <v>159.63606075000001</v>
      </c>
      <c r="J39" s="114">
        <v>89.016204090000002</v>
      </c>
      <c r="K39" s="114">
        <v>470.28034947999998</v>
      </c>
      <c r="L39" s="114">
        <v>484.39052263000002</v>
      </c>
      <c r="M39" s="114">
        <v>92.61012169</v>
      </c>
      <c r="N39" s="114">
        <v>4.5847998299999997</v>
      </c>
      <c r="O39" s="114">
        <v>12.424053320000001</v>
      </c>
      <c r="P39" s="114">
        <v>75.601268540000007</v>
      </c>
      <c r="Q39" s="114">
        <v>391.78040093999999</v>
      </c>
      <c r="R39" s="114">
        <v>48.632468709999998</v>
      </c>
      <c r="S39" s="114">
        <v>4.1749803400000003</v>
      </c>
      <c r="T39" s="114">
        <v>338.97295188999999</v>
      </c>
      <c r="U39" s="114">
        <v>78.508649840000004</v>
      </c>
      <c r="V39" s="114">
        <v>712.74480134999999</v>
      </c>
      <c r="W39" s="114"/>
      <c r="X39" s="114"/>
      <c r="Y39" s="114"/>
      <c r="Z39" s="114"/>
      <c r="AA39" s="114"/>
      <c r="AB39" s="114"/>
    </row>
    <row r="40" spans="1:28" hidden="1" outlineLevel="1">
      <c r="A40" s="8">
        <v>41426</v>
      </c>
      <c r="B40" s="114">
        <v>1980.24206138</v>
      </c>
      <c r="C40" s="114">
        <v>1423.21272802</v>
      </c>
      <c r="D40" s="114">
        <v>711.47152573000005</v>
      </c>
      <c r="E40" s="114">
        <v>325.65119241999997</v>
      </c>
      <c r="F40" s="114">
        <v>183.56415533000001</v>
      </c>
      <c r="G40" s="114">
        <v>202.25617797999999</v>
      </c>
      <c r="H40" s="114">
        <v>711.74120229000005</v>
      </c>
      <c r="I40" s="114">
        <v>160.90363676000001</v>
      </c>
      <c r="J40" s="114">
        <v>87.628279460000002</v>
      </c>
      <c r="K40" s="114">
        <v>463.20928607000002</v>
      </c>
      <c r="L40" s="114">
        <v>478.66764561000002</v>
      </c>
      <c r="M40" s="114">
        <v>93.15786061</v>
      </c>
      <c r="N40" s="114">
        <v>4.7164757899999996</v>
      </c>
      <c r="O40" s="114">
        <v>13.48793317</v>
      </c>
      <c r="P40" s="114">
        <v>74.953451650000005</v>
      </c>
      <c r="Q40" s="114">
        <v>385.50978500000002</v>
      </c>
      <c r="R40" s="114">
        <v>49.57805535</v>
      </c>
      <c r="S40" s="114">
        <v>4.2632748500000002</v>
      </c>
      <c r="T40" s="114">
        <v>331.66845480000001</v>
      </c>
      <c r="U40" s="114">
        <v>78.361687750000002</v>
      </c>
      <c r="V40" s="114">
        <v>708.73644448000005</v>
      </c>
      <c r="W40" s="114"/>
      <c r="X40" s="114"/>
      <c r="Y40" s="114"/>
      <c r="Z40" s="114"/>
      <c r="AA40" s="114"/>
      <c r="AB40" s="114"/>
    </row>
    <row r="41" spans="1:28" hidden="1" outlineLevel="1">
      <c r="A41" s="8">
        <v>41456</v>
      </c>
      <c r="B41" s="114">
        <v>1987.1850737100001</v>
      </c>
      <c r="C41" s="114">
        <v>1430.2568199899999</v>
      </c>
      <c r="D41" s="114">
        <v>728.31377314999997</v>
      </c>
      <c r="E41" s="114">
        <v>337.78948366999998</v>
      </c>
      <c r="F41" s="114">
        <v>187.62633989</v>
      </c>
      <c r="G41" s="114">
        <v>202.89794959</v>
      </c>
      <c r="H41" s="114">
        <v>701.94304683999997</v>
      </c>
      <c r="I41" s="114">
        <v>162.35409408000001</v>
      </c>
      <c r="J41" s="114">
        <v>86.564210579999994</v>
      </c>
      <c r="K41" s="114">
        <v>453.02474217999998</v>
      </c>
      <c r="L41" s="114">
        <v>477.62460960999999</v>
      </c>
      <c r="M41" s="114">
        <v>93.261185850000004</v>
      </c>
      <c r="N41" s="114">
        <v>4.8781328999999998</v>
      </c>
      <c r="O41" s="114">
        <v>13.80226526</v>
      </c>
      <c r="P41" s="114">
        <v>74.580787689999994</v>
      </c>
      <c r="Q41" s="114">
        <v>384.36342375999999</v>
      </c>
      <c r="R41" s="114">
        <v>49.516034560000001</v>
      </c>
      <c r="S41" s="114">
        <v>4.2607239000000003</v>
      </c>
      <c r="T41" s="114">
        <v>330.58666529999999</v>
      </c>
      <c r="U41" s="114">
        <v>79.303644109999993</v>
      </c>
      <c r="V41" s="114">
        <v>705.88532911000004</v>
      </c>
      <c r="W41" s="114"/>
      <c r="X41" s="114"/>
      <c r="Y41" s="114"/>
      <c r="Z41" s="114"/>
      <c r="AA41" s="114"/>
      <c r="AB41" s="114"/>
    </row>
    <row r="42" spans="1:28" hidden="1" outlineLevel="1">
      <c r="A42" s="8">
        <v>41487</v>
      </c>
      <c r="B42" s="114">
        <v>2002.5537488800001</v>
      </c>
      <c r="C42" s="114">
        <v>1444.7428498300001</v>
      </c>
      <c r="D42" s="114">
        <v>748.13805090999995</v>
      </c>
      <c r="E42" s="114">
        <v>353.83970728000003</v>
      </c>
      <c r="F42" s="114">
        <v>191.37475456999999</v>
      </c>
      <c r="G42" s="114">
        <v>202.92358906000001</v>
      </c>
      <c r="H42" s="114">
        <v>696.60479892000001</v>
      </c>
      <c r="I42" s="114">
        <v>164.17319549999999</v>
      </c>
      <c r="J42" s="114">
        <v>86.303551999999996</v>
      </c>
      <c r="K42" s="114">
        <v>446.12805142000002</v>
      </c>
      <c r="L42" s="114">
        <v>473.74044099999998</v>
      </c>
      <c r="M42" s="114">
        <v>92.803205730000002</v>
      </c>
      <c r="N42" s="114">
        <v>4.81145961</v>
      </c>
      <c r="O42" s="114">
        <v>13.75898742</v>
      </c>
      <c r="P42" s="114">
        <v>74.232758700000005</v>
      </c>
      <c r="Q42" s="114">
        <v>380.93723526999997</v>
      </c>
      <c r="R42" s="114">
        <v>50.498086559999997</v>
      </c>
      <c r="S42" s="114">
        <v>4.2847195300000003</v>
      </c>
      <c r="T42" s="114">
        <v>326.15442918000002</v>
      </c>
      <c r="U42" s="114">
        <v>84.070458049999999</v>
      </c>
      <c r="V42" s="114">
        <v>698.35712060000003</v>
      </c>
      <c r="W42" s="114"/>
      <c r="X42" s="114"/>
      <c r="Y42" s="114"/>
      <c r="Z42" s="114"/>
      <c r="AA42" s="114"/>
      <c r="AB42" s="114"/>
    </row>
    <row r="43" spans="1:28" hidden="1" outlineLevel="1">
      <c r="A43" s="8">
        <v>41518</v>
      </c>
      <c r="B43" s="114">
        <v>2000.4013064400001</v>
      </c>
      <c r="C43" s="114">
        <v>1439.4972754600001</v>
      </c>
      <c r="D43" s="114">
        <v>758.41842554000004</v>
      </c>
      <c r="E43" s="114">
        <v>355.19250836999998</v>
      </c>
      <c r="F43" s="114">
        <v>201.34544464999999</v>
      </c>
      <c r="G43" s="114">
        <v>201.88047252000001</v>
      </c>
      <c r="H43" s="114">
        <v>681.07884992000004</v>
      </c>
      <c r="I43" s="114">
        <v>150.24038838000001</v>
      </c>
      <c r="J43" s="114">
        <v>88.038211099999998</v>
      </c>
      <c r="K43" s="114">
        <v>442.80025044000001</v>
      </c>
      <c r="L43" s="114">
        <v>475.36408174000002</v>
      </c>
      <c r="M43" s="114">
        <v>93.089231690000005</v>
      </c>
      <c r="N43" s="114">
        <v>4.9133240100000002</v>
      </c>
      <c r="O43" s="114">
        <v>13.421748409999999</v>
      </c>
      <c r="P43" s="114">
        <v>74.754159270000002</v>
      </c>
      <c r="Q43" s="114">
        <v>382.27485005</v>
      </c>
      <c r="R43" s="114">
        <v>50.855448989999999</v>
      </c>
      <c r="S43" s="114">
        <v>5.71141144</v>
      </c>
      <c r="T43" s="114">
        <v>325.70798961999998</v>
      </c>
      <c r="U43" s="114">
        <v>85.539949239999999</v>
      </c>
      <c r="V43" s="114">
        <v>712.76436633000003</v>
      </c>
      <c r="W43" s="114"/>
      <c r="X43" s="114"/>
      <c r="Y43" s="114"/>
      <c r="Z43" s="114"/>
      <c r="AA43" s="114"/>
      <c r="AB43" s="114"/>
    </row>
    <row r="44" spans="1:28" hidden="1" outlineLevel="1">
      <c r="A44" s="8">
        <v>41548</v>
      </c>
      <c r="B44" s="114">
        <v>1980.9586086300001</v>
      </c>
      <c r="C44" s="114">
        <v>1425.71012879</v>
      </c>
      <c r="D44" s="114">
        <v>751.29813747000003</v>
      </c>
      <c r="E44" s="114">
        <v>362.44121401000001</v>
      </c>
      <c r="F44" s="114">
        <v>200.95284165999999</v>
      </c>
      <c r="G44" s="114">
        <v>187.9040818</v>
      </c>
      <c r="H44" s="114">
        <v>674.41199131999997</v>
      </c>
      <c r="I44" s="114">
        <v>142.67319656000001</v>
      </c>
      <c r="J44" s="114">
        <v>91.842322229999994</v>
      </c>
      <c r="K44" s="114">
        <v>439.89647252999998</v>
      </c>
      <c r="L44" s="114">
        <v>467.81058617999997</v>
      </c>
      <c r="M44" s="114">
        <v>90.262801580000001</v>
      </c>
      <c r="N44" s="114">
        <v>4.6365973399999998</v>
      </c>
      <c r="O44" s="114">
        <v>12.826695770000001</v>
      </c>
      <c r="P44" s="114">
        <v>72.799508470000006</v>
      </c>
      <c r="Q44" s="114">
        <v>377.5477846</v>
      </c>
      <c r="R44" s="114">
        <v>52.255601310000003</v>
      </c>
      <c r="S44" s="114">
        <v>5.8052404600000003</v>
      </c>
      <c r="T44" s="114">
        <v>319.48694282999998</v>
      </c>
      <c r="U44" s="114">
        <v>87.43789366</v>
      </c>
      <c r="V44" s="114">
        <v>694.94275218999996</v>
      </c>
      <c r="W44" s="114"/>
      <c r="X44" s="114"/>
      <c r="Y44" s="114"/>
      <c r="Z44" s="114"/>
      <c r="AA44" s="114"/>
      <c r="AB44" s="114"/>
    </row>
    <row r="45" spans="1:28" hidden="1" outlineLevel="1">
      <c r="A45" s="8">
        <v>41579</v>
      </c>
      <c r="B45" s="114">
        <v>1842.26059938</v>
      </c>
      <c r="C45" s="114">
        <v>1293.6085746000001</v>
      </c>
      <c r="D45" s="114">
        <v>740.59235884999998</v>
      </c>
      <c r="E45" s="114">
        <v>357.49611529999999</v>
      </c>
      <c r="F45" s="114">
        <v>202.72650082999999</v>
      </c>
      <c r="G45" s="114">
        <v>180.36974272</v>
      </c>
      <c r="H45" s="114">
        <v>553.01621575000001</v>
      </c>
      <c r="I45" s="114">
        <v>68.846646410000005</v>
      </c>
      <c r="J45" s="114">
        <v>87.279359209999996</v>
      </c>
      <c r="K45" s="114">
        <v>396.89021013000001</v>
      </c>
      <c r="L45" s="114">
        <v>460.12843895999998</v>
      </c>
      <c r="M45" s="114">
        <v>90.517881840000001</v>
      </c>
      <c r="N45" s="114">
        <v>4.50975926</v>
      </c>
      <c r="O45" s="114">
        <v>12.60624567</v>
      </c>
      <c r="P45" s="114">
        <v>73.401876909999999</v>
      </c>
      <c r="Q45" s="114">
        <v>369.61055712000001</v>
      </c>
      <c r="R45" s="114">
        <v>50.696606060000001</v>
      </c>
      <c r="S45" s="114">
        <v>5.83639639</v>
      </c>
      <c r="T45" s="114">
        <v>313.07755466999998</v>
      </c>
      <c r="U45" s="114">
        <v>88.523585819999994</v>
      </c>
      <c r="V45" s="114">
        <v>681.9651652</v>
      </c>
      <c r="W45" s="114"/>
      <c r="X45" s="114"/>
      <c r="Y45" s="114"/>
      <c r="Z45" s="114"/>
      <c r="AA45" s="114"/>
      <c r="AB45" s="114"/>
    </row>
    <row r="46" spans="1:28" hidden="1" outlineLevel="1">
      <c r="A46" s="8">
        <v>41609</v>
      </c>
      <c r="B46" s="114">
        <v>1819.72190942</v>
      </c>
      <c r="C46" s="114">
        <v>1279.15548251</v>
      </c>
      <c r="D46" s="114">
        <v>745.58747249999999</v>
      </c>
      <c r="E46" s="114">
        <v>360.11362495999998</v>
      </c>
      <c r="F46" s="114">
        <v>204.47397541999999</v>
      </c>
      <c r="G46" s="114">
        <v>180.99987211999999</v>
      </c>
      <c r="H46" s="114">
        <v>533.56801000999997</v>
      </c>
      <c r="I46" s="114">
        <v>65.232971829999997</v>
      </c>
      <c r="J46" s="114">
        <v>84.199456369999993</v>
      </c>
      <c r="K46" s="114">
        <v>384.13558181000002</v>
      </c>
      <c r="L46" s="114">
        <v>451.69689061000003</v>
      </c>
      <c r="M46" s="114">
        <v>91.009420219999996</v>
      </c>
      <c r="N46" s="114">
        <v>4.2211532900000002</v>
      </c>
      <c r="O46" s="114">
        <v>12.638959440000001</v>
      </c>
      <c r="P46" s="114">
        <v>74.149307489999998</v>
      </c>
      <c r="Q46" s="114">
        <v>360.68747038999999</v>
      </c>
      <c r="R46" s="114">
        <v>50.88665409</v>
      </c>
      <c r="S46" s="114">
        <v>4.4036702400000003</v>
      </c>
      <c r="T46" s="114">
        <v>305.39714606000001</v>
      </c>
      <c r="U46" s="114">
        <v>88.869536299999993</v>
      </c>
      <c r="V46" s="114">
        <v>669.36161659000004</v>
      </c>
      <c r="W46" s="114"/>
      <c r="X46" s="114"/>
      <c r="Y46" s="114"/>
      <c r="Z46" s="114"/>
      <c r="AA46" s="114"/>
      <c r="AB46" s="114"/>
    </row>
    <row r="47" spans="1:28" hidden="1" outlineLevel="1">
      <c r="A47" s="8">
        <v>41640</v>
      </c>
      <c r="B47" s="114">
        <v>1825.55443633</v>
      </c>
      <c r="C47" s="114">
        <v>1288.85460081</v>
      </c>
      <c r="D47" s="114">
        <v>758.97162875000004</v>
      </c>
      <c r="E47" s="114">
        <v>373.79688655000001</v>
      </c>
      <c r="F47" s="114">
        <v>204.55241684000001</v>
      </c>
      <c r="G47" s="114">
        <v>180.62232535999999</v>
      </c>
      <c r="H47" s="114">
        <v>529.88297206000004</v>
      </c>
      <c r="I47" s="114">
        <v>65.866571010000001</v>
      </c>
      <c r="J47" s="114">
        <v>84.367261929999998</v>
      </c>
      <c r="K47" s="114">
        <v>379.64913911999997</v>
      </c>
      <c r="L47" s="114">
        <v>447.33386082999999</v>
      </c>
      <c r="M47" s="114">
        <v>89.362979929999995</v>
      </c>
      <c r="N47" s="114">
        <v>4.5479757899999997</v>
      </c>
      <c r="O47" s="114">
        <v>12.649447479999999</v>
      </c>
      <c r="P47" s="114">
        <v>72.165556659999993</v>
      </c>
      <c r="Q47" s="114">
        <v>357.9708809</v>
      </c>
      <c r="R47" s="114">
        <v>51.716611970000002</v>
      </c>
      <c r="S47" s="114">
        <v>4.4285780299999997</v>
      </c>
      <c r="T47" s="114">
        <v>301.82569089999998</v>
      </c>
      <c r="U47" s="114">
        <v>89.365974690000002</v>
      </c>
      <c r="V47" s="114">
        <v>648.09740758999999</v>
      </c>
      <c r="W47" s="114"/>
      <c r="X47" s="114"/>
      <c r="Y47" s="114"/>
      <c r="Z47" s="114"/>
      <c r="AA47" s="114"/>
      <c r="AB47" s="114"/>
    </row>
    <row r="48" spans="1:28" hidden="1" outlineLevel="1">
      <c r="A48" s="8">
        <v>41671</v>
      </c>
      <c r="B48" s="114">
        <v>2012.1949275300001</v>
      </c>
      <c r="C48" s="114">
        <v>1392.5754480999999</v>
      </c>
      <c r="D48" s="114">
        <v>750.47628849</v>
      </c>
      <c r="E48" s="114">
        <v>368.35249047999997</v>
      </c>
      <c r="F48" s="114">
        <v>201.86128158</v>
      </c>
      <c r="G48" s="114">
        <v>180.26251643000001</v>
      </c>
      <c r="H48" s="114">
        <v>642.09915961000002</v>
      </c>
      <c r="I48" s="114">
        <v>84.478061220000001</v>
      </c>
      <c r="J48" s="114">
        <v>94.202560649999995</v>
      </c>
      <c r="K48" s="114">
        <v>463.41853773999998</v>
      </c>
      <c r="L48" s="114">
        <v>525.46975080000004</v>
      </c>
      <c r="M48" s="114">
        <v>88.119541870000006</v>
      </c>
      <c r="N48" s="114">
        <v>1.9257706000000001</v>
      </c>
      <c r="O48" s="114">
        <v>20.63700734</v>
      </c>
      <c r="P48" s="114">
        <v>65.556763930000002</v>
      </c>
      <c r="Q48" s="114">
        <v>437.35020893000001</v>
      </c>
      <c r="R48" s="114">
        <v>44.03675045</v>
      </c>
      <c r="S48" s="114">
        <v>66.094944549999994</v>
      </c>
      <c r="T48" s="114">
        <v>327.21851392999997</v>
      </c>
      <c r="U48" s="114">
        <v>94.149728629999998</v>
      </c>
      <c r="V48" s="114">
        <v>741.34069385999999</v>
      </c>
      <c r="W48" s="114"/>
      <c r="X48" s="114"/>
      <c r="Y48" s="114"/>
      <c r="Z48" s="114"/>
      <c r="AA48" s="114"/>
      <c r="AB48" s="114"/>
    </row>
    <row r="49" spans="1:28" hidden="1" outlineLevel="1">
      <c r="A49" s="8">
        <v>41699</v>
      </c>
      <c r="B49" s="114">
        <v>2088.3884115000001</v>
      </c>
      <c r="C49" s="114">
        <v>1546.4434193899999</v>
      </c>
      <c r="D49" s="114">
        <v>750.47594254000001</v>
      </c>
      <c r="E49" s="114">
        <v>373.58634188000002</v>
      </c>
      <c r="F49" s="114">
        <v>194.49690724000001</v>
      </c>
      <c r="G49" s="114">
        <v>182.39269342</v>
      </c>
      <c r="H49" s="114">
        <v>795.96747685000003</v>
      </c>
      <c r="I49" s="114">
        <v>128.18539858</v>
      </c>
      <c r="J49" s="114">
        <v>103.78529733000001</v>
      </c>
      <c r="K49" s="114">
        <v>563.99678094000001</v>
      </c>
      <c r="L49" s="114">
        <v>448.49525532000001</v>
      </c>
      <c r="M49" s="114">
        <v>82.037079669999997</v>
      </c>
      <c r="N49" s="114">
        <v>2.7213648400000001</v>
      </c>
      <c r="O49" s="114">
        <v>13.18902634</v>
      </c>
      <c r="P49" s="114">
        <v>66.126688490000006</v>
      </c>
      <c r="Q49" s="114">
        <v>366.45817564999999</v>
      </c>
      <c r="R49" s="114">
        <v>23.36821458</v>
      </c>
      <c r="S49" s="114">
        <v>6.0369743600000003</v>
      </c>
      <c r="T49" s="114">
        <v>337.05298671000003</v>
      </c>
      <c r="U49" s="114">
        <v>93.449736790000003</v>
      </c>
      <c r="V49" s="114">
        <v>785.55702047</v>
      </c>
      <c r="W49" s="114"/>
      <c r="X49" s="114"/>
      <c r="Y49" s="114"/>
      <c r="Z49" s="114"/>
      <c r="AA49" s="114"/>
      <c r="AB49" s="114"/>
    </row>
    <row r="50" spans="1:28" hidden="1" outlineLevel="1">
      <c r="A50" s="8">
        <v>41730</v>
      </c>
      <c r="B50" s="114">
        <v>2119.1424499999998</v>
      </c>
      <c r="C50" s="114">
        <v>1570.6608629</v>
      </c>
      <c r="D50" s="114">
        <v>754.69793030999995</v>
      </c>
      <c r="E50" s="114">
        <v>384.8860373</v>
      </c>
      <c r="F50" s="114">
        <v>190.73710557000001</v>
      </c>
      <c r="G50" s="114">
        <v>179.07478743999999</v>
      </c>
      <c r="H50" s="114">
        <v>815.96293259000004</v>
      </c>
      <c r="I50" s="114">
        <v>127.41308533999999</v>
      </c>
      <c r="J50" s="114">
        <v>104.74182740000001</v>
      </c>
      <c r="K50" s="114">
        <v>583.80801985000005</v>
      </c>
      <c r="L50" s="114">
        <v>458.17343581</v>
      </c>
      <c r="M50" s="114">
        <v>80.613021110000005</v>
      </c>
      <c r="N50" s="114">
        <v>0.24831412</v>
      </c>
      <c r="O50" s="114">
        <v>16.299500460000001</v>
      </c>
      <c r="P50" s="114">
        <v>64.065206529999998</v>
      </c>
      <c r="Q50" s="114">
        <v>377.56041470000002</v>
      </c>
      <c r="R50" s="114">
        <v>2.1549412100000001</v>
      </c>
      <c r="S50" s="114">
        <v>35.032898019999998</v>
      </c>
      <c r="T50" s="114">
        <v>340.37257547000002</v>
      </c>
      <c r="U50" s="114">
        <v>90.308151289999998</v>
      </c>
      <c r="V50" s="114">
        <v>798.64112207000005</v>
      </c>
      <c r="W50" s="114"/>
      <c r="X50" s="114"/>
      <c r="Y50" s="114"/>
      <c r="Z50" s="114"/>
      <c r="AA50" s="114"/>
      <c r="AB50" s="114"/>
    </row>
    <row r="51" spans="1:28" hidden="1" outlineLevel="1">
      <c r="A51" s="8">
        <v>41760</v>
      </c>
      <c r="B51" s="114">
        <v>2126.1927284899998</v>
      </c>
      <c r="C51" s="114">
        <v>1469.6449438899999</v>
      </c>
      <c r="D51" s="114">
        <v>736.47519553999996</v>
      </c>
      <c r="E51" s="114">
        <v>374.92027296999998</v>
      </c>
      <c r="F51" s="114">
        <v>187.80740132</v>
      </c>
      <c r="G51" s="114">
        <v>173.74752125000001</v>
      </c>
      <c r="H51" s="114">
        <v>733.16974834999996</v>
      </c>
      <c r="I51" s="114">
        <v>94.354679579999996</v>
      </c>
      <c r="J51" s="114">
        <v>108.44925546</v>
      </c>
      <c r="K51" s="114">
        <v>530.36581331000002</v>
      </c>
      <c r="L51" s="114">
        <v>567.81708705000005</v>
      </c>
      <c r="M51" s="114">
        <v>85.609905900000001</v>
      </c>
      <c r="N51" s="114">
        <v>2.0812959100000001</v>
      </c>
      <c r="O51" s="114">
        <v>19.860056239999999</v>
      </c>
      <c r="P51" s="114">
        <v>63.668553750000001</v>
      </c>
      <c r="Q51" s="114">
        <v>482.20718115</v>
      </c>
      <c r="R51" s="114">
        <v>39.68728436</v>
      </c>
      <c r="S51" s="114">
        <v>75.512105559999995</v>
      </c>
      <c r="T51" s="114">
        <v>367.00779123000001</v>
      </c>
      <c r="U51" s="114">
        <v>88.730697550000002</v>
      </c>
      <c r="V51" s="114">
        <v>816.47891092999998</v>
      </c>
      <c r="W51" s="114"/>
      <c r="X51" s="114"/>
      <c r="Y51" s="114"/>
      <c r="Z51" s="114"/>
      <c r="AA51" s="114"/>
      <c r="AB51" s="114"/>
    </row>
    <row r="52" spans="1:28" hidden="1" outlineLevel="1">
      <c r="A52" s="8">
        <v>41791</v>
      </c>
      <c r="B52" s="114">
        <v>2011.8942848900001</v>
      </c>
      <c r="C52" s="114">
        <v>1388.8662291999999</v>
      </c>
      <c r="D52" s="114">
        <v>729.17143880000003</v>
      </c>
      <c r="E52" s="114">
        <v>372.00134831999998</v>
      </c>
      <c r="F52" s="114">
        <v>185.97856935999999</v>
      </c>
      <c r="G52" s="114">
        <v>171.19152112</v>
      </c>
      <c r="H52" s="114">
        <v>659.69479039999999</v>
      </c>
      <c r="I52" s="114">
        <v>91.896106869999997</v>
      </c>
      <c r="J52" s="114">
        <v>106.98137044000001</v>
      </c>
      <c r="K52" s="114">
        <v>460.81731309000003</v>
      </c>
      <c r="L52" s="114">
        <v>558.85158167999998</v>
      </c>
      <c r="M52" s="114">
        <v>84.889331589999998</v>
      </c>
      <c r="N52" s="114">
        <v>4.9710122400000003</v>
      </c>
      <c r="O52" s="114">
        <v>11.74665579</v>
      </c>
      <c r="P52" s="114">
        <v>68.171663559999999</v>
      </c>
      <c r="Q52" s="114">
        <v>473.96225009</v>
      </c>
      <c r="R52" s="114">
        <v>67.063599789999998</v>
      </c>
      <c r="S52" s="114">
        <v>6.5007858299999999</v>
      </c>
      <c r="T52" s="114">
        <v>400.39786447</v>
      </c>
      <c r="U52" s="114">
        <v>64.176474010000007</v>
      </c>
      <c r="V52" s="114">
        <v>740.38881337999999</v>
      </c>
      <c r="W52" s="114"/>
      <c r="X52" s="114"/>
      <c r="Y52" s="114"/>
      <c r="Z52" s="114"/>
      <c r="AA52" s="114"/>
      <c r="AB52" s="114"/>
    </row>
    <row r="53" spans="1:28" hidden="1" outlineLevel="1">
      <c r="A53" s="8">
        <v>41821</v>
      </c>
      <c r="B53" s="114">
        <v>2022.3431545599999</v>
      </c>
      <c r="C53" s="114">
        <v>1401.6974761500001</v>
      </c>
      <c r="D53" s="114">
        <v>733.77919479000002</v>
      </c>
      <c r="E53" s="114">
        <v>380.70903951000003</v>
      </c>
      <c r="F53" s="114">
        <v>184.58145612999999</v>
      </c>
      <c r="G53" s="114">
        <v>168.48869915</v>
      </c>
      <c r="H53" s="114">
        <v>667.91828136000004</v>
      </c>
      <c r="I53" s="114">
        <v>97.710383620000002</v>
      </c>
      <c r="J53" s="114">
        <v>109.68465292</v>
      </c>
      <c r="K53" s="114">
        <v>460.52324482</v>
      </c>
      <c r="L53" s="114">
        <v>554.94770757000003</v>
      </c>
      <c r="M53" s="114">
        <v>77.172125930000007</v>
      </c>
      <c r="N53" s="114">
        <v>4.9613606199999998</v>
      </c>
      <c r="O53" s="114">
        <v>10.84928717</v>
      </c>
      <c r="P53" s="114">
        <v>61.361478140000003</v>
      </c>
      <c r="Q53" s="114">
        <v>477.77558163999998</v>
      </c>
      <c r="R53" s="114">
        <v>72.129446470000005</v>
      </c>
      <c r="S53" s="114">
        <v>6.6976840099999997</v>
      </c>
      <c r="T53" s="114">
        <v>398.94845115999999</v>
      </c>
      <c r="U53" s="114">
        <v>65.697970839999996</v>
      </c>
      <c r="V53" s="114">
        <v>710.75026937999996</v>
      </c>
      <c r="W53" s="114"/>
      <c r="X53" s="114"/>
      <c r="Y53" s="114"/>
      <c r="Z53" s="114"/>
      <c r="AA53" s="114"/>
      <c r="AB53" s="114"/>
    </row>
    <row r="54" spans="1:28" hidden="1" outlineLevel="1">
      <c r="A54" s="8">
        <v>41852</v>
      </c>
      <c r="B54" s="114">
        <v>2183.3972845200001</v>
      </c>
      <c r="C54" s="114">
        <v>1508.3419478799999</v>
      </c>
      <c r="D54" s="114">
        <v>738.46919928</v>
      </c>
      <c r="E54" s="114">
        <v>388.58544731000001</v>
      </c>
      <c r="F54" s="114">
        <v>183.11927632999999</v>
      </c>
      <c r="G54" s="114">
        <v>166.76447564</v>
      </c>
      <c r="H54" s="114">
        <v>769.87274860000002</v>
      </c>
      <c r="I54" s="114">
        <v>105.68586791</v>
      </c>
      <c r="J54" s="114">
        <v>123.45260128</v>
      </c>
      <c r="K54" s="114">
        <v>540.73427941</v>
      </c>
      <c r="L54" s="114">
        <v>613.48125632000006</v>
      </c>
      <c r="M54" s="114">
        <v>76.627117260000006</v>
      </c>
      <c r="N54" s="114">
        <v>5.0513281799999996</v>
      </c>
      <c r="O54" s="114">
        <v>10.60583755</v>
      </c>
      <c r="P54" s="114">
        <v>60.969951530000003</v>
      </c>
      <c r="Q54" s="114">
        <v>536.85413905999997</v>
      </c>
      <c r="R54" s="114">
        <v>80.943749839999995</v>
      </c>
      <c r="S54" s="114">
        <v>7.5509776300000002</v>
      </c>
      <c r="T54" s="114">
        <v>448.35941158999998</v>
      </c>
      <c r="U54" s="114">
        <v>61.57408032</v>
      </c>
      <c r="V54" s="114">
        <v>770.54648200999998</v>
      </c>
      <c r="W54" s="114"/>
      <c r="X54" s="114"/>
      <c r="Y54" s="114"/>
      <c r="Z54" s="114"/>
      <c r="AA54" s="114"/>
      <c r="AB54" s="114"/>
    </row>
    <row r="55" spans="1:28" hidden="1" outlineLevel="1">
      <c r="A55" s="33">
        <v>41883</v>
      </c>
      <c r="B55" s="114">
        <v>2039.19431553</v>
      </c>
      <c r="C55" s="114">
        <v>1414.43694949</v>
      </c>
      <c r="D55" s="114">
        <v>728.93192441999997</v>
      </c>
      <c r="E55" s="114">
        <v>382.83720328999999</v>
      </c>
      <c r="F55" s="114">
        <v>181.45347430000001</v>
      </c>
      <c r="G55" s="114">
        <v>164.64124683</v>
      </c>
      <c r="H55" s="114">
        <v>685.50502506999999</v>
      </c>
      <c r="I55" s="114">
        <v>98.478331490000002</v>
      </c>
      <c r="J55" s="114">
        <v>111.93021342999999</v>
      </c>
      <c r="K55" s="114">
        <v>475.09648014999999</v>
      </c>
      <c r="L55" s="114">
        <v>564.80527909</v>
      </c>
      <c r="M55" s="114">
        <v>76.152431919999998</v>
      </c>
      <c r="N55" s="114">
        <v>2.3179949</v>
      </c>
      <c r="O55" s="114">
        <v>13.451072119999999</v>
      </c>
      <c r="P55" s="114">
        <v>60.383364899999997</v>
      </c>
      <c r="Q55" s="114">
        <v>488.65284716999997</v>
      </c>
      <c r="R55" s="114">
        <v>46.514259799999998</v>
      </c>
      <c r="S55" s="114">
        <v>36.531981039999998</v>
      </c>
      <c r="T55" s="114">
        <v>405.60660632999998</v>
      </c>
      <c r="U55" s="114">
        <v>59.952086950000002</v>
      </c>
      <c r="V55" s="114">
        <v>733.35894802999997</v>
      </c>
      <c r="W55" s="114"/>
      <c r="X55" s="114"/>
      <c r="Y55" s="114"/>
      <c r="Z55" s="114"/>
      <c r="AA55" s="114"/>
      <c r="AB55" s="114"/>
    </row>
    <row r="56" spans="1:28" hidden="1" outlineLevel="1">
      <c r="A56" s="8">
        <v>41913</v>
      </c>
      <c r="B56" s="114">
        <v>2019.7126759099999</v>
      </c>
      <c r="C56" s="114">
        <v>1403.31748956</v>
      </c>
      <c r="D56" s="114">
        <v>726.25785012999995</v>
      </c>
      <c r="E56" s="114">
        <v>380.71920374000001</v>
      </c>
      <c r="F56" s="114">
        <v>181.64864353999999</v>
      </c>
      <c r="G56" s="114">
        <v>163.89000285</v>
      </c>
      <c r="H56" s="114">
        <v>677.05963942999995</v>
      </c>
      <c r="I56" s="114">
        <v>99.041164760000001</v>
      </c>
      <c r="J56" s="114">
        <v>114.71813852</v>
      </c>
      <c r="K56" s="114">
        <v>463.30033615000002</v>
      </c>
      <c r="L56" s="114">
        <v>557.22964592999995</v>
      </c>
      <c r="M56" s="114">
        <v>74.286634129999996</v>
      </c>
      <c r="N56" s="114">
        <v>5.4028541800000003</v>
      </c>
      <c r="O56" s="114">
        <v>10.140269760000001</v>
      </c>
      <c r="P56" s="114">
        <v>58.743510190000002</v>
      </c>
      <c r="Q56" s="114">
        <v>482.94301180000002</v>
      </c>
      <c r="R56" s="114">
        <v>78.747216559999998</v>
      </c>
      <c r="S56" s="114">
        <v>7.1839067999999999</v>
      </c>
      <c r="T56" s="114">
        <v>397.01188844000001</v>
      </c>
      <c r="U56" s="114">
        <v>59.165540419999999</v>
      </c>
      <c r="V56" s="114">
        <v>738.56078974000002</v>
      </c>
      <c r="W56" s="114"/>
      <c r="X56" s="114"/>
      <c r="Y56" s="114"/>
      <c r="Z56" s="114"/>
      <c r="AA56" s="114"/>
      <c r="AB56" s="114"/>
    </row>
    <row r="57" spans="1:28" hidden="1" outlineLevel="1">
      <c r="A57" s="8">
        <v>41944</v>
      </c>
      <c r="B57" s="114">
        <v>2169.7428693799998</v>
      </c>
      <c r="C57" s="114">
        <v>1487.82849053</v>
      </c>
      <c r="D57" s="114">
        <v>715.72209984999995</v>
      </c>
      <c r="E57" s="114">
        <v>370.66736656</v>
      </c>
      <c r="F57" s="114">
        <v>181.46372651999999</v>
      </c>
      <c r="G57" s="114">
        <v>163.59100677000001</v>
      </c>
      <c r="H57" s="114">
        <v>772.10639068</v>
      </c>
      <c r="I57" s="114">
        <v>108.02911059</v>
      </c>
      <c r="J57" s="114">
        <v>131.86163826000001</v>
      </c>
      <c r="K57" s="114">
        <v>532.21564182999998</v>
      </c>
      <c r="L57" s="114">
        <v>621.70982493999998</v>
      </c>
      <c r="M57" s="114">
        <v>73.182531780000005</v>
      </c>
      <c r="N57" s="114">
        <v>5.0725610999999997</v>
      </c>
      <c r="O57" s="114">
        <v>9.3116306600000005</v>
      </c>
      <c r="P57" s="114">
        <v>58.798340019999998</v>
      </c>
      <c r="Q57" s="114">
        <v>548.52729316</v>
      </c>
      <c r="R57" s="114">
        <v>88.506313230000004</v>
      </c>
      <c r="S57" s="114">
        <v>8.2821748399999997</v>
      </c>
      <c r="T57" s="114">
        <v>451.73880509000003</v>
      </c>
      <c r="U57" s="114">
        <v>60.204553910000001</v>
      </c>
      <c r="V57" s="114">
        <v>864.92940109000006</v>
      </c>
      <c r="W57" s="114"/>
      <c r="X57" s="114"/>
      <c r="Y57" s="114"/>
      <c r="Z57" s="114"/>
      <c r="AA57" s="114"/>
      <c r="AB57" s="114"/>
    </row>
    <row r="58" spans="1:28" hidden="1" outlineLevel="1">
      <c r="A58" s="8">
        <v>41974</v>
      </c>
      <c r="B58" s="114">
        <v>2217.9803982399999</v>
      </c>
      <c r="C58" s="114">
        <v>1514.70813279</v>
      </c>
      <c r="D58" s="114">
        <v>723.84548890999997</v>
      </c>
      <c r="E58" s="114">
        <v>377.12520942999998</v>
      </c>
      <c r="F58" s="114">
        <v>183.24199388</v>
      </c>
      <c r="G58" s="114">
        <v>163.47828559999999</v>
      </c>
      <c r="H58" s="114">
        <v>790.86264387999995</v>
      </c>
      <c r="I58" s="114">
        <v>112.93857971</v>
      </c>
      <c r="J58" s="114">
        <v>139.01561411</v>
      </c>
      <c r="K58" s="114">
        <v>538.90845005999995</v>
      </c>
      <c r="L58" s="114">
        <v>643.65609013000005</v>
      </c>
      <c r="M58" s="114">
        <v>75.450693560000005</v>
      </c>
      <c r="N58" s="114">
        <v>5.2418647199999997</v>
      </c>
      <c r="O58" s="114">
        <v>8.82160309</v>
      </c>
      <c r="P58" s="114">
        <v>61.387225749999999</v>
      </c>
      <c r="Q58" s="114">
        <v>568.20539656999995</v>
      </c>
      <c r="R58" s="114">
        <v>97.014894069999997</v>
      </c>
      <c r="S58" s="114">
        <v>8.6799331599999991</v>
      </c>
      <c r="T58" s="114">
        <v>462.51056934000002</v>
      </c>
      <c r="U58" s="114">
        <v>59.616175320000004</v>
      </c>
      <c r="V58" s="114">
        <v>905.69183696000005</v>
      </c>
      <c r="W58" s="114"/>
      <c r="X58" s="114"/>
      <c r="Y58" s="114"/>
      <c r="Z58" s="114"/>
      <c r="AA58" s="114"/>
      <c r="AB58" s="114"/>
    </row>
    <row r="59" spans="1:28" hidden="1" outlineLevel="1">
      <c r="A59" s="8">
        <v>42005</v>
      </c>
      <c r="B59" s="114">
        <v>2224.8127222500002</v>
      </c>
      <c r="C59" s="114">
        <v>1510.89262274</v>
      </c>
      <c r="D59" s="114">
        <v>710.81299068999999</v>
      </c>
      <c r="E59" s="114">
        <v>363.58633249000002</v>
      </c>
      <c r="F59" s="114">
        <v>184.74249044000001</v>
      </c>
      <c r="G59" s="114">
        <v>162.48416775999999</v>
      </c>
      <c r="H59" s="114">
        <v>800.07963204999999</v>
      </c>
      <c r="I59" s="114">
        <v>115.38726302000001</v>
      </c>
      <c r="J59" s="114">
        <v>141.66160016000001</v>
      </c>
      <c r="K59" s="114">
        <v>543.03076886999997</v>
      </c>
      <c r="L59" s="114">
        <v>655.06612264</v>
      </c>
      <c r="M59" s="114">
        <v>75.597174769999995</v>
      </c>
      <c r="N59" s="114">
        <v>5.1826788300000004</v>
      </c>
      <c r="O59" s="114">
        <v>8.3641164999999997</v>
      </c>
      <c r="P59" s="114">
        <v>62.05037944</v>
      </c>
      <c r="Q59" s="114">
        <v>579.46894786999997</v>
      </c>
      <c r="R59" s="114">
        <v>93.537338980000001</v>
      </c>
      <c r="S59" s="114">
        <v>9.0991051699999996</v>
      </c>
      <c r="T59" s="114">
        <v>476.83250371999998</v>
      </c>
      <c r="U59" s="114">
        <v>58.853976869999997</v>
      </c>
      <c r="V59" s="114">
        <v>915.49367988999995</v>
      </c>
      <c r="W59" s="114"/>
      <c r="X59" s="114"/>
      <c r="Y59" s="114"/>
      <c r="Z59" s="114"/>
      <c r="AA59" s="114"/>
      <c r="AB59" s="114"/>
    </row>
    <row r="60" spans="1:28" hidden="1" outlineLevel="1">
      <c r="A60" s="8">
        <v>42036</v>
      </c>
      <c r="B60" s="114">
        <v>3147.0810765900001</v>
      </c>
      <c r="C60" s="114">
        <v>2052.8273937899999</v>
      </c>
      <c r="D60" s="114">
        <v>696.09998384999994</v>
      </c>
      <c r="E60" s="114">
        <v>358.99542441</v>
      </c>
      <c r="F60" s="114">
        <v>175.72186721</v>
      </c>
      <c r="G60" s="114">
        <v>161.38269223</v>
      </c>
      <c r="H60" s="114">
        <v>1356.7274099399999</v>
      </c>
      <c r="I60" s="114">
        <v>183.89423840000001</v>
      </c>
      <c r="J60" s="114">
        <v>246.78017457999999</v>
      </c>
      <c r="K60" s="114">
        <v>926.05299695999997</v>
      </c>
      <c r="L60" s="114">
        <v>1033.1480555400001</v>
      </c>
      <c r="M60" s="114">
        <v>77.866843610000004</v>
      </c>
      <c r="N60" s="114">
        <v>5.4037486799999996</v>
      </c>
      <c r="O60" s="114">
        <v>9.8640548500000005</v>
      </c>
      <c r="P60" s="114">
        <v>62.599040080000002</v>
      </c>
      <c r="Q60" s="114">
        <v>955.28121193000004</v>
      </c>
      <c r="R60" s="114">
        <v>166.05325995999999</v>
      </c>
      <c r="S60" s="114">
        <v>17.982264319999999</v>
      </c>
      <c r="T60" s="114">
        <v>771.24568765000004</v>
      </c>
      <c r="U60" s="114">
        <v>61.105627259999999</v>
      </c>
      <c r="V60" s="114">
        <v>1407.0098232800001</v>
      </c>
      <c r="W60" s="114"/>
      <c r="X60" s="114"/>
      <c r="Y60" s="114"/>
      <c r="Z60" s="114"/>
      <c r="AA60" s="114"/>
      <c r="AB60" s="114"/>
    </row>
    <row r="61" spans="1:28" hidden="1" outlineLevel="1">
      <c r="A61" s="8">
        <v>42064</v>
      </c>
      <c r="B61" s="114">
        <v>2750.0112111600001</v>
      </c>
      <c r="C61" s="114">
        <v>1811.47518872</v>
      </c>
      <c r="D61" s="114">
        <v>684.44828991999998</v>
      </c>
      <c r="E61" s="114">
        <v>351.09239007999997</v>
      </c>
      <c r="F61" s="114">
        <v>175.82052229000001</v>
      </c>
      <c r="G61" s="114">
        <v>157.53537754999999</v>
      </c>
      <c r="H61" s="114">
        <v>1127.0268988</v>
      </c>
      <c r="I61" s="114">
        <v>168.94010438999999</v>
      </c>
      <c r="J61" s="114">
        <v>206.99022239000001</v>
      </c>
      <c r="K61" s="114">
        <v>751.09657202000005</v>
      </c>
      <c r="L61" s="114">
        <v>883.41486721000001</v>
      </c>
      <c r="M61" s="114">
        <v>80.328613369999999</v>
      </c>
      <c r="N61" s="114">
        <v>5.6178549499999999</v>
      </c>
      <c r="O61" s="114">
        <v>9.7008373300000006</v>
      </c>
      <c r="P61" s="114">
        <v>65.009921090000006</v>
      </c>
      <c r="Q61" s="114">
        <v>803.08625384000004</v>
      </c>
      <c r="R61" s="114">
        <v>147.00266973000001</v>
      </c>
      <c r="S61" s="114">
        <v>14.981918139999999</v>
      </c>
      <c r="T61" s="114">
        <v>641.10166597</v>
      </c>
      <c r="U61" s="114">
        <v>55.121155229999999</v>
      </c>
      <c r="V61" s="114">
        <v>1202.2372382799999</v>
      </c>
      <c r="W61" s="114"/>
      <c r="X61" s="114"/>
      <c r="Y61" s="114"/>
      <c r="Z61" s="114"/>
      <c r="AA61" s="114"/>
      <c r="AB61" s="114"/>
    </row>
    <row r="62" spans="1:28" hidden="1" outlineLevel="1">
      <c r="A62" s="8">
        <v>42095</v>
      </c>
      <c r="B62" s="114">
        <v>2541.19768213</v>
      </c>
      <c r="C62" s="114">
        <v>1686.5307405200001</v>
      </c>
      <c r="D62" s="114">
        <v>685.55524458000002</v>
      </c>
      <c r="E62" s="114">
        <v>351.72458604000002</v>
      </c>
      <c r="F62" s="114">
        <v>175.6310708</v>
      </c>
      <c r="G62" s="114">
        <v>158.19958774</v>
      </c>
      <c r="H62" s="114">
        <v>1000.97549594</v>
      </c>
      <c r="I62" s="114">
        <v>149.61440045000001</v>
      </c>
      <c r="J62" s="114">
        <v>185.12271552999999</v>
      </c>
      <c r="K62" s="114">
        <v>666.23837995999997</v>
      </c>
      <c r="L62" s="114">
        <v>800.58764887999996</v>
      </c>
      <c r="M62" s="114">
        <v>82.37301171</v>
      </c>
      <c r="N62" s="114">
        <v>5.6222797499999997</v>
      </c>
      <c r="O62" s="114">
        <v>9.1890287799999992</v>
      </c>
      <c r="P62" s="114">
        <v>67.561703179999995</v>
      </c>
      <c r="Q62" s="114">
        <v>718.21463716999995</v>
      </c>
      <c r="R62" s="114">
        <v>133.91793046000001</v>
      </c>
      <c r="S62" s="114">
        <v>13.60860993</v>
      </c>
      <c r="T62" s="114">
        <v>570.68809678000002</v>
      </c>
      <c r="U62" s="114">
        <v>54.079292729999999</v>
      </c>
      <c r="V62" s="114">
        <v>1086.5325642299999</v>
      </c>
      <c r="W62" s="114"/>
      <c r="X62" s="114"/>
      <c r="Y62" s="114"/>
      <c r="Z62" s="114"/>
      <c r="AA62" s="114"/>
      <c r="AB62" s="114"/>
    </row>
    <row r="63" spans="1:28" hidden="1" outlineLevel="1">
      <c r="A63" s="8">
        <v>42125</v>
      </c>
      <c r="B63" s="114">
        <v>2217.3136108099998</v>
      </c>
      <c r="C63" s="114">
        <v>1495.37370272</v>
      </c>
      <c r="D63" s="114">
        <v>659.53390248999995</v>
      </c>
      <c r="E63" s="114">
        <v>343.97113378</v>
      </c>
      <c r="F63" s="114">
        <v>163.10162070999999</v>
      </c>
      <c r="G63" s="114">
        <v>152.46114800000001</v>
      </c>
      <c r="H63" s="114">
        <v>835.83980023000004</v>
      </c>
      <c r="I63" s="114">
        <v>141.02535029000001</v>
      </c>
      <c r="J63" s="114">
        <v>132.95790088000001</v>
      </c>
      <c r="K63" s="114">
        <v>561.85654906000002</v>
      </c>
      <c r="L63" s="114">
        <v>670.47325413999999</v>
      </c>
      <c r="M63" s="114">
        <v>76.116834499999996</v>
      </c>
      <c r="N63" s="114">
        <v>5.7733026399999998</v>
      </c>
      <c r="O63" s="114">
        <v>6.4655613599999997</v>
      </c>
      <c r="P63" s="114">
        <v>63.877970500000004</v>
      </c>
      <c r="Q63" s="114">
        <v>594.35641964000001</v>
      </c>
      <c r="R63" s="114">
        <v>133.40865084999999</v>
      </c>
      <c r="S63" s="114">
        <v>13.42239045</v>
      </c>
      <c r="T63" s="114">
        <v>447.52537833999997</v>
      </c>
      <c r="U63" s="114">
        <v>51.466653950000001</v>
      </c>
      <c r="V63" s="114">
        <v>1053.47568037</v>
      </c>
      <c r="W63" s="114"/>
      <c r="X63" s="114"/>
      <c r="Y63" s="114"/>
      <c r="Z63" s="114"/>
      <c r="AA63" s="114"/>
      <c r="AB63" s="114"/>
    </row>
    <row r="64" spans="1:28" hidden="1" outlineLevel="1">
      <c r="A64" s="8">
        <v>42156</v>
      </c>
      <c r="B64" s="114">
        <v>2224.77924321</v>
      </c>
      <c r="C64" s="114">
        <v>1508.5639180799999</v>
      </c>
      <c r="D64" s="114">
        <v>672.57420926999998</v>
      </c>
      <c r="E64" s="114">
        <v>354.90762488000001</v>
      </c>
      <c r="F64" s="114">
        <v>163.55920621000001</v>
      </c>
      <c r="G64" s="114">
        <v>154.10737818000001</v>
      </c>
      <c r="H64" s="114">
        <v>835.98970881000002</v>
      </c>
      <c r="I64" s="114">
        <v>145.23087047000001</v>
      </c>
      <c r="J64" s="114">
        <v>133.11944087000001</v>
      </c>
      <c r="K64" s="114">
        <v>557.63939746999995</v>
      </c>
      <c r="L64" s="114">
        <v>665.62771778000001</v>
      </c>
      <c r="M64" s="114">
        <v>75.445620730000002</v>
      </c>
      <c r="N64" s="114">
        <v>6.57543437</v>
      </c>
      <c r="O64" s="114">
        <v>6.0088316300000004</v>
      </c>
      <c r="P64" s="114">
        <v>62.861354730000002</v>
      </c>
      <c r="Q64" s="114">
        <v>590.18209705000004</v>
      </c>
      <c r="R64" s="114">
        <v>135.09087532999999</v>
      </c>
      <c r="S64" s="114">
        <v>13.33726352</v>
      </c>
      <c r="T64" s="114">
        <v>441.7539582</v>
      </c>
      <c r="U64" s="114">
        <v>50.587607349999999</v>
      </c>
      <c r="V64" s="114">
        <v>1051.2272565599999</v>
      </c>
      <c r="W64" s="114"/>
      <c r="X64" s="114"/>
      <c r="Y64" s="114"/>
      <c r="Z64" s="114"/>
      <c r="AA64" s="114"/>
      <c r="AB64" s="114"/>
    </row>
    <row r="65" spans="1:28" hidden="1" outlineLevel="1">
      <c r="A65" s="8">
        <v>42186</v>
      </c>
      <c r="B65" s="114">
        <v>2258.7978026300002</v>
      </c>
      <c r="C65" s="114">
        <v>1531.19801319</v>
      </c>
      <c r="D65" s="114">
        <v>679.31441745999996</v>
      </c>
      <c r="E65" s="114">
        <v>355.71337607999999</v>
      </c>
      <c r="F65" s="114">
        <v>170.86607232</v>
      </c>
      <c r="G65" s="114">
        <v>152.73496906</v>
      </c>
      <c r="H65" s="114">
        <v>851.88359573000002</v>
      </c>
      <c r="I65" s="114">
        <v>150.96095713</v>
      </c>
      <c r="J65" s="114">
        <v>136.92023635999999</v>
      </c>
      <c r="K65" s="114">
        <v>564.00240224000004</v>
      </c>
      <c r="L65" s="114">
        <v>678.99586317000001</v>
      </c>
      <c r="M65" s="114">
        <v>76.411430890000005</v>
      </c>
      <c r="N65" s="114">
        <v>6.5784208700000004</v>
      </c>
      <c r="O65" s="114">
        <v>5.7732102300000001</v>
      </c>
      <c r="P65" s="114">
        <v>64.05979979</v>
      </c>
      <c r="Q65" s="114">
        <v>602.58443227999999</v>
      </c>
      <c r="R65" s="114">
        <v>142.14805074</v>
      </c>
      <c r="S65" s="114">
        <v>13.942059759999999</v>
      </c>
      <c r="T65" s="114">
        <v>446.49432178000001</v>
      </c>
      <c r="U65" s="114">
        <v>48.603926270000002</v>
      </c>
      <c r="V65" s="114">
        <v>1065.3511306099999</v>
      </c>
      <c r="W65" s="114"/>
      <c r="X65" s="114"/>
      <c r="Y65" s="114"/>
      <c r="Z65" s="114"/>
      <c r="AA65" s="114"/>
      <c r="AB65" s="114"/>
    </row>
    <row r="66" spans="1:28" hidden="1" outlineLevel="1">
      <c r="A66" s="8">
        <v>42217</v>
      </c>
      <c r="B66" s="114">
        <v>2214.4978048500002</v>
      </c>
      <c r="C66" s="114">
        <v>1503.8310503600001</v>
      </c>
      <c r="D66" s="114">
        <v>672.36332818999995</v>
      </c>
      <c r="E66" s="114">
        <v>342.56312541</v>
      </c>
      <c r="F66" s="114">
        <v>177.98194781999999</v>
      </c>
      <c r="G66" s="114">
        <v>151.81825495999999</v>
      </c>
      <c r="H66" s="114">
        <v>831.46772217</v>
      </c>
      <c r="I66" s="114">
        <v>146.10013348999999</v>
      </c>
      <c r="J66" s="114">
        <v>135.73206844000001</v>
      </c>
      <c r="K66" s="114">
        <v>549.63552024000001</v>
      </c>
      <c r="L66" s="114">
        <v>663.14019034</v>
      </c>
      <c r="M66" s="114">
        <v>76.028454749999995</v>
      </c>
      <c r="N66" s="114">
        <v>6.7444123500000002</v>
      </c>
      <c r="O66" s="114">
        <v>5.18025761</v>
      </c>
      <c r="P66" s="114">
        <v>64.103784790000006</v>
      </c>
      <c r="Q66" s="114">
        <v>587.11173558999997</v>
      </c>
      <c r="R66" s="114">
        <v>144.48994435</v>
      </c>
      <c r="S66" s="114">
        <v>13.78247094</v>
      </c>
      <c r="T66" s="114">
        <v>428.8393203</v>
      </c>
      <c r="U66" s="114">
        <v>47.526564149999999</v>
      </c>
      <c r="V66" s="114">
        <v>1035.1558700200001</v>
      </c>
      <c r="W66" s="114"/>
      <c r="X66" s="114"/>
      <c r="Y66" s="114"/>
      <c r="Z66" s="114"/>
      <c r="AA66" s="114"/>
      <c r="AB66" s="114"/>
    </row>
    <row r="67" spans="1:28" hidden="1" outlineLevel="1">
      <c r="A67" s="8">
        <v>42248</v>
      </c>
      <c r="B67" s="114">
        <v>2215.3122607599998</v>
      </c>
      <c r="C67" s="114">
        <v>1510.22169693</v>
      </c>
      <c r="D67" s="114">
        <v>672.54005056000005</v>
      </c>
      <c r="E67" s="114">
        <v>339.78624915</v>
      </c>
      <c r="F67" s="114">
        <v>181.46182558000001</v>
      </c>
      <c r="G67" s="114">
        <v>151.29197583000001</v>
      </c>
      <c r="H67" s="114">
        <v>837.68164636999995</v>
      </c>
      <c r="I67" s="114">
        <v>148.57309801</v>
      </c>
      <c r="J67" s="114">
        <v>138.80333302</v>
      </c>
      <c r="K67" s="114">
        <v>550.30521534000002</v>
      </c>
      <c r="L67" s="114">
        <v>659.63998848000006</v>
      </c>
      <c r="M67" s="114">
        <v>75.69493224</v>
      </c>
      <c r="N67" s="114">
        <v>6.8636668600000004</v>
      </c>
      <c r="O67" s="114">
        <v>4.9012203799999998</v>
      </c>
      <c r="P67" s="114">
        <v>63.930045</v>
      </c>
      <c r="Q67" s="114">
        <v>583.94505623999999</v>
      </c>
      <c r="R67" s="114">
        <v>148.38490762000001</v>
      </c>
      <c r="S67" s="114">
        <v>13.968976169999999</v>
      </c>
      <c r="T67" s="114">
        <v>421.59117244999999</v>
      </c>
      <c r="U67" s="114">
        <v>45.450575350000001</v>
      </c>
      <c r="V67" s="114">
        <v>1032.98933343</v>
      </c>
      <c r="W67" s="114"/>
      <c r="X67" s="114"/>
      <c r="Y67" s="114"/>
      <c r="Z67" s="114"/>
      <c r="AA67" s="114"/>
      <c r="AB67" s="114"/>
    </row>
    <row r="68" spans="1:28" hidden="1" outlineLevel="1">
      <c r="A68" s="8">
        <v>42278</v>
      </c>
      <c r="B68" s="114">
        <v>2292.1904964599998</v>
      </c>
      <c r="C68" s="114">
        <v>1561.9547168900001</v>
      </c>
      <c r="D68" s="114">
        <v>677.35494612000002</v>
      </c>
      <c r="E68" s="114">
        <v>336.99663857000002</v>
      </c>
      <c r="F68" s="114">
        <v>187.68102741000001</v>
      </c>
      <c r="G68" s="114">
        <v>152.67728013999999</v>
      </c>
      <c r="H68" s="114">
        <v>884.59977076999996</v>
      </c>
      <c r="I68" s="114">
        <v>159.15670138999999</v>
      </c>
      <c r="J68" s="114">
        <v>148.31486366999999</v>
      </c>
      <c r="K68" s="114">
        <v>577.12820570999997</v>
      </c>
      <c r="L68" s="114">
        <v>685.66918229999999</v>
      </c>
      <c r="M68" s="114">
        <v>75.593849149999997</v>
      </c>
      <c r="N68" s="114">
        <v>5.2634131200000001</v>
      </c>
      <c r="O68" s="114">
        <v>4.7594664299999998</v>
      </c>
      <c r="P68" s="114">
        <v>65.570969599999998</v>
      </c>
      <c r="Q68" s="114">
        <v>610.07533315000001</v>
      </c>
      <c r="R68" s="114">
        <v>162.75491011</v>
      </c>
      <c r="S68" s="114">
        <v>7.8617153399999999</v>
      </c>
      <c r="T68" s="114">
        <v>439.45870769999999</v>
      </c>
      <c r="U68" s="114">
        <v>44.566597270000003</v>
      </c>
      <c r="V68" s="114">
        <v>1074.66703706</v>
      </c>
      <c r="W68" s="114"/>
      <c r="X68" s="114"/>
      <c r="Y68" s="114"/>
      <c r="Z68" s="114"/>
      <c r="AA68" s="114"/>
      <c r="AB68" s="114"/>
    </row>
    <row r="69" spans="1:28" hidden="1" outlineLevel="1">
      <c r="A69" s="8">
        <v>42309</v>
      </c>
      <c r="B69" s="114">
        <v>2326.0158249599999</v>
      </c>
      <c r="C69" s="114">
        <v>1545.9082853100001</v>
      </c>
      <c r="D69" s="114">
        <v>681.54379427000003</v>
      </c>
      <c r="E69" s="114">
        <v>333.37274273000003</v>
      </c>
      <c r="F69" s="114">
        <v>191.30974515</v>
      </c>
      <c r="G69" s="114">
        <v>156.86130639000001</v>
      </c>
      <c r="H69" s="114">
        <v>864.36449103999996</v>
      </c>
      <c r="I69" s="114">
        <v>166.04716174999999</v>
      </c>
      <c r="J69" s="114">
        <v>139.43575586</v>
      </c>
      <c r="K69" s="114">
        <v>558.88157343</v>
      </c>
      <c r="L69" s="114">
        <v>735.99621563999995</v>
      </c>
      <c r="M69" s="114">
        <v>80.455146880000001</v>
      </c>
      <c r="N69" s="114">
        <v>5.2189098899999999</v>
      </c>
      <c r="O69" s="114">
        <v>4.6004499000000001</v>
      </c>
      <c r="P69" s="114">
        <v>70.635787089999994</v>
      </c>
      <c r="Q69" s="114">
        <v>655.54106876000003</v>
      </c>
      <c r="R69" s="114">
        <v>167.47006974000001</v>
      </c>
      <c r="S69" s="114">
        <v>5.4397301599999999</v>
      </c>
      <c r="T69" s="114">
        <v>482.63126885999998</v>
      </c>
      <c r="U69" s="114">
        <v>44.111324009999997</v>
      </c>
      <c r="V69" s="114">
        <v>1075.8500698600001</v>
      </c>
      <c r="W69" s="114"/>
      <c r="X69" s="114"/>
      <c r="Y69" s="114"/>
      <c r="Z69" s="114"/>
      <c r="AA69" s="114"/>
      <c r="AB69" s="114"/>
    </row>
    <row r="70" spans="1:28" hidden="1" outlineLevel="1">
      <c r="A70" s="8">
        <v>42339</v>
      </c>
      <c r="B70" s="114">
        <v>2007.9587198700001</v>
      </c>
      <c r="C70" s="114">
        <v>1309.6643951399999</v>
      </c>
      <c r="D70" s="114">
        <v>656.31513411000003</v>
      </c>
      <c r="E70" s="114">
        <v>335.41532539999997</v>
      </c>
      <c r="F70" s="114">
        <v>167.46829905999999</v>
      </c>
      <c r="G70" s="114">
        <v>153.43150965000001</v>
      </c>
      <c r="H70" s="114">
        <v>653.34926102999998</v>
      </c>
      <c r="I70" s="114">
        <v>127.301788</v>
      </c>
      <c r="J70" s="114">
        <v>70.041710649999999</v>
      </c>
      <c r="K70" s="114">
        <v>456.00576238000002</v>
      </c>
      <c r="L70" s="114">
        <v>657.55866279999998</v>
      </c>
      <c r="M70" s="114">
        <v>78.898378870000002</v>
      </c>
      <c r="N70" s="114">
        <v>4.1364070499999999</v>
      </c>
      <c r="O70" s="114">
        <v>4.3010330899999998</v>
      </c>
      <c r="P70" s="114">
        <v>70.460938729999995</v>
      </c>
      <c r="Q70" s="114">
        <v>578.66028392999999</v>
      </c>
      <c r="R70" s="114">
        <v>156.75162073999999</v>
      </c>
      <c r="S70" s="114">
        <v>4.7618065999999999</v>
      </c>
      <c r="T70" s="114">
        <v>417.14685659000003</v>
      </c>
      <c r="U70" s="114">
        <v>40.735661929999999</v>
      </c>
      <c r="V70" s="114">
        <v>795.44518662999997</v>
      </c>
      <c r="W70" s="114"/>
      <c r="X70" s="114"/>
      <c r="Y70" s="114"/>
      <c r="Z70" s="114"/>
      <c r="AA70" s="114"/>
      <c r="AB70" s="114"/>
    </row>
    <row r="71" spans="1:28" hidden="1" outlineLevel="1">
      <c r="A71" s="8">
        <v>42370</v>
      </c>
      <c r="B71" s="114">
        <v>2053.9691610599998</v>
      </c>
      <c r="C71" s="114">
        <v>1336.39718593</v>
      </c>
      <c r="D71" s="114">
        <v>654.49633444000006</v>
      </c>
      <c r="E71" s="114">
        <v>331.59013556000002</v>
      </c>
      <c r="F71" s="114">
        <v>165.68843071000001</v>
      </c>
      <c r="G71" s="114">
        <v>157.21776817</v>
      </c>
      <c r="H71" s="114">
        <v>681.90085149000004</v>
      </c>
      <c r="I71" s="114">
        <v>137.90033342999999</v>
      </c>
      <c r="J71" s="114">
        <v>73.277719809999994</v>
      </c>
      <c r="K71" s="114">
        <v>470.72279824999998</v>
      </c>
      <c r="L71" s="114">
        <v>676.23378210999999</v>
      </c>
      <c r="M71" s="114">
        <v>78.070284610000002</v>
      </c>
      <c r="N71" s="114">
        <v>4.19054488</v>
      </c>
      <c r="O71" s="114">
        <v>4.0776874699999999</v>
      </c>
      <c r="P71" s="114">
        <v>69.802052259999996</v>
      </c>
      <c r="Q71" s="114">
        <v>598.16349749999995</v>
      </c>
      <c r="R71" s="114">
        <v>189.20355412000001</v>
      </c>
      <c r="S71" s="114">
        <v>7.47301182</v>
      </c>
      <c r="T71" s="114">
        <v>401.48693156000002</v>
      </c>
      <c r="U71" s="114">
        <v>41.338193019999999</v>
      </c>
      <c r="V71" s="114">
        <v>921.74461233</v>
      </c>
      <c r="W71" s="114"/>
      <c r="X71" s="114"/>
      <c r="Y71" s="114"/>
      <c r="Z71" s="114"/>
      <c r="AA71" s="114"/>
      <c r="AB71" s="114"/>
    </row>
    <row r="72" spans="1:28" hidden="1" outlineLevel="1">
      <c r="A72" s="8">
        <v>42401</v>
      </c>
      <c r="B72" s="114">
        <v>2145.3595946199998</v>
      </c>
      <c r="C72" s="114">
        <v>1387.3952033200001</v>
      </c>
      <c r="D72" s="114">
        <v>661.59610681000004</v>
      </c>
      <c r="E72" s="114">
        <v>339.01837408</v>
      </c>
      <c r="F72" s="114">
        <v>165.64962201</v>
      </c>
      <c r="G72" s="114">
        <v>156.92811072000001</v>
      </c>
      <c r="H72" s="114">
        <v>725.79909651000003</v>
      </c>
      <c r="I72" s="114">
        <v>142.17919058000001</v>
      </c>
      <c r="J72" s="114">
        <v>78.94357574</v>
      </c>
      <c r="K72" s="114">
        <v>504.67633018999999</v>
      </c>
      <c r="L72" s="114">
        <v>717.64345873000002</v>
      </c>
      <c r="M72" s="114">
        <v>77.717176640000005</v>
      </c>
      <c r="N72" s="114">
        <v>3.4612150499999998</v>
      </c>
      <c r="O72" s="114">
        <v>3.8802759899999999</v>
      </c>
      <c r="P72" s="114">
        <v>70.375685599999997</v>
      </c>
      <c r="Q72" s="114">
        <v>639.92628208999997</v>
      </c>
      <c r="R72" s="114">
        <v>187.60961183000001</v>
      </c>
      <c r="S72" s="114">
        <v>5.3314068900000002</v>
      </c>
      <c r="T72" s="114">
        <v>446.98526336999998</v>
      </c>
      <c r="U72" s="114">
        <v>40.320932569999997</v>
      </c>
      <c r="V72" s="114">
        <v>977.26628119999998</v>
      </c>
      <c r="W72" s="114"/>
      <c r="X72" s="114"/>
      <c r="Y72" s="114"/>
      <c r="Z72" s="114"/>
      <c r="AA72" s="114"/>
      <c r="AB72" s="114"/>
    </row>
    <row r="73" spans="1:28" hidden="1" outlineLevel="1">
      <c r="A73" s="8">
        <v>42430</v>
      </c>
      <c r="B73" s="114">
        <v>2070.8541212599998</v>
      </c>
      <c r="C73" s="114">
        <v>1349.80907809</v>
      </c>
      <c r="D73" s="114">
        <v>653.16956846000005</v>
      </c>
      <c r="E73" s="114">
        <v>340.89043147000001</v>
      </c>
      <c r="F73" s="114">
        <v>157.99285766</v>
      </c>
      <c r="G73" s="114">
        <v>154.28627933000001</v>
      </c>
      <c r="H73" s="114">
        <v>696.63950963000002</v>
      </c>
      <c r="I73" s="114">
        <v>107.55358361</v>
      </c>
      <c r="J73" s="114">
        <v>65.13517315</v>
      </c>
      <c r="K73" s="114">
        <v>523.95075286999997</v>
      </c>
      <c r="L73" s="114">
        <v>681.32296751000001</v>
      </c>
      <c r="M73" s="114">
        <v>76.860044239999993</v>
      </c>
      <c r="N73" s="114">
        <v>0.76632531999999998</v>
      </c>
      <c r="O73" s="114">
        <v>3.6520772699999999</v>
      </c>
      <c r="P73" s="114">
        <v>72.441641649999994</v>
      </c>
      <c r="Q73" s="114">
        <v>604.46292327000003</v>
      </c>
      <c r="R73" s="114">
        <v>66.890213329999995</v>
      </c>
      <c r="S73" s="114">
        <v>4.5668859099999999</v>
      </c>
      <c r="T73" s="114">
        <v>533.00582402999999</v>
      </c>
      <c r="U73" s="114">
        <v>39.722075660000002</v>
      </c>
      <c r="V73" s="114">
        <v>827.71773321000001</v>
      </c>
      <c r="W73" s="114"/>
      <c r="X73" s="114"/>
      <c r="Y73" s="114"/>
      <c r="Z73" s="114"/>
      <c r="AA73" s="114"/>
      <c r="AB73" s="114"/>
    </row>
    <row r="74" spans="1:28" hidden="1" outlineLevel="1">
      <c r="A74" s="8">
        <v>42461</v>
      </c>
      <c r="B74" s="114">
        <v>1999.6553029300001</v>
      </c>
      <c r="C74" s="114">
        <v>1306.4157812000001</v>
      </c>
      <c r="D74" s="114">
        <v>642.65955459999998</v>
      </c>
      <c r="E74" s="114">
        <v>316.43265388999998</v>
      </c>
      <c r="F74" s="114">
        <v>173.03355464000001</v>
      </c>
      <c r="G74" s="114">
        <v>153.19334606999999</v>
      </c>
      <c r="H74" s="114">
        <v>663.75622659999999</v>
      </c>
      <c r="I74" s="114">
        <v>102.82962865</v>
      </c>
      <c r="J74" s="114">
        <v>62.475178040000003</v>
      </c>
      <c r="K74" s="114">
        <v>498.45141991000003</v>
      </c>
      <c r="L74" s="114">
        <v>654.60205189999999</v>
      </c>
      <c r="M74" s="114">
        <v>75.900017210000001</v>
      </c>
      <c r="N74" s="114">
        <v>0.79116973999999995</v>
      </c>
      <c r="O74" s="114">
        <v>3.5487415200000001</v>
      </c>
      <c r="P74" s="114">
        <v>71.560105949999993</v>
      </c>
      <c r="Q74" s="114">
        <v>578.70203469</v>
      </c>
      <c r="R74" s="114">
        <v>62.731645020000002</v>
      </c>
      <c r="S74" s="114">
        <v>4.3878712000000002</v>
      </c>
      <c r="T74" s="114">
        <v>511.58251847000002</v>
      </c>
      <c r="U74" s="114">
        <v>38.637469830000001</v>
      </c>
      <c r="V74" s="114">
        <v>800.84940835999998</v>
      </c>
      <c r="W74" s="114"/>
      <c r="X74" s="114"/>
      <c r="Y74" s="114"/>
      <c r="Z74" s="114"/>
      <c r="AA74" s="114"/>
      <c r="AB74" s="114"/>
    </row>
    <row r="75" spans="1:28" hidden="1" outlineLevel="1">
      <c r="A75" s="8">
        <v>42491</v>
      </c>
      <c r="B75" s="114">
        <v>1973.8315535700001</v>
      </c>
      <c r="C75" s="114">
        <v>1287.9879111099999</v>
      </c>
      <c r="D75" s="114">
        <v>646.6372437</v>
      </c>
      <c r="E75" s="114">
        <v>334.22813775999998</v>
      </c>
      <c r="F75" s="114">
        <v>165.29774085</v>
      </c>
      <c r="G75" s="114">
        <v>147.11136508999999</v>
      </c>
      <c r="H75" s="114">
        <v>641.35066741000003</v>
      </c>
      <c r="I75" s="114">
        <v>101.43911605</v>
      </c>
      <c r="J75" s="114">
        <v>59.843458300000002</v>
      </c>
      <c r="K75" s="114">
        <v>480.06809306000002</v>
      </c>
      <c r="L75" s="114">
        <v>646.97606927000004</v>
      </c>
      <c r="M75" s="114">
        <v>74.360953539999997</v>
      </c>
      <c r="N75" s="114">
        <v>0.66552716999999995</v>
      </c>
      <c r="O75" s="114">
        <v>2.94100092</v>
      </c>
      <c r="P75" s="114">
        <v>70.754425449999999</v>
      </c>
      <c r="Q75" s="114">
        <v>572.61511572999996</v>
      </c>
      <c r="R75" s="114">
        <v>63.651979789999999</v>
      </c>
      <c r="S75" s="114">
        <v>4.3823333900000003</v>
      </c>
      <c r="T75" s="114">
        <v>504.58080254999999</v>
      </c>
      <c r="U75" s="114">
        <v>38.867573190000002</v>
      </c>
      <c r="V75" s="114">
        <v>779.87327283000002</v>
      </c>
      <c r="W75" s="114"/>
      <c r="X75" s="114"/>
      <c r="Y75" s="114"/>
      <c r="Z75" s="114"/>
      <c r="AA75" s="114"/>
      <c r="AB75" s="114"/>
    </row>
    <row r="76" spans="1:28" hidden="1" outlineLevel="1">
      <c r="A76" s="8">
        <v>42522</v>
      </c>
      <c r="B76" s="114">
        <v>1915.78310749</v>
      </c>
      <c r="C76" s="114">
        <v>1271.5808460000001</v>
      </c>
      <c r="D76" s="114">
        <v>641.69562728999995</v>
      </c>
      <c r="E76" s="114">
        <v>331.21658282999999</v>
      </c>
      <c r="F76" s="114">
        <v>166.5060728</v>
      </c>
      <c r="G76" s="114">
        <v>143.97297166000001</v>
      </c>
      <c r="H76" s="114">
        <v>629.88521871</v>
      </c>
      <c r="I76" s="114">
        <v>101.24432722</v>
      </c>
      <c r="J76" s="114">
        <v>58.99282565</v>
      </c>
      <c r="K76" s="114">
        <v>469.64806584000002</v>
      </c>
      <c r="L76" s="114">
        <v>605.53574800000001</v>
      </c>
      <c r="M76" s="114">
        <v>74.545859399999998</v>
      </c>
      <c r="N76" s="114">
        <v>0.69703749000000004</v>
      </c>
      <c r="O76" s="114">
        <v>2.8525519300000002</v>
      </c>
      <c r="P76" s="114">
        <v>70.996269979999994</v>
      </c>
      <c r="Q76" s="114">
        <v>530.98988859999997</v>
      </c>
      <c r="R76" s="114">
        <v>24.54058809</v>
      </c>
      <c r="S76" s="114">
        <v>4.3278152399999996</v>
      </c>
      <c r="T76" s="114">
        <v>502.12148526999999</v>
      </c>
      <c r="U76" s="114">
        <v>38.66651349</v>
      </c>
      <c r="V76" s="114">
        <v>767.24379853000005</v>
      </c>
      <c r="W76" s="114"/>
      <c r="X76" s="114"/>
      <c r="Y76" s="114"/>
      <c r="Z76" s="114"/>
      <c r="AA76" s="114"/>
      <c r="AB76" s="114"/>
    </row>
    <row r="77" spans="1:28" hidden="1" outlineLevel="1">
      <c r="A77" s="8">
        <v>42552</v>
      </c>
      <c r="B77" s="114">
        <v>1905.5540791000001</v>
      </c>
      <c r="C77" s="114">
        <v>1273.8827310500001</v>
      </c>
      <c r="D77" s="114">
        <v>651.89955098999997</v>
      </c>
      <c r="E77" s="114">
        <v>340.63083825000001</v>
      </c>
      <c r="F77" s="114">
        <v>168.25442844</v>
      </c>
      <c r="G77" s="114">
        <v>143.01428430000001</v>
      </c>
      <c r="H77" s="114">
        <v>621.98318006</v>
      </c>
      <c r="I77" s="114">
        <v>100.15580104999999</v>
      </c>
      <c r="J77" s="114">
        <v>58.85144914</v>
      </c>
      <c r="K77" s="114">
        <v>462.97592987000002</v>
      </c>
      <c r="L77" s="114">
        <v>593.40375585000004</v>
      </c>
      <c r="M77" s="114">
        <v>70.429398050000003</v>
      </c>
      <c r="N77" s="114">
        <v>0.82913921000000002</v>
      </c>
      <c r="O77" s="114">
        <v>2.7185635800000001</v>
      </c>
      <c r="P77" s="114">
        <v>66.881695260000001</v>
      </c>
      <c r="Q77" s="114">
        <v>522.97435780000001</v>
      </c>
      <c r="R77" s="114">
        <v>25.377184490000001</v>
      </c>
      <c r="S77" s="114">
        <v>4.3336439999999996</v>
      </c>
      <c r="T77" s="114">
        <v>493.26352931000002</v>
      </c>
      <c r="U77" s="114">
        <v>38.267592200000003</v>
      </c>
      <c r="V77" s="114">
        <v>739.35343520000004</v>
      </c>
      <c r="W77" s="114"/>
      <c r="X77" s="114"/>
      <c r="Y77" s="114"/>
      <c r="Z77" s="114"/>
      <c r="AA77" s="114"/>
      <c r="AB77" s="114"/>
    </row>
    <row r="78" spans="1:28" hidden="1" outlineLevel="1">
      <c r="A78" s="8">
        <v>42583</v>
      </c>
      <c r="B78" s="114">
        <v>1956.5353337700001</v>
      </c>
      <c r="C78" s="114">
        <v>1310.9997349099999</v>
      </c>
      <c r="D78" s="114">
        <v>673.48045227</v>
      </c>
      <c r="E78" s="114">
        <v>363.27644256000002</v>
      </c>
      <c r="F78" s="114">
        <v>167.63541733</v>
      </c>
      <c r="G78" s="114">
        <v>142.56859238000001</v>
      </c>
      <c r="H78" s="114">
        <v>637.51928264000003</v>
      </c>
      <c r="I78" s="114">
        <v>104.51246596999999</v>
      </c>
      <c r="J78" s="114">
        <v>60.002699980000003</v>
      </c>
      <c r="K78" s="114">
        <v>473.00411668999999</v>
      </c>
      <c r="L78" s="114">
        <v>606.82022917999996</v>
      </c>
      <c r="M78" s="114">
        <v>72.274670020000002</v>
      </c>
      <c r="N78" s="114">
        <v>1.7130532999999999</v>
      </c>
      <c r="O78" s="114">
        <v>2.5243963800000002</v>
      </c>
      <c r="P78" s="114">
        <v>68.037220340000005</v>
      </c>
      <c r="Q78" s="114">
        <v>534.54555916000004</v>
      </c>
      <c r="R78" s="114">
        <v>26.17593561</v>
      </c>
      <c r="S78" s="114">
        <v>4.5001019299999996</v>
      </c>
      <c r="T78" s="114">
        <v>503.86952162</v>
      </c>
      <c r="U78" s="114">
        <v>38.715369680000002</v>
      </c>
      <c r="V78" s="114">
        <v>753.24590134000005</v>
      </c>
      <c r="W78" s="114"/>
      <c r="X78" s="114"/>
      <c r="Y78" s="114"/>
      <c r="Z78" s="114"/>
      <c r="AA78" s="114"/>
      <c r="AB78" s="114"/>
    </row>
    <row r="79" spans="1:28" hidden="1" outlineLevel="1">
      <c r="A79" s="8">
        <v>42614</v>
      </c>
      <c r="B79" s="114">
        <v>1922.4748760800001</v>
      </c>
      <c r="C79" s="114">
        <v>1289.2384756599999</v>
      </c>
      <c r="D79" s="114">
        <v>654.91519440000002</v>
      </c>
      <c r="E79" s="114">
        <v>343.35984812999999</v>
      </c>
      <c r="F79" s="114">
        <v>168.94555048000001</v>
      </c>
      <c r="G79" s="114">
        <v>142.60979578999999</v>
      </c>
      <c r="H79" s="114">
        <v>634.32328126000004</v>
      </c>
      <c r="I79" s="114">
        <v>102.49115088000001</v>
      </c>
      <c r="J79" s="114">
        <v>60.409756430000002</v>
      </c>
      <c r="K79" s="114">
        <v>471.42237395000001</v>
      </c>
      <c r="L79" s="114">
        <v>595.78549582000005</v>
      </c>
      <c r="M79" s="114">
        <v>72.814263319999995</v>
      </c>
      <c r="N79" s="114">
        <v>0.81103468000000001</v>
      </c>
      <c r="O79" s="114">
        <v>2.4274572499999998</v>
      </c>
      <c r="P79" s="114">
        <v>69.57577139</v>
      </c>
      <c r="Q79" s="114">
        <v>522.97123250000004</v>
      </c>
      <c r="R79" s="114">
        <v>26.53583939</v>
      </c>
      <c r="S79" s="114">
        <v>4.56185551</v>
      </c>
      <c r="T79" s="114">
        <v>491.87353760000002</v>
      </c>
      <c r="U79" s="114">
        <v>37.450904600000001</v>
      </c>
      <c r="V79" s="114">
        <v>736.94417559999999</v>
      </c>
      <c r="W79" s="114"/>
      <c r="X79" s="114"/>
      <c r="Y79" s="114"/>
      <c r="Z79" s="114"/>
      <c r="AA79" s="114"/>
      <c r="AB79" s="114"/>
    </row>
    <row r="80" spans="1:28" hidden="1" outlineLevel="1">
      <c r="A80" s="8">
        <v>42644</v>
      </c>
      <c r="B80" s="114">
        <v>1871.33632971</v>
      </c>
      <c r="C80" s="114">
        <v>1259.07169329</v>
      </c>
      <c r="D80" s="114">
        <v>644.74544604000005</v>
      </c>
      <c r="E80" s="114">
        <v>334.03877260000002</v>
      </c>
      <c r="F80" s="114">
        <v>169.49200135999999</v>
      </c>
      <c r="G80" s="114">
        <v>141.21467208000001</v>
      </c>
      <c r="H80" s="114">
        <v>614.32624725000005</v>
      </c>
      <c r="I80" s="114">
        <v>100.57775905</v>
      </c>
      <c r="J80" s="114">
        <v>59.407268610000003</v>
      </c>
      <c r="K80" s="114">
        <v>454.34121958999998</v>
      </c>
      <c r="L80" s="114">
        <v>576.84962966000001</v>
      </c>
      <c r="M80" s="114">
        <v>71.826773840000001</v>
      </c>
      <c r="N80" s="114">
        <v>0.78109161999999999</v>
      </c>
      <c r="O80" s="114">
        <v>2.2998380900000002</v>
      </c>
      <c r="P80" s="114">
        <v>68.745844129999995</v>
      </c>
      <c r="Q80" s="114">
        <v>505.02285582000002</v>
      </c>
      <c r="R80" s="114">
        <v>26.70827938</v>
      </c>
      <c r="S80" s="114">
        <v>4.5013994500000001</v>
      </c>
      <c r="T80" s="114">
        <v>473.81317698999999</v>
      </c>
      <c r="U80" s="114">
        <v>35.415006759999997</v>
      </c>
      <c r="V80" s="114">
        <v>716.53507618000003</v>
      </c>
      <c r="W80" s="114"/>
      <c r="X80" s="114"/>
      <c r="Y80" s="114"/>
      <c r="Z80" s="114"/>
      <c r="AA80" s="114"/>
      <c r="AB80" s="114"/>
    </row>
    <row r="81" spans="1:28" hidden="1" outlineLevel="1">
      <c r="A81" s="8">
        <v>42675</v>
      </c>
      <c r="B81" s="114">
        <v>1837.10270008</v>
      </c>
      <c r="C81" s="114">
        <v>1238.1238326099999</v>
      </c>
      <c r="D81" s="114">
        <v>646.35379636000005</v>
      </c>
      <c r="E81" s="114">
        <v>334.32531538000001</v>
      </c>
      <c r="F81" s="114">
        <v>172.02048854</v>
      </c>
      <c r="G81" s="114">
        <v>140.00799244000001</v>
      </c>
      <c r="H81" s="114">
        <v>591.77003624999998</v>
      </c>
      <c r="I81" s="114">
        <v>100.58794822</v>
      </c>
      <c r="J81" s="114">
        <v>58.927415000000003</v>
      </c>
      <c r="K81" s="114">
        <v>432.25467302999999</v>
      </c>
      <c r="L81" s="114">
        <v>563.87813129999995</v>
      </c>
      <c r="M81" s="114">
        <v>70.363172469999995</v>
      </c>
      <c r="N81" s="114">
        <v>0.59691377000000001</v>
      </c>
      <c r="O81" s="114">
        <v>2.5869760799999999</v>
      </c>
      <c r="P81" s="114">
        <v>67.179282619999995</v>
      </c>
      <c r="Q81" s="114">
        <v>493.51495883000001</v>
      </c>
      <c r="R81" s="114">
        <v>26.791712409999999</v>
      </c>
      <c r="S81" s="114">
        <v>4.53146512</v>
      </c>
      <c r="T81" s="114">
        <v>462.1917813</v>
      </c>
      <c r="U81" s="114">
        <v>35.100736169999998</v>
      </c>
      <c r="V81" s="114">
        <v>702.25493846999996</v>
      </c>
      <c r="W81" s="114"/>
      <c r="X81" s="114"/>
      <c r="Y81" s="114"/>
      <c r="Z81" s="114"/>
      <c r="AA81" s="114"/>
      <c r="AB81" s="114"/>
    </row>
    <row r="82" spans="1:28" hidden="1" outlineLevel="1">
      <c r="A82" s="8">
        <v>42705</v>
      </c>
      <c r="B82" s="114">
        <v>1869.5221263000001</v>
      </c>
      <c r="C82" s="114">
        <v>1262.78819088</v>
      </c>
      <c r="D82" s="114">
        <v>637.53937938000001</v>
      </c>
      <c r="E82" s="114">
        <v>332.00068888999999</v>
      </c>
      <c r="F82" s="114">
        <v>167.22938120000001</v>
      </c>
      <c r="G82" s="114">
        <v>138.30930928999999</v>
      </c>
      <c r="H82" s="114">
        <v>625.24881149999999</v>
      </c>
      <c r="I82" s="114">
        <v>127.6902248</v>
      </c>
      <c r="J82" s="114">
        <v>62.520136989999997</v>
      </c>
      <c r="K82" s="114">
        <v>435.03844971000001</v>
      </c>
      <c r="L82" s="114">
        <v>572.05332712999996</v>
      </c>
      <c r="M82" s="114">
        <v>69.636674069999998</v>
      </c>
      <c r="N82" s="114">
        <v>1.0957190999999999</v>
      </c>
      <c r="O82" s="114">
        <v>2.5155596199999999</v>
      </c>
      <c r="P82" s="114">
        <v>66.025395349999997</v>
      </c>
      <c r="Q82" s="114">
        <v>502.41665305999999</v>
      </c>
      <c r="R82" s="114">
        <v>75.549971970000001</v>
      </c>
      <c r="S82" s="114">
        <v>4.8035597799999996</v>
      </c>
      <c r="T82" s="114">
        <v>422.06312130999999</v>
      </c>
      <c r="U82" s="114">
        <v>34.680608290000002</v>
      </c>
      <c r="V82" s="114">
        <v>713.57643540000004</v>
      </c>
      <c r="W82" s="114"/>
      <c r="X82" s="114"/>
      <c r="Y82" s="114"/>
      <c r="Z82" s="114"/>
      <c r="AA82" s="114"/>
      <c r="AB82" s="114"/>
    </row>
    <row r="83" spans="1:28" hidden="1" outlineLevel="1">
      <c r="A83" s="8">
        <v>42736</v>
      </c>
      <c r="B83" s="114">
        <v>1868.62815439</v>
      </c>
      <c r="C83" s="114">
        <v>1269.1121093300001</v>
      </c>
      <c r="D83" s="114">
        <v>650.13106923999999</v>
      </c>
      <c r="E83" s="114">
        <v>342.94173797000002</v>
      </c>
      <c r="F83" s="114">
        <v>169.16827459999999</v>
      </c>
      <c r="G83" s="114">
        <v>138.02105667000001</v>
      </c>
      <c r="H83" s="114">
        <v>618.98104008999996</v>
      </c>
      <c r="I83" s="114">
        <v>127.68472151</v>
      </c>
      <c r="J83" s="114">
        <v>62.349612970000003</v>
      </c>
      <c r="K83" s="114">
        <v>428.94670560999998</v>
      </c>
      <c r="L83" s="114">
        <v>565.65773779999995</v>
      </c>
      <c r="M83" s="114">
        <v>69.162673280000007</v>
      </c>
      <c r="N83" s="114">
        <v>1.1036620800000001</v>
      </c>
      <c r="O83" s="114">
        <v>2.3677649500000002</v>
      </c>
      <c r="P83" s="114">
        <v>65.691246250000006</v>
      </c>
      <c r="Q83" s="114">
        <v>496.49506452000003</v>
      </c>
      <c r="R83" s="114">
        <v>75.559043630000005</v>
      </c>
      <c r="S83" s="114">
        <v>4.7126379399999996</v>
      </c>
      <c r="T83" s="114">
        <v>416.22338294999997</v>
      </c>
      <c r="U83" s="114">
        <v>33.858307259999997</v>
      </c>
      <c r="V83" s="114">
        <v>654.14619277999998</v>
      </c>
      <c r="W83" s="114"/>
      <c r="X83" s="114"/>
      <c r="Y83" s="114"/>
      <c r="Z83" s="114"/>
      <c r="AA83" s="114"/>
      <c r="AB83" s="114"/>
    </row>
    <row r="84" spans="1:28" hidden="1" outlineLevel="1">
      <c r="A84" s="8">
        <v>42767</v>
      </c>
      <c r="B84" s="114">
        <v>1901.6815683499999</v>
      </c>
      <c r="C84" s="114">
        <v>1310.7374506199999</v>
      </c>
      <c r="D84" s="114">
        <v>699.52776204999998</v>
      </c>
      <c r="E84" s="114">
        <v>391.43880584999999</v>
      </c>
      <c r="F84" s="114">
        <v>171.61405553</v>
      </c>
      <c r="G84" s="114">
        <v>136.47490067000001</v>
      </c>
      <c r="H84" s="114">
        <v>611.20968857000003</v>
      </c>
      <c r="I84" s="114">
        <v>127.47801207000001</v>
      </c>
      <c r="J84" s="114">
        <v>62.162909169999999</v>
      </c>
      <c r="K84" s="114">
        <v>421.56876733000001</v>
      </c>
      <c r="L84" s="114">
        <v>557.10914729000001</v>
      </c>
      <c r="M84" s="114">
        <v>70.523845600000001</v>
      </c>
      <c r="N84" s="114">
        <v>1.10382044</v>
      </c>
      <c r="O84" s="114">
        <v>2.2946062299999999</v>
      </c>
      <c r="P84" s="114">
        <v>67.125418929999995</v>
      </c>
      <c r="Q84" s="114">
        <v>486.58530168999999</v>
      </c>
      <c r="R84" s="114">
        <v>74.559833870000006</v>
      </c>
      <c r="S84" s="114">
        <v>4.7132673199999999</v>
      </c>
      <c r="T84" s="114">
        <v>407.31220050000002</v>
      </c>
      <c r="U84" s="114">
        <v>33.834970439999999</v>
      </c>
      <c r="V84" s="114">
        <v>630.51026666999996</v>
      </c>
      <c r="W84" s="114"/>
      <c r="X84" s="114"/>
      <c r="Y84" s="114"/>
      <c r="Z84" s="114"/>
      <c r="AA84" s="114"/>
      <c r="AB84" s="114"/>
    </row>
    <row r="85" spans="1:28" hidden="1" outlineLevel="1">
      <c r="A85" s="8">
        <v>42795</v>
      </c>
      <c r="B85" s="114">
        <v>1926.9297691300001</v>
      </c>
      <c r="C85" s="114">
        <v>1348.63383337</v>
      </c>
      <c r="D85" s="114">
        <v>746.37206459000004</v>
      </c>
      <c r="E85" s="114">
        <v>413.63551983999997</v>
      </c>
      <c r="F85" s="114">
        <v>194.32699639000001</v>
      </c>
      <c r="G85" s="114">
        <v>138.40954836</v>
      </c>
      <c r="H85" s="114">
        <v>602.26176878000001</v>
      </c>
      <c r="I85" s="114">
        <v>51.73134563</v>
      </c>
      <c r="J85" s="114">
        <v>95.985624340000001</v>
      </c>
      <c r="K85" s="114">
        <v>454.54479880999997</v>
      </c>
      <c r="L85" s="114">
        <v>541.82838774000004</v>
      </c>
      <c r="M85" s="114">
        <v>70.474632339999999</v>
      </c>
      <c r="N85" s="114">
        <v>7.4165999999999998E-3</v>
      </c>
      <c r="O85" s="114">
        <v>2.0465245300000001</v>
      </c>
      <c r="P85" s="114">
        <v>68.420691210000001</v>
      </c>
      <c r="Q85" s="114">
        <v>471.35375540000001</v>
      </c>
      <c r="R85" s="114">
        <v>0.10697571</v>
      </c>
      <c r="S85" s="114">
        <v>17.435573529999999</v>
      </c>
      <c r="T85" s="114">
        <v>453.81120615999998</v>
      </c>
      <c r="U85" s="114">
        <v>36.467548020000002</v>
      </c>
      <c r="V85" s="114">
        <v>649.71639400000004</v>
      </c>
      <c r="W85" s="114"/>
      <c r="X85" s="114"/>
      <c r="Y85" s="114"/>
      <c r="Z85" s="114"/>
      <c r="AA85" s="114"/>
      <c r="AB85" s="114"/>
    </row>
    <row r="86" spans="1:28" hidden="1" outlineLevel="1">
      <c r="A86" s="8">
        <v>42826</v>
      </c>
      <c r="B86" s="114">
        <v>1914.3422139199999</v>
      </c>
      <c r="C86" s="114">
        <v>1349.95687481</v>
      </c>
      <c r="D86" s="114">
        <v>757.86835425000004</v>
      </c>
      <c r="E86" s="114">
        <v>419.73076680999998</v>
      </c>
      <c r="F86" s="114">
        <v>201.31201779</v>
      </c>
      <c r="G86" s="114">
        <v>136.82556965000001</v>
      </c>
      <c r="H86" s="114">
        <v>592.08852056000001</v>
      </c>
      <c r="I86" s="114">
        <v>71.754531950000001</v>
      </c>
      <c r="J86" s="114">
        <v>95.175194349999998</v>
      </c>
      <c r="K86" s="114">
        <v>425.15879425999998</v>
      </c>
      <c r="L86" s="114">
        <v>526.30882995000002</v>
      </c>
      <c r="M86" s="114">
        <v>69.680310320000004</v>
      </c>
      <c r="N86" s="114">
        <v>0.39642708999999998</v>
      </c>
      <c r="O86" s="114">
        <v>2.15851587</v>
      </c>
      <c r="P86" s="114">
        <v>67.125367359999998</v>
      </c>
      <c r="Q86" s="114">
        <v>456.62851963000003</v>
      </c>
      <c r="R86" s="114">
        <v>42.935410339999997</v>
      </c>
      <c r="S86" s="114">
        <v>16.384608149999998</v>
      </c>
      <c r="T86" s="114">
        <v>397.30850113999998</v>
      </c>
      <c r="U86" s="114">
        <v>38.076509160000001</v>
      </c>
      <c r="V86" s="114">
        <v>601.77443022</v>
      </c>
      <c r="W86" s="114"/>
      <c r="X86" s="114"/>
      <c r="Y86" s="114"/>
      <c r="Z86" s="114"/>
      <c r="AA86" s="114"/>
      <c r="AB86" s="114"/>
    </row>
    <row r="87" spans="1:28" hidden="1" outlineLevel="1">
      <c r="A87" s="8">
        <v>42856</v>
      </c>
      <c r="B87" s="114">
        <v>1916.4058350600001</v>
      </c>
      <c r="C87" s="114">
        <v>1357.3052720400001</v>
      </c>
      <c r="D87" s="114">
        <v>775.97143449999999</v>
      </c>
      <c r="E87" s="114">
        <v>438.05375893000001</v>
      </c>
      <c r="F87" s="114">
        <v>201.45087706999999</v>
      </c>
      <c r="G87" s="114">
        <v>136.46679850000001</v>
      </c>
      <c r="H87" s="114">
        <v>581.33383753999999</v>
      </c>
      <c r="I87" s="114">
        <v>71.263585219999996</v>
      </c>
      <c r="J87" s="114">
        <v>91.14872312</v>
      </c>
      <c r="K87" s="114">
        <v>418.92152920000001</v>
      </c>
      <c r="L87" s="114">
        <v>520.28305058000001</v>
      </c>
      <c r="M87" s="114">
        <v>70.954531270000004</v>
      </c>
      <c r="N87" s="114">
        <v>0.40692001</v>
      </c>
      <c r="O87" s="114">
        <v>1.67516395</v>
      </c>
      <c r="P87" s="114">
        <v>68.872447309999998</v>
      </c>
      <c r="Q87" s="114">
        <v>449.32851930999999</v>
      </c>
      <c r="R87" s="114">
        <v>38.8575515</v>
      </c>
      <c r="S87" s="114">
        <v>16.825813289999999</v>
      </c>
      <c r="T87" s="114">
        <v>393.64515452000001</v>
      </c>
      <c r="U87" s="114">
        <v>38.817512440000002</v>
      </c>
      <c r="V87" s="114">
        <v>595.96875819000002</v>
      </c>
      <c r="W87" s="114"/>
      <c r="X87" s="114"/>
      <c r="Y87" s="114"/>
      <c r="Z87" s="114"/>
      <c r="AA87" s="114"/>
      <c r="AB87" s="114"/>
    </row>
    <row r="88" spans="1:28" hidden="1" outlineLevel="1">
      <c r="A88" s="8">
        <v>42887</v>
      </c>
      <c r="B88" s="114">
        <v>1906.7873591299999</v>
      </c>
      <c r="C88" s="114">
        <v>1351.3279423700001</v>
      </c>
      <c r="D88" s="114">
        <v>777.93476195999995</v>
      </c>
      <c r="E88" s="114">
        <v>423.14658301999998</v>
      </c>
      <c r="F88" s="114">
        <v>218.80099289</v>
      </c>
      <c r="G88" s="114">
        <v>135.98718604999999</v>
      </c>
      <c r="H88" s="114">
        <v>573.39318041000001</v>
      </c>
      <c r="I88" s="114">
        <v>70.668458799999996</v>
      </c>
      <c r="J88" s="114">
        <v>91.541019590000005</v>
      </c>
      <c r="K88" s="114">
        <v>411.18370202</v>
      </c>
      <c r="L88" s="114">
        <v>513.86155993</v>
      </c>
      <c r="M88" s="114">
        <v>70.201994310000003</v>
      </c>
      <c r="N88" s="114">
        <v>0.40369044999999998</v>
      </c>
      <c r="O88" s="114">
        <v>1.6285540999999999</v>
      </c>
      <c r="P88" s="114">
        <v>68.169749760000002</v>
      </c>
      <c r="Q88" s="114">
        <v>443.65956562000002</v>
      </c>
      <c r="R88" s="114">
        <v>34.672362390000004</v>
      </c>
      <c r="S88" s="114">
        <v>15.76678115</v>
      </c>
      <c r="T88" s="114">
        <v>393.22042207999999</v>
      </c>
      <c r="U88" s="114">
        <v>41.597856829999998</v>
      </c>
      <c r="V88" s="114">
        <v>531.65901110000004</v>
      </c>
      <c r="W88" s="114"/>
      <c r="X88" s="114"/>
      <c r="Y88" s="114"/>
      <c r="Z88" s="114"/>
      <c r="AA88" s="114"/>
      <c r="AB88" s="114"/>
    </row>
    <row r="89" spans="1:28" hidden="1" outlineLevel="1">
      <c r="A89" s="8">
        <v>42917</v>
      </c>
      <c r="B89" s="114">
        <v>1929.46264574</v>
      </c>
      <c r="C89" s="114">
        <v>1379.45831395</v>
      </c>
      <c r="D89" s="114">
        <v>810.79808144000003</v>
      </c>
      <c r="E89" s="114">
        <v>455.83426176</v>
      </c>
      <c r="F89" s="114">
        <v>217.82252678</v>
      </c>
      <c r="G89" s="114">
        <v>137.1412929</v>
      </c>
      <c r="H89" s="114">
        <v>568.66023251000001</v>
      </c>
      <c r="I89" s="114">
        <v>49.636811010000002</v>
      </c>
      <c r="J89" s="114">
        <v>91.21650047</v>
      </c>
      <c r="K89" s="114">
        <v>427.80692103000001</v>
      </c>
      <c r="L89" s="114">
        <v>506.03818496999997</v>
      </c>
      <c r="M89" s="114">
        <v>68.560971370000004</v>
      </c>
      <c r="N89" s="114">
        <v>7.4165999999999998E-3</v>
      </c>
      <c r="O89" s="114">
        <v>1.5843395600000001</v>
      </c>
      <c r="P89" s="114">
        <v>66.969215210000002</v>
      </c>
      <c r="Q89" s="114">
        <v>437.47721360000003</v>
      </c>
      <c r="R89" s="114">
        <v>0.10277035</v>
      </c>
      <c r="S89" s="114">
        <v>14.055808300000001</v>
      </c>
      <c r="T89" s="114">
        <v>423.31863494999999</v>
      </c>
      <c r="U89" s="114">
        <v>43.966146819999999</v>
      </c>
      <c r="V89" s="114">
        <v>505.26236994999999</v>
      </c>
      <c r="W89" s="114"/>
      <c r="X89" s="114"/>
      <c r="Y89" s="114"/>
      <c r="Z89" s="114"/>
      <c r="AA89" s="114"/>
      <c r="AB89" s="114"/>
    </row>
    <row r="90" spans="1:28" hidden="1" outlineLevel="1">
      <c r="A90" s="8">
        <v>42948</v>
      </c>
      <c r="B90" s="114">
        <v>1957.1316743100001</v>
      </c>
      <c r="C90" s="114">
        <v>1413.1007961</v>
      </c>
      <c r="D90" s="114">
        <v>856.12725711999997</v>
      </c>
      <c r="E90" s="114">
        <v>485.12153368000003</v>
      </c>
      <c r="F90" s="114">
        <v>233.49291063999999</v>
      </c>
      <c r="G90" s="114">
        <v>137.51281280000001</v>
      </c>
      <c r="H90" s="114">
        <v>556.97353897999994</v>
      </c>
      <c r="I90" s="114">
        <v>48.980589999999999</v>
      </c>
      <c r="J90" s="114">
        <v>90.242163739999995</v>
      </c>
      <c r="K90" s="114">
        <v>417.75078524000003</v>
      </c>
      <c r="L90" s="114">
        <v>497.74923166999997</v>
      </c>
      <c r="M90" s="114">
        <v>68.108003879999998</v>
      </c>
      <c r="N90" s="114">
        <v>1.1806509999999999E-2</v>
      </c>
      <c r="O90" s="114">
        <v>1.5350279899999999</v>
      </c>
      <c r="P90" s="114">
        <v>66.561169379999995</v>
      </c>
      <c r="Q90" s="114">
        <v>429.64122779000002</v>
      </c>
      <c r="R90" s="114">
        <v>0.10143772</v>
      </c>
      <c r="S90" s="114">
        <v>13.86724823</v>
      </c>
      <c r="T90" s="114">
        <v>415.67254184000001</v>
      </c>
      <c r="U90" s="114">
        <v>46.281646539999997</v>
      </c>
      <c r="V90" s="114">
        <v>488.24477322000001</v>
      </c>
      <c r="W90" s="114"/>
      <c r="X90" s="114"/>
      <c r="Y90" s="114"/>
      <c r="Z90" s="114"/>
      <c r="AA90" s="114"/>
      <c r="AB90" s="114"/>
    </row>
    <row r="91" spans="1:28" hidden="1" outlineLevel="1">
      <c r="A91" s="8">
        <v>42979</v>
      </c>
      <c r="B91" s="114">
        <v>2014.1539838199999</v>
      </c>
      <c r="C91" s="114">
        <v>1455.88353656</v>
      </c>
      <c r="D91" s="114">
        <v>886.41880140000001</v>
      </c>
      <c r="E91" s="114">
        <v>500.14812067000003</v>
      </c>
      <c r="F91" s="114">
        <v>247.78639949000001</v>
      </c>
      <c r="G91" s="114">
        <v>138.48428124</v>
      </c>
      <c r="H91" s="114">
        <v>569.46473516000003</v>
      </c>
      <c r="I91" s="114">
        <v>0.70844328000000001</v>
      </c>
      <c r="J91" s="114">
        <v>95.370446979999997</v>
      </c>
      <c r="K91" s="114">
        <v>473.3858449</v>
      </c>
      <c r="L91" s="114">
        <v>510.47489160999999</v>
      </c>
      <c r="M91" s="114">
        <v>67.222957100000002</v>
      </c>
      <c r="N91" s="114">
        <v>7.4165999999999998E-3</v>
      </c>
      <c r="O91" s="114">
        <v>1.4698500999999999</v>
      </c>
      <c r="P91" s="114">
        <v>65.745690400000001</v>
      </c>
      <c r="Q91" s="114">
        <v>443.25193451000001</v>
      </c>
      <c r="R91" s="114">
        <v>0.10517152</v>
      </c>
      <c r="S91" s="114">
        <v>14.20236807</v>
      </c>
      <c r="T91" s="114">
        <v>428.94439491999998</v>
      </c>
      <c r="U91" s="114">
        <v>47.795555649999997</v>
      </c>
      <c r="V91" s="114">
        <v>482.21053731000001</v>
      </c>
      <c r="W91" s="114"/>
      <c r="X91" s="114"/>
      <c r="Y91" s="114"/>
      <c r="Z91" s="114"/>
      <c r="AA91" s="114"/>
      <c r="AB91" s="114"/>
    </row>
    <row r="92" spans="1:28" hidden="1" outlineLevel="1">
      <c r="A92" s="8">
        <v>43009</v>
      </c>
      <c r="B92" s="114">
        <v>2038.2739471800001</v>
      </c>
      <c r="C92" s="114">
        <v>1472.89368554</v>
      </c>
      <c r="D92" s="114">
        <v>899.42460590999997</v>
      </c>
      <c r="E92" s="114">
        <v>518.69347052000001</v>
      </c>
      <c r="F92" s="114">
        <v>242.26278783999999</v>
      </c>
      <c r="G92" s="114">
        <v>138.46834755</v>
      </c>
      <c r="H92" s="114">
        <v>573.46907963000001</v>
      </c>
      <c r="I92" s="114">
        <v>0.77966621999999997</v>
      </c>
      <c r="J92" s="114">
        <v>97.136575570000005</v>
      </c>
      <c r="K92" s="114">
        <v>475.55283784</v>
      </c>
      <c r="L92" s="114">
        <v>513.58107304999999</v>
      </c>
      <c r="M92" s="114">
        <v>67.810158020000003</v>
      </c>
      <c r="N92" s="114">
        <v>7.4165999999999998E-3</v>
      </c>
      <c r="O92" s="114">
        <v>1.4194808299999999</v>
      </c>
      <c r="P92" s="114">
        <v>66.383260590000006</v>
      </c>
      <c r="Q92" s="114">
        <v>445.77091503000003</v>
      </c>
      <c r="R92" s="114">
        <v>0.10639409</v>
      </c>
      <c r="S92" s="114">
        <v>14.370717150000001</v>
      </c>
      <c r="T92" s="114">
        <v>431.29380379000003</v>
      </c>
      <c r="U92" s="114">
        <v>51.79918859</v>
      </c>
      <c r="V92" s="114">
        <v>485.52974645</v>
      </c>
      <c r="W92" s="114"/>
      <c r="X92" s="114"/>
      <c r="Y92" s="114"/>
      <c r="Z92" s="114"/>
      <c r="AA92" s="114"/>
      <c r="AB92" s="114"/>
    </row>
    <row r="93" spans="1:28" hidden="1" outlineLevel="1">
      <c r="A93" s="8">
        <v>43040</v>
      </c>
      <c r="B93" s="114">
        <v>1987.5014376500001</v>
      </c>
      <c r="C93" s="114">
        <v>1439.3892232400001</v>
      </c>
      <c r="D93" s="114">
        <v>929.42850825000005</v>
      </c>
      <c r="E93" s="114">
        <v>534.76250754</v>
      </c>
      <c r="F93" s="114">
        <v>256.00597622999999</v>
      </c>
      <c r="G93" s="114">
        <v>138.66002448</v>
      </c>
      <c r="H93" s="114">
        <v>509.96071498999999</v>
      </c>
      <c r="I93" s="114">
        <v>0.74546405000000004</v>
      </c>
      <c r="J93" s="114">
        <v>97.451369720000002</v>
      </c>
      <c r="K93" s="114">
        <v>411.76388121999997</v>
      </c>
      <c r="L93" s="114">
        <v>498.35107524</v>
      </c>
      <c r="M93" s="114">
        <v>67.380408299999999</v>
      </c>
      <c r="N93" s="114">
        <v>7.4165999999999998E-3</v>
      </c>
      <c r="O93" s="114">
        <v>1.37753199</v>
      </c>
      <c r="P93" s="114">
        <v>65.995459710000006</v>
      </c>
      <c r="Q93" s="114">
        <v>430.97066694</v>
      </c>
      <c r="R93" s="114">
        <v>0.10712589</v>
      </c>
      <c r="S93" s="114">
        <v>14.47207304</v>
      </c>
      <c r="T93" s="114">
        <v>416.39146800999998</v>
      </c>
      <c r="U93" s="114">
        <v>49.76113917</v>
      </c>
      <c r="V93" s="114">
        <v>537.96299504000001</v>
      </c>
      <c r="W93" s="114"/>
      <c r="X93" s="114"/>
      <c r="Y93" s="114"/>
      <c r="Z93" s="114"/>
      <c r="AA93" s="114"/>
      <c r="AB93" s="114"/>
    </row>
    <row r="94" spans="1:28" hidden="1" outlineLevel="1">
      <c r="A94" s="8">
        <v>43070</v>
      </c>
      <c r="B94" s="114">
        <v>2191.2174346900001</v>
      </c>
      <c r="C94" s="114">
        <v>1523.4432081299999</v>
      </c>
      <c r="D94" s="114">
        <v>958.65700842000001</v>
      </c>
      <c r="E94" s="114">
        <v>478.82649601999998</v>
      </c>
      <c r="F94" s="114">
        <v>345.32080671</v>
      </c>
      <c r="G94" s="114">
        <v>134.50970569</v>
      </c>
      <c r="H94" s="114">
        <v>564.78619971000001</v>
      </c>
      <c r="I94" s="114">
        <v>1.54015525</v>
      </c>
      <c r="J94" s="114">
        <v>124.72744846000001</v>
      </c>
      <c r="K94" s="114">
        <v>438.518596</v>
      </c>
      <c r="L94" s="114">
        <v>609.63357191</v>
      </c>
      <c r="M94" s="114">
        <v>68.967409570000001</v>
      </c>
      <c r="N94" s="114">
        <v>0</v>
      </c>
      <c r="O94" s="114">
        <v>1.36278901</v>
      </c>
      <c r="P94" s="114">
        <v>67.604620560000001</v>
      </c>
      <c r="Q94" s="114">
        <v>540.66616234000003</v>
      </c>
      <c r="R94" s="114">
        <v>0.11456396000000001</v>
      </c>
      <c r="S94" s="114">
        <v>18.470959749999999</v>
      </c>
      <c r="T94" s="114">
        <v>522.08063862999995</v>
      </c>
      <c r="U94" s="114">
        <v>58.140654650000002</v>
      </c>
      <c r="V94" s="114">
        <v>509.20038618000001</v>
      </c>
      <c r="W94" s="114"/>
      <c r="X94" s="114"/>
      <c r="Y94" s="114"/>
      <c r="Z94" s="114"/>
      <c r="AA94" s="114"/>
      <c r="AB94" s="114"/>
    </row>
    <row r="95" spans="1:28" hidden="1" outlineLevel="1">
      <c r="A95" s="8">
        <v>43101</v>
      </c>
      <c r="B95" s="114">
        <v>2077.5064844399999</v>
      </c>
      <c r="C95" s="114">
        <v>1590.35249647</v>
      </c>
      <c r="D95" s="114">
        <v>998.81996767999999</v>
      </c>
      <c r="E95" s="114">
        <v>577.04882966000002</v>
      </c>
      <c r="F95" s="114">
        <v>270.87578445999998</v>
      </c>
      <c r="G95" s="114">
        <v>150.89535355999999</v>
      </c>
      <c r="H95" s="114">
        <v>591.53252879000001</v>
      </c>
      <c r="I95" s="114">
        <v>75.725320519999997</v>
      </c>
      <c r="J95" s="114">
        <v>81.067118129999997</v>
      </c>
      <c r="K95" s="114">
        <v>434.74009014000001</v>
      </c>
      <c r="L95" s="114">
        <v>422.98138626999997</v>
      </c>
      <c r="M95" s="114">
        <v>57.657287660000001</v>
      </c>
      <c r="N95" s="114">
        <v>0.10081688</v>
      </c>
      <c r="O95" s="114">
        <v>0.84989581000000003</v>
      </c>
      <c r="P95" s="114">
        <v>56.706574969999998</v>
      </c>
      <c r="Q95" s="114">
        <v>365.32409861000002</v>
      </c>
      <c r="R95" s="114">
        <v>4.6563245499999999</v>
      </c>
      <c r="S95" s="114">
        <v>9.8253858800000007</v>
      </c>
      <c r="T95" s="114">
        <v>350.84238818</v>
      </c>
      <c r="U95" s="114">
        <v>64.172601700000001</v>
      </c>
      <c r="V95" s="114">
        <v>523.68594370999995</v>
      </c>
      <c r="W95" s="114"/>
      <c r="X95" s="114"/>
      <c r="Y95" s="114"/>
      <c r="Z95" s="114"/>
      <c r="AA95" s="114"/>
      <c r="AB95" s="114"/>
    </row>
    <row r="96" spans="1:28" hidden="1" outlineLevel="1">
      <c r="A96" s="8">
        <v>43132</v>
      </c>
      <c r="B96" s="114">
        <v>2048.18996397</v>
      </c>
      <c r="C96" s="114">
        <v>1563.1408485300001</v>
      </c>
      <c r="D96" s="114">
        <v>996.94820819999995</v>
      </c>
      <c r="E96" s="114">
        <v>582.87305689000004</v>
      </c>
      <c r="F96" s="114">
        <v>272.04980517000001</v>
      </c>
      <c r="G96" s="114">
        <v>142.02534614000001</v>
      </c>
      <c r="H96" s="114">
        <v>566.19264033000002</v>
      </c>
      <c r="I96" s="114">
        <v>1.6846964499999999</v>
      </c>
      <c r="J96" s="114">
        <v>102.14995242000001</v>
      </c>
      <c r="K96" s="114">
        <v>462.35799145999999</v>
      </c>
      <c r="L96" s="114">
        <v>421.53532717000002</v>
      </c>
      <c r="M96" s="114">
        <v>66.85712479</v>
      </c>
      <c r="N96" s="114">
        <v>7.4165999999999998E-3</v>
      </c>
      <c r="O96" s="114">
        <v>1.0663182200000001</v>
      </c>
      <c r="P96" s="114">
        <v>65.783389970000002</v>
      </c>
      <c r="Q96" s="114">
        <v>354.67820238000002</v>
      </c>
      <c r="R96" s="114">
        <v>0.10999630000000001</v>
      </c>
      <c r="S96" s="114">
        <v>9.5903993599999993</v>
      </c>
      <c r="T96" s="114">
        <v>344.97780671999999</v>
      </c>
      <c r="U96" s="114">
        <v>63.513788269999999</v>
      </c>
      <c r="V96" s="114">
        <v>542.64324242999999</v>
      </c>
      <c r="W96" s="114"/>
      <c r="X96" s="114"/>
      <c r="Y96" s="114"/>
      <c r="Z96" s="114"/>
      <c r="AA96" s="114"/>
      <c r="AB96" s="114"/>
    </row>
    <row r="97" spans="1:28" hidden="1" outlineLevel="1">
      <c r="A97" s="8">
        <v>43160</v>
      </c>
      <c r="B97" s="114">
        <v>2042.4490369099999</v>
      </c>
      <c r="C97" s="114">
        <v>1576.37286148</v>
      </c>
      <c r="D97" s="114">
        <v>1025.0333547600001</v>
      </c>
      <c r="E97" s="114">
        <v>601.95707992999996</v>
      </c>
      <c r="F97" s="114">
        <v>279.95354474999999</v>
      </c>
      <c r="G97" s="114">
        <v>143.12273008</v>
      </c>
      <c r="H97" s="114">
        <v>551.33950672000003</v>
      </c>
      <c r="I97" s="114">
        <v>1.64757563</v>
      </c>
      <c r="J97" s="114">
        <v>98.019835569999998</v>
      </c>
      <c r="K97" s="114">
        <v>451.67209552000003</v>
      </c>
      <c r="L97" s="114">
        <v>395.10907051999999</v>
      </c>
      <c r="M97" s="114">
        <v>68.005068800000004</v>
      </c>
      <c r="N97" s="114">
        <v>7.4167199999999999E-3</v>
      </c>
      <c r="O97" s="114">
        <v>2.3742046000000001</v>
      </c>
      <c r="P97" s="114">
        <v>65.623447479999996</v>
      </c>
      <c r="Q97" s="114">
        <v>327.10400171999999</v>
      </c>
      <c r="R97" s="114">
        <v>0.1083479</v>
      </c>
      <c r="S97" s="114">
        <v>9.4463763600000004</v>
      </c>
      <c r="T97" s="114">
        <v>317.54927745999998</v>
      </c>
      <c r="U97" s="114">
        <v>70.967104910000003</v>
      </c>
      <c r="V97" s="114">
        <v>529.66799289999994</v>
      </c>
      <c r="W97" s="114"/>
      <c r="X97" s="114"/>
      <c r="Y97" s="114"/>
      <c r="Z97" s="114"/>
      <c r="AA97" s="114"/>
      <c r="AB97" s="114"/>
    </row>
    <row r="98" spans="1:28" hidden="1" outlineLevel="1">
      <c r="A98" s="8">
        <v>43191</v>
      </c>
      <c r="B98" s="114">
        <v>2056.3087395399998</v>
      </c>
      <c r="C98" s="114">
        <v>1590.73188112</v>
      </c>
      <c r="D98" s="114">
        <v>1045.9956921800001</v>
      </c>
      <c r="E98" s="114">
        <v>615.30866766999998</v>
      </c>
      <c r="F98" s="114">
        <v>284.67154961</v>
      </c>
      <c r="G98" s="114">
        <v>146.01547489999999</v>
      </c>
      <c r="H98" s="114">
        <v>544.73618894000003</v>
      </c>
      <c r="I98" s="114">
        <v>1.4979811599999999</v>
      </c>
      <c r="J98" s="114">
        <v>97.394573309999998</v>
      </c>
      <c r="K98" s="114">
        <v>445.84363446999998</v>
      </c>
      <c r="L98" s="114">
        <v>391.21353922999998</v>
      </c>
      <c r="M98" s="114">
        <v>68.387348329999995</v>
      </c>
      <c r="N98" s="114">
        <v>7.4167800000000004E-3</v>
      </c>
      <c r="O98" s="114">
        <v>2.3022792600000002</v>
      </c>
      <c r="P98" s="114">
        <v>66.077652290000003</v>
      </c>
      <c r="Q98" s="114">
        <v>322.82619089999997</v>
      </c>
      <c r="R98" s="114">
        <v>0.10706679</v>
      </c>
      <c r="S98" s="114">
        <v>9.3348262799999997</v>
      </c>
      <c r="T98" s="114">
        <v>313.38429782999998</v>
      </c>
      <c r="U98" s="114">
        <v>74.363319189999999</v>
      </c>
      <c r="V98" s="114">
        <v>514.78876493999996</v>
      </c>
      <c r="W98" s="114"/>
      <c r="X98" s="114"/>
      <c r="Y98" s="114"/>
      <c r="Z98" s="114"/>
      <c r="AA98" s="114"/>
      <c r="AB98" s="114"/>
    </row>
    <row r="99" spans="1:28" hidden="1" outlineLevel="1">
      <c r="A99" s="8">
        <v>43221</v>
      </c>
      <c r="B99" s="114">
        <v>2096.61410811</v>
      </c>
      <c r="C99" s="114">
        <v>1631.8789816799999</v>
      </c>
      <c r="D99" s="114">
        <v>1089.25862527</v>
      </c>
      <c r="E99" s="114">
        <v>633.00608792000003</v>
      </c>
      <c r="F99" s="114">
        <v>306.98851440999999</v>
      </c>
      <c r="G99" s="114">
        <v>149.26402293999999</v>
      </c>
      <c r="H99" s="114">
        <v>542.62035641</v>
      </c>
      <c r="I99" s="114">
        <v>1.49700459</v>
      </c>
      <c r="J99" s="114">
        <v>97.481787359999998</v>
      </c>
      <c r="K99" s="114">
        <v>443.64156445999998</v>
      </c>
      <c r="L99" s="114">
        <v>390.16128569</v>
      </c>
      <c r="M99" s="114">
        <v>69.248913380000005</v>
      </c>
      <c r="N99" s="114">
        <v>7.4168300000000001E-3</v>
      </c>
      <c r="O99" s="114">
        <v>3.2291463399999998</v>
      </c>
      <c r="P99" s="114">
        <v>66.012350209999994</v>
      </c>
      <c r="Q99" s="114">
        <v>320.91237231000002</v>
      </c>
      <c r="R99" s="114">
        <v>0.10668902</v>
      </c>
      <c r="S99" s="114">
        <v>9.3012913899999994</v>
      </c>
      <c r="T99" s="114">
        <v>311.50439189999997</v>
      </c>
      <c r="U99" s="114">
        <v>74.573840739999994</v>
      </c>
      <c r="V99" s="114">
        <v>513.17581938000001</v>
      </c>
      <c r="W99" s="114"/>
      <c r="X99" s="114"/>
      <c r="Y99" s="114"/>
      <c r="Z99" s="114"/>
      <c r="AA99" s="114"/>
      <c r="AB99" s="114"/>
    </row>
    <row r="100" spans="1:28" hidden="1" outlineLevel="1">
      <c r="A100" s="8">
        <v>43252</v>
      </c>
      <c r="B100" s="114">
        <v>2105.5632845099999</v>
      </c>
      <c r="C100" s="114">
        <v>1634.85367877</v>
      </c>
      <c r="D100" s="114">
        <v>1094.3422754400001</v>
      </c>
      <c r="E100" s="114">
        <v>630.80434214000002</v>
      </c>
      <c r="F100" s="114">
        <v>312.75857309000003</v>
      </c>
      <c r="G100" s="114">
        <v>150.77936020999999</v>
      </c>
      <c r="H100" s="114">
        <v>540.51140333000001</v>
      </c>
      <c r="I100" s="114">
        <v>1.62707252</v>
      </c>
      <c r="J100" s="114">
        <v>97.736146120000001</v>
      </c>
      <c r="K100" s="114">
        <v>441.14818468999999</v>
      </c>
      <c r="L100" s="114">
        <v>389.39600664</v>
      </c>
      <c r="M100" s="114">
        <v>68.598612360000004</v>
      </c>
      <c r="N100" s="114">
        <v>7.4168400000000001E-3</v>
      </c>
      <c r="O100" s="114">
        <v>4.09896992</v>
      </c>
      <c r="P100" s="114">
        <v>64.492225599999998</v>
      </c>
      <c r="Q100" s="114">
        <v>320.79739427999999</v>
      </c>
      <c r="R100" s="114">
        <v>0.1068997</v>
      </c>
      <c r="S100" s="114">
        <v>9.3202788099999996</v>
      </c>
      <c r="T100" s="114">
        <v>311.37021577000002</v>
      </c>
      <c r="U100" s="114">
        <v>81.313599100000005</v>
      </c>
      <c r="V100" s="114">
        <v>462.08921096</v>
      </c>
      <c r="W100" s="114"/>
      <c r="X100" s="114"/>
      <c r="Y100" s="114"/>
      <c r="Z100" s="114"/>
      <c r="AA100" s="114"/>
      <c r="AB100" s="114"/>
    </row>
    <row r="101" spans="1:28" hidden="1" outlineLevel="1">
      <c r="A101" s="8">
        <v>43282</v>
      </c>
      <c r="B101" s="114">
        <v>2136.08422733</v>
      </c>
      <c r="C101" s="114">
        <v>1672.2394349900001</v>
      </c>
      <c r="D101" s="114">
        <v>1124.9633089900001</v>
      </c>
      <c r="E101" s="114">
        <v>649.25058775000002</v>
      </c>
      <c r="F101" s="114">
        <v>325.14158354</v>
      </c>
      <c r="G101" s="114">
        <v>150.57113770000001</v>
      </c>
      <c r="H101" s="114">
        <v>547.27612599999998</v>
      </c>
      <c r="I101" s="114">
        <v>1.6333708199999999</v>
      </c>
      <c r="J101" s="114">
        <v>100.04984056000001</v>
      </c>
      <c r="K101" s="114">
        <v>445.59291461999999</v>
      </c>
      <c r="L101" s="114">
        <v>382.56410499999998</v>
      </c>
      <c r="M101" s="114">
        <v>66.204361559999995</v>
      </c>
      <c r="N101" s="114">
        <v>7.4166500000000003E-3</v>
      </c>
      <c r="O101" s="114">
        <v>4.04397407</v>
      </c>
      <c r="P101" s="114">
        <v>62.152970840000002</v>
      </c>
      <c r="Q101" s="114">
        <v>316.35974343999999</v>
      </c>
      <c r="R101" s="114">
        <v>0.10220948000000001</v>
      </c>
      <c r="S101" s="114">
        <v>9.5217242300000002</v>
      </c>
      <c r="T101" s="114">
        <v>306.73580973000003</v>
      </c>
      <c r="U101" s="114">
        <v>81.28068734</v>
      </c>
      <c r="V101" s="114">
        <v>448.03447016000001</v>
      </c>
      <c r="W101" s="114"/>
      <c r="X101" s="114"/>
      <c r="Y101" s="114"/>
      <c r="Z101" s="114"/>
      <c r="AA101" s="114"/>
      <c r="AB101" s="114"/>
    </row>
    <row r="102" spans="1:28" hidden="1" outlineLevel="1">
      <c r="A102" s="8">
        <v>43313</v>
      </c>
      <c r="B102" s="114">
        <v>2492.41071685</v>
      </c>
      <c r="C102" s="114">
        <v>1781.6141445999999</v>
      </c>
      <c r="D102" s="114">
        <v>1175.31696704</v>
      </c>
      <c r="E102" s="114">
        <v>682.88677908</v>
      </c>
      <c r="F102" s="114">
        <v>335.13360878999998</v>
      </c>
      <c r="G102" s="114">
        <v>157.29657917</v>
      </c>
      <c r="H102" s="114">
        <v>606.29717756000002</v>
      </c>
      <c r="I102" s="114">
        <v>1.71818527</v>
      </c>
      <c r="J102" s="114">
        <v>126.71934530999999</v>
      </c>
      <c r="K102" s="114">
        <v>477.85964697999998</v>
      </c>
      <c r="L102" s="114">
        <v>627.81857067999999</v>
      </c>
      <c r="M102" s="114">
        <v>69.031532069999997</v>
      </c>
      <c r="N102" s="114">
        <v>0.10760316</v>
      </c>
      <c r="O102" s="114">
        <v>5.07001145</v>
      </c>
      <c r="P102" s="114">
        <v>63.853917459999998</v>
      </c>
      <c r="Q102" s="114">
        <v>558.78703860999997</v>
      </c>
      <c r="R102" s="114">
        <v>0.10221347</v>
      </c>
      <c r="S102" s="114">
        <v>18.982828049999998</v>
      </c>
      <c r="T102" s="114">
        <v>539.70199708999996</v>
      </c>
      <c r="U102" s="114">
        <v>82.978001570000004</v>
      </c>
      <c r="V102" s="114">
        <v>574.50217026999997</v>
      </c>
      <c r="W102" s="114"/>
      <c r="X102" s="114"/>
      <c r="Y102" s="114"/>
      <c r="Z102" s="114"/>
      <c r="AA102" s="114"/>
      <c r="AB102" s="114"/>
    </row>
    <row r="103" spans="1:28" hidden="1" outlineLevel="1">
      <c r="A103" s="8">
        <v>43344</v>
      </c>
      <c r="B103" s="114">
        <v>2487.6545860800002</v>
      </c>
      <c r="C103" s="114">
        <v>1774.04603084</v>
      </c>
      <c r="D103" s="114">
        <v>1187.0598734499999</v>
      </c>
      <c r="E103" s="114">
        <v>692.00324463000004</v>
      </c>
      <c r="F103" s="114">
        <v>334.38751667000002</v>
      </c>
      <c r="G103" s="114">
        <v>160.66911214999999</v>
      </c>
      <c r="H103" s="114">
        <v>586.98615739000002</v>
      </c>
      <c r="I103" s="114">
        <v>1.7271601400000001</v>
      </c>
      <c r="J103" s="114">
        <v>126.88538665</v>
      </c>
      <c r="K103" s="114">
        <v>458.37361060000001</v>
      </c>
      <c r="L103" s="114">
        <v>626.22475010999995</v>
      </c>
      <c r="M103" s="114">
        <v>68.540901169999998</v>
      </c>
      <c r="N103" s="114">
        <v>0.10812312</v>
      </c>
      <c r="O103" s="114">
        <v>5.3939687899999997</v>
      </c>
      <c r="P103" s="114">
        <v>63.038809260000001</v>
      </c>
      <c r="Q103" s="114">
        <v>557.68384893999996</v>
      </c>
      <c r="R103" s="114">
        <v>0.10228266</v>
      </c>
      <c r="S103" s="114">
        <v>19.052292990000002</v>
      </c>
      <c r="T103" s="114">
        <v>538.52927328999999</v>
      </c>
      <c r="U103" s="114">
        <v>87.383805129999999</v>
      </c>
      <c r="V103" s="114">
        <v>560.85701795</v>
      </c>
      <c r="W103" s="114"/>
      <c r="X103" s="114"/>
      <c r="Y103" s="114"/>
      <c r="Z103" s="114"/>
      <c r="AA103" s="114"/>
      <c r="AB103" s="114"/>
    </row>
    <row r="104" spans="1:28" hidden="1" outlineLevel="1">
      <c r="A104" s="8">
        <v>43374</v>
      </c>
      <c r="B104" s="114">
        <v>2514.4545466599998</v>
      </c>
      <c r="C104" s="114">
        <v>1833.95600603</v>
      </c>
      <c r="D104" s="114">
        <v>1219.83251789</v>
      </c>
      <c r="E104" s="114">
        <v>711.42951478999998</v>
      </c>
      <c r="F104" s="114">
        <v>342.65036322999998</v>
      </c>
      <c r="G104" s="114">
        <v>165.75263987</v>
      </c>
      <c r="H104" s="114">
        <v>614.12348813999995</v>
      </c>
      <c r="I104" s="114">
        <v>1.8066654</v>
      </c>
      <c r="J104" s="114">
        <v>126.49277024</v>
      </c>
      <c r="K104" s="114">
        <v>485.82405249999999</v>
      </c>
      <c r="L104" s="114">
        <v>592.67974912</v>
      </c>
      <c r="M104" s="114">
        <v>68.60172824</v>
      </c>
      <c r="N104" s="114">
        <v>0.10876734</v>
      </c>
      <c r="O104" s="114">
        <v>5.0801787699999998</v>
      </c>
      <c r="P104" s="114">
        <v>63.412782129999997</v>
      </c>
      <c r="Q104" s="114">
        <v>524.07802088000005</v>
      </c>
      <c r="R104" s="114">
        <v>1.1200000000000001E-6</v>
      </c>
      <c r="S104" s="114">
        <v>19.01688304</v>
      </c>
      <c r="T104" s="114">
        <v>505.06113671999998</v>
      </c>
      <c r="U104" s="114">
        <v>87.818791509999997</v>
      </c>
      <c r="V104" s="114">
        <v>547.94257933999995</v>
      </c>
      <c r="W104" s="114"/>
      <c r="X104" s="114"/>
      <c r="Y104" s="114"/>
      <c r="Z104" s="114"/>
      <c r="AA104" s="114"/>
      <c r="AB104" s="114"/>
    </row>
    <row r="105" spans="1:28" hidden="1" outlineLevel="1">
      <c r="A105" s="8">
        <v>43405</v>
      </c>
      <c r="B105" s="114">
        <v>2540.7587658000002</v>
      </c>
      <c r="C105" s="114">
        <v>1858.5101179799999</v>
      </c>
      <c r="D105" s="114">
        <v>1240.62797419</v>
      </c>
      <c r="E105" s="114">
        <v>726.41887379000002</v>
      </c>
      <c r="F105" s="114">
        <v>347.85238505000001</v>
      </c>
      <c r="G105" s="114">
        <v>166.35671535</v>
      </c>
      <c r="H105" s="114">
        <v>617.88214378999999</v>
      </c>
      <c r="I105" s="114">
        <v>1.8085680399999999</v>
      </c>
      <c r="J105" s="114">
        <v>127.41749401</v>
      </c>
      <c r="K105" s="114">
        <v>488.65608173999999</v>
      </c>
      <c r="L105" s="114">
        <v>593.55131298000003</v>
      </c>
      <c r="M105" s="114">
        <v>67.533094300000002</v>
      </c>
      <c r="N105" s="114">
        <v>7.4165999999999998E-3</v>
      </c>
      <c r="O105" s="114">
        <v>6.67631979</v>
      </c>
      <c r="P105" s="114">
        <v>60.849357910000002</v>
      </c>
      <c r="Q105" s="114">
        <v>526.01821868000002</v>
      </c>
      <c r="R105" s="114">
        <v>0</v>
      </c>
      <c r="S105" s="114">
        <v>19.225083160000001</v>
      </c>
      <c r="T105" s="114">
        <v>506.79313552000002</v>
      </c>
      <c r="U105" s="114">
        <v>88.697334839999996</v>
      </c>
      <c r="V105" s="114">
        <v>600.96193846000006</v>
      </c>
      <c r="W105" s="114"/>
      <c r="X105" s="114"/>
      <c r="Y105" s="114"/>
      <c r="Z105" s="114"/>
      <c r="AA105" s="114"/>
      <c r="AB105" s="114"/>
    </row>
    <row r="106" spans="1:28" hidden="1" outlineLevel="1">
      <c r="A106" s="8">
        <v>43435</v>
      </c>
      <c r="B106" s="114">
        <v>2418.0239507299998</v>
      </c>
      <c r="C106" s="114">
        <v>1788.30543115</v>
      </c>
      <c r="D106" s="114">
        <v>1237.0622269099999</v>
      </c>
      <c r="E106" s="114">
        <v>721.79310825000005</v>
      </c>
      <c r="F106" s="114">
        <v>351.19673660000001</v>
      </c>
      <c r="G106" s="114">
        <v>164.07238206</v>
      </c>
      <c r="H106" s="114">
        <v>551.24320423999995</v>
      </c>
      <c r="I106" s="114">
        <v>1.7014401400000001</v>
      </c>
      <c r="J106" s="114">
        <v>124.82586842000001</v>
      </c>
      <c r="K106" s="114">
        <v>424.71589568000002</v>
      </c>
      <c r="L106" s="114">
        <v>539.47716312</v>
      </c>
      <c r="M106" s="114">
        <v>71.015215159999997</v>
      </c>
      <c r="N106" s="114">
        <v>7.4165999999999998E-3</v>
      </c>
      <c r="O106" s="114">
        <v>7.1025449199999997</v>
      </c>
      <c r="P106" s="114">
        <v>63.905253639999998</v>
      </c>
      <c r="Q106" s="114">
        <v>468.46194795999997</v>
      </c>
      <c r="R106" s="114">
        <v>0</v>
      </c>
      <c r="S106" s="114">
        <v>18.806762410000001</v>
      </c>
      <c r="T106" s="114">
        <v>449.65518555</v>
      </c>
      <c r="U106" s="114">
        <v>90.241356460000006</v>
      </c>
      <c r="V106" s="114">
        <v>527.23708982999995</v>
      </c>
      <c r="W106" s="114"/>
      <c r="X106" s="114"/>
      <c r="Y106" s="114"/>
      <c r="Z106" s="114"/>
      <c r="AA106" s="114"/>
      <c r="AB106" s="114"/>
    </row>
    <row r="107" spans="1:28" hidden="1" outlineLevel="1">
      <c r="A107" s="8">
        <v>43466</v>
      </c>
      <c r="B107" s="114">
        <v>2435.5531861700001</v>
      </c>
      <c r="C107" s="114">
        <v>1806.3130131</v>
      </c>
      <c r="D107" s="114">
        <v>1254.74549512</v>
      </c>
      <c r="E107" s="114">
        <v>734.59203479999996</v>
      </c>
      <c r="F107" s="114">
        <v>356.23830851999998</v>
      </c>
      <c r="G107" s="114">
        <v>163.91515179999999</v>
      </c>
      <c r="H107" s="114">
        <v>551.56751798000005</v>
      </c>
      <c r="I107" s="114">
        <v>1.6844260600000001</v>
      </c>
      <c r="J107" s="114">
        <v>125.77792281000001</v>
      </c>
      <c r="K107" s="114">
        <v>424.10516911000002</v>
      </c>
      <c r="L107" s="114">
        <v>540.27371872000003</v>
      </c>
      <c r="M107" s="114">
        <v>70.972007050000002</v>
      </c>
      <c r="N107" s="114">
        <v>0</v>
      </c>
      <c r="O107" s="114">
        <v>7.8420946499999999</v>
      </c>
      <c r="P107" s="114">
        <v>63.129912400000002</v>
      </c>
      <c r="Q107" s="114">
        <v>469.30171166999997</v>
      </c>
      <c r="R107" s="114">
        <v>0</v>
      </c>
      <c r="S107" s="114">
        <v>18.90842087</v>
      </c>
      <c r="T107" s="114">
        <v>450.39329079999999</v>
      </c>
      <c r="U107" s="114">
        <v>88.966454350000006</v>
      </c>
      <c r="V107" s="114">
        <v>523.37013348999994</v>
      </c>
      <c r="W107" s="114"/>
      <c r="X107" s="114"/>
      <c r="Y107" s="114"/>
      <c r="Z107" s="114"/>
      <c r="AA107" s="114"/>
      <c r="AB107" s="114"/>
    </row>
    <row r="108" spans="1:28" hidden="1" outlineLevel="1">
      <c r="A108" s="8">
        <v>43497</v>
      </c>
      <c r="B108" s="114">
        <v>2394.2901070799999</v>
      </c>
      <c r="C108" s="114">
        <v>1798.49716122</v>
      </c>
      <c r="D108" s="114">
        <v>1276.1778676900001</v>
      </c>
      <c r="E108" s="114">
        <v>746.83972912000002</v>
      </c>
      <c r="F108" s="114">
        <v>361.94986404000002</v>
      </c>
      <c r="G108" s="114">
        <v>167.38827452999999</v>
      </c>
      <c r="H108" s="114">
        <v>522.31929352999998</v>
      </c>
      <c r="I108" s="114">
        <v>1.59593395</v>
      </c>
      <c r="J108" s="114">
        <v>121.56908562</v>
      </c>
      <c r="K108" s="114">
        <v>399.15427396000001</v>
      </c>
      <c r="L108" s="114">
        <v>509.39370979</v>
      </c>
      <c r="M108" s="114">
        <v>70.45529664</v>
      </c>
      <c r="N108" s="114">
        <v>0</v>
      </c>
      <c r="O108" s="114">
        <v>7.7224971599999996</v>
      </c>
      <c r="P108" s="114">
        <v>62.732799479999997</v>
      </c>
      <c r="Q108" s="114">
        <v>438.93841314999997</v>
      </c>
      <c r="R108" s="114">
        <v>0</v>
      </c>
      <c r="S108" s="114">
        <v>18.3794243</v>
      </c>
      <c r="T108" s="114">
        <v>420.55898884999999</v>
      </c>
      <c r="U108" s="114">
        <v>86.399236070000001</v>
      </c>
      <c r="V108" s="114">
        <v>509.3282734</v>
      </c>
      <c r="W108" s="114"/>
      <c r="X108" s="114"/>
      <c r="Y108" s="114"/>
      <c r="Z108" s="114"/>
      <c r="AA108" s="114"/>
      <c r="AB108" s="114"/>
    </row>
    <row r="109" spans="1:28" hidden="1" outlineLevel="1">
      <c r="A109" s="8">
        <v>43525</v>
      </c>
      <c r="B109" s="114">
        <v>2435.83870226</v>
      </c>
      <c r="C109" s="114">
        <v>1833.61918167</v>
      </c>
      <c r="D109" s="114">
        <v>1304.22557523</v>
      </c>
      <c r="E109" s="114">
        <v>781.33212173000004</v>
      </c>
      <c r="F109" s="114">
        <v>362.75129196</v>
      </c>
      <c r="G109" s="114">
        <v>160.14216153999999</v>
      </c>
      <c r="H109" s="114">
        <v>529.39360643999999</v>
      </c>
      <c r="I109" s="114">
        <v>11.689551</v>
      </c>
      <c r="J109" s="114">
        <v>123.17022204</v>
      </c>
      <c r="K109" s="114">
        <v>394.53383339999999</v>
      </c>
      <c r="L109" s="114">
        <v>514.31066876</v>
      </c>
      <c r="M109" s="114">
        <v>72.103934580000001</v>
      </c>
      <c r="N109" s="114">
        <v>13.870104489999999</v>
      </c>
      <c r="O109" s="114">
        <v>7.8447396899999999</v>
      </c>
      <c r="P109" s="114">
        <v>50.389090400000001</v>
      </c>
      <c r="Q109" s="114">
        <v>442.20673418000001</v>
      </c>
      <c r="R109" s="114">
        <v>16.81518157</v>
      </c>
      <c r="S109" s="114">
        <v>18.608427679999998</v>
      </c>
      <c r="T109" s="114">
        <v>406.78312492999999</v>
      </c>
      <c r="U109" s="114">
        <v>87.908851830000003</v>
      </c>
      <c r="V109" s="114">
        <v>508.89268242999998</v>
      </c>
      <c r="W109" s="114"/>
      <c r="X109" s="114"/>
      <c r="Y109" s="114"/>
      <c r="Z109" s="114"/>
      <c r="AA109" s="114"/>
      <c r="AB109" s="114"/>
    </row>
    <row r="110" spans="1:28" hidden="1" outlineLevel="1">
      <c r="A110" s="8">
        <v>43556</v>
      </c>
      <c r="B110" s="114">
        <v>2430.4693767700001</v>
      </c>
      <c r="C110" s="114">
        <v>1816.4183927700001</v>
      </c>
      <c r="D110" s="114">
        <v>1324.47255223</v>
      </c>
      <c r="E110" s="114">
        <v>764.46547983000005</v>
      </c>
      <c r="F110" s="114">
        <v>392.03843605999998</v>
      </c>
      <c r="G110" s="114">
        <v>167.96863633999999</v>
      </c>
      <c r="H110" s="114">
        <v>491.94584054000001</v>
      </c>
      <c r="I110" s="114">
        <v>1.58483635</v>
      </c>
      <c r="J110" s="114">
        <v>101.94824948</v>
      </c>
      <c r="K110" s="114">
        <v>388.41275471</v>
      </c>
      <c r="L110" s="114">
        <v>523.77445999999998</v>
      </c>
      <c r="M110" s="114">
        <v>74.103273189999996</v>
      </c>
      <c r="N110" s="114">
        <v>0.46257558999999998</v>
      </c>
      <c r="O110" s="114">
        <v>8.46511119</v>
      </c>
      <c r="P110" s="114">
        <v>65.175586409999994</v>
      </c>
      <c r="Q110" s="114">
        <v>449.67118680999999</v>
      </c>
      <c r="R110" s="114">
        <v>0</v>
      </c>
      <c r="S110" s="114">
        <v>16.373082029999999</v>
      </c>
      <c r="T110" s="114">
        <v>433.29810478000002</v>
      </c>
      <c r="U110" s="114">
        <v>90.276523999999995</v>
      </c>
      <c r="V110" s="114">
        <v>508.75365269000002</v>
      </c>
      <c r="W110" s="114"/>
      <c r="X110" s="114"/>
      <c r="Y110" s="114"/>
      <c r="Z110" s="114"/>
      <c r="AA110" s="114"/>
      <c r="AB110" s="114"/>
    </row>
    <row r="111" spans="1:28" hidden="1" outlineLevel="1">
      <c r="A111" s="8">
        <v>43586</v>
      </c>
      <c r="B111" s="114">
        <v>2425.8103978200002</v>
      </c>
      <c r="C111" s="114">
        <v>1844.7922713</v>
      </c>
      <c r="D111" s="114">
        <v>1350.0112015699999</v>
      </c>
      <c r="E111" s="114">
        <v>776.07005901000002</v>
      </c>
      <c r="F111" s="114">
        <v>405.34430258999998</v>
      </c>
      <c r="G111" s="114">
        <v>168.59683996999999</v>
      </c>
      <c r="H111" s="114">
        <v>494.78106973000001</v>
      </c>
      <c r="I111" s="114">
        <v>1.5514975200000001</v>
      </c>
      <c r="J111" s="114">
        <v>102.92725000999999</v>
      </c>
      <c r="K111" s="114">
        <v>390.30232219999999</v>
      </c>
      <c r="L111" s="114">
        <v>486.11932048</v>
      </c>
      <c r="M111" s="114">
        <v>71.484044449999999</v>
      </c>
      <c r="N111" s="114">
        <v>0</v>
      </c>
      <c r="O111" s="114">
        <v>8.4493251300000001</v>
      </c>
      <c r="P111" s="114">
        <v>63.034719320000001</v>
      </c>
      <c r="Q111" s="114">
        <v>414.63527603</v>
      </c>
      <c r="R111" s="114">
        <v>0</v>
      </c>
      <c r="S111" s="114">
        <v>12.083009240000001</v>
      </c>
      <c r="T111" s="114">
        <v>402.55226678999998</v>
      </c>
      <c r="U111" s="114">
        <v>94.898806039999997</v>
      </c>
      <c r="V111" s="114">
        <v>479.81078278000001</v>
      </c>
      <c r="W111" s="114"/>
      <c r="X111" s="114"/>
      <c r="Y111" s="114"/>
      <c r="Z111" s="114"/>
      <c r="AA111" s="114"/>
      <c r="AB111" s="114"/>
    </row>
    <row r="112" spans="1:28" hidden="1" outlineLevel="1">
      <c r="A112" s="8">
        <v>43617</v>
      </c>
      <c r="B112" s="114">
        <v>2124.7890351199999</v>
      </c>
      <c r="C112" s="114">
        <v>1592.6908723900001</v>
      </c>
      <c r="D112" s="114">
        <v>1326.38002921</v>
      </c>
      <c r="E112" s="114">
        <v>800.68185518999996</v>
      </c>
      <c r="F112" s="114">
        <v>369.20993170999998</v>
      </c>
      <c r="G112" s="114">
        <v>156.48824231</v>
      </c>
      <c r="H112" s="114">
        <v>266.31084318000001</v>
      </c>
      <c r="I112" s="114">
        <v>0.63168822999999996</v>
      </c>
      <c r="J112" s="114">
        <v>60.986416499999997</v>
      </c>
      <c r="K112" s="114">
        <v>204.69273845000001</v>
      </c>
      <c r="L112" s="114">
        <v>441.70297393999999</v>
      </c>
      <c r="M112" s="114">
        <v>69.967258139999998</v>
      </c>
      <c r="N112" s="114">
        <v>0</v>
      </c>
      <c r="O112" s="114">
        <v>8.3510305200000001</v>
      </c>
      <c r="P112" s="114">
        <v>61.616227619999997</v>
      </c>
      <c r="Q112" s="114">
        <v>371.73571579999998</v>
      </c>
      <c r="R112" s="114">
        <v>0</v>
      </c>
      <c r="S112" s="114">
        <v>11.764945389999999</v>
      </c>
      <c r="T112" s="114">
        <v>359.97077041</v>
      </c>
      <c r="U112" s="114">
        <v>90.395188790000006</v>
      </c>
      <c r="V112" s="114">
        <v>326.32864984999998</v>
      </c>
      <c r="W112" s="114"/>
      <c r="X112" s="114"/>
      <c r="Y112" s="114"/>
      <c r="Z112" s="114"/>
      <c r="AA112" s="114"/>
      <c r="AB112" s="114"/>
    </row>
    <row r="113" spans="1:28" hidden="1" outlineLevel="1">
      <c r="A113" s="8">
        <v>43647</v>
      </c>
      <c r="B113" s="114">
        <v>2124.4258252899999</v>
      </c>
      <c r="C113" s="114">
        <v>1607.6820619</v>
      </c>
      <c r="D113" s="114">
        <v>1354.47739381</v>
      </c>
      <c r="E113" s="114">
        <v>816.87231955000004</v>
      </c>
      <c r="F113" s="114">
        <v>380.83328445000001</v>
      </c>
      <c r="G113" s="114">
        <v>156.77178981</v>
      </c>
      <c r="H113" s="114">
        <v>253.20466809000001</v>
      </c>
      <c r="I113" s="114">
        <v>0.53909521000000005</v>
      </c>
      <c r="J113" s="114">
        <v>58.17200201</v>
      </c>
      <c r="K113" s="114">
        <v>194.49357087000001</v>
      </c>
      <c r="L113" s="114">
        <v>427.14200073000001</v>
      </c>
      <c r="M113" s="114">
        <v>71.444680320000003</v>
      </c>
      <c r="N113" s="114">
        <v>0</v>
      </c>
      <c r="O113" s="114">
        <v>9.5142842099999996</v>
      </c>
      <c r="P113" s="114">
        <v>61.930396109999997</v>
      </c>
      <c r="Q113" s="114">
        <v>355.69732040999997</v>
      </c>
      <c r="R113" s="114">
        <v>0</v>
      </c>
      <c r="S113" s="114">
        <v>11.27844121</v>
      </c>
      <c r="T113" s="114">
        <v>344.41887919999999</v>
      </c>
      <c r="U113" s="114">
        <v>89.601762660000006</v>
      </c>
      <c r="V113" s="114">
        <v>292.87170028999998</v>
      </c>
      <c r="W113" s="114"/>
      <c r="X113" s="114"/>
      <c r="Y113" s="114"/>
      <c r="Z113" s="114"/>
      <c r="AA113" s="114"/>
      <c r="AB113" s="114"/>
    </row>
    <row r="114" spans="1:28" hidden="1" outlineLevel="1">
      <c r="A114" s="8">
        <v>43678</v>
      </c>
      <c r="B114" s="114">
        <v>2167.35346751</v>
      </c>
      <c r="C114" s="114">
        <v>1647.6219485300001</v>
      </c>
      <c r="D114" s="114">
        <v>1392.94746663</v>
      </c>
      <c r="E114" s="114">
        <v>834.75522949000003</v>
      </c>
      <c r="F114" s="114">
        <v>399.15366964999998</v>
      </c>
      <c r="G114" s="114">
        <v>159.03856748999999</v>
      </c>
      <c r="H114" s="114">
        <v>254.67448189999999</v>
      </c>
      <c r="I114" s="114">
        <v>0.56495510999999998</v>
      </c>
      <c r="J114" s="114">
        <v>58.41112631</v>
      </c>
      <c r="K114" s="114">
        <v>195.69840048</v>
      </c>
      <c r="L114" s="114">
        <v>430.58579827</v>
      </c>
      <c r="M114" s="114">
        <v>72.621115180000004</v>
      </c>
      <c r="N114" s="114">
        <v>0</v>
      </c>
      <c r="O114" s="114">
        <v>10.29265056</v>
      </c>
      <c r="P114" s="114">
        <v>62.328464619999998</v>
      </c>
      <c r="Q114" s="114">
        <v>357.96468308999999</v>
      </c>
      <c r="R114" s="114">
        <v>0</v>
      </c>
      <c r="S114" s="114">
        <v>11.344293029999999</v>
      </c>
      <c r="T114" s="114">
        <v>346.62039005999998</v>
      </c>
      <c r="U114" s="114">
        <v>89.145720710000006</v>
      </c>
      <c r="V114" s="114">
        <v>305.15103149999999</v>
      </c>
      <c r="W114" s="114"/>
      <c r="X114" s="114"/>
      <c r="Y114" s="114"/>
      <c r="Z114" s="114"/>
      <c r="AA114" s="114"/>
      <c r="AB114" s="114"/>
    </row>
    <row r="115" spans="1:28" hidden="1" outlineLevel="1">
      <c r="A115" s="8">
        <v>43709</v>
      </c>
      <c r="B115" s="114">
        <v>2163.43110824</v>
      </c>
      <c r="C115" s="114">
        <v>1661.7328382799999</v>
      </c>
      <c r="D115" s="114">
        <v>1419.742285</v>
      </c>
      <c r="E115" s="114">
        <v>845.96003676999999</v>
      </c>
      <c r="F115" s="114">
        <v>415.79792008999999</v>
      </c>
      <c r="G115" s="114">
        <v>157.98432814</v>
      </c>
      <c r="H115" s="114">
        <v>241.99055328</v>
      </c>
      <c r="I115" s="114">
        <v>0.52598800000000001</v>
      </c>
      <c r="J115" s="114">
        <v>55.592485770000003</v>
      </c>
      <c r="K115" s="114">
        <v>185.87207950999999</v>
      </c>
      <c r="L115" s="114">
        <v>413.94941301</v>
      </c>
      <c r="M115" s="114">
        <v>72.151431819999999</v>
      </c>
      <c r="N115" s="114">
        <v>0</v>
      </c>
      <c r="O115" s="114">
        <v>10.039622359999999</v>
      </c>
      <c r="P115" s="114">
        <v>62.111809460000003</v>
      </c>
      <c r="Q115" s="114">
        <v>341.79798118999997</v>
      </c>
      <c r="R115" s="114">
        <v>0</v>
      </c>
      <c r="S115" s="114">
        <v>10.82725065</v>
      </c>
      <c r="T115" s="114">
        <v>330.97073053999998</v>
      </c>
      <c r="U115" s="114">
        <v>87.748856950000004</v>
      </c>
      <c r="V115" s="114">
        <v>314.41300962000003</v>
      </c>
      <c r="W115" s="114"/>
      <c r="X115" s="114"/>
      <c r="Y115" s="114"/>
      <c r="Z115" s="114"/>
      <c r="AA115" s="114"/>
      <c r="AB115" s="114"/>
    </row>
    <row r="116" spans="1:28" hidden="1" outlineLevel="1">
      <c r="A116" s="8">
        <v>43739</v>
      </c>
      <c r="B116" s="114">
        <v>2213.4882080799998</v>
      </c>
      <c r="C116" s="114">
        <v>1698.8758577599999</v>
      </c>
      <c r="D116" s="114">
        <v>1449.5774289999999</v>
      </c>
      <c r="E116" s="114">
        <v>839.46332260999998</v>
      </c>
      <c r="F116" s="114">
        <v>428.54312049999999</v>
      </c>
      <c r="G116" s="114">
        <v>181.57098589</v>
      </c>
      <c r="H116" s="114">
        <v>249.29842876000001</v>
      </c>
      <c r="I116" s="114">
        <v>0.53006355999999999</v>
      </c>
      <c r="J116" s="114">
        <v>57.898748650000002</v>
      </c>
      <c r="K116" s="114">
        <v>190.86961654999999</v>
      </c>
      <c r="L116" s="114">
        <v>426.24241825000001</v>
      </c>
      <c r="M116" s="114">
        <v>72.576695580000006</v>
      </c>
      <c r="N116" s="114">
        <v>0</v>
      </c>
      <c r="O116" s="114">
        <v>10.21562851</v>
      </c>
      <c r="P116" s="114">
        <v>62.361067069999997</v>
      </c>
      <c r="Q116" s="114">
        <v>353.66572266999998</v>
      </c>
      <c r="R116" s="114">
        <v>0</v>
      </c>
      <c r="S116" s="114">
        <v>11.236120120000001</v>
      </c>
      <c r="T116" s="114">
        <v>342.42960255000003</v>
      </c>
      <c r="U116" s="114">
        <v>88.369932070000004</v>
      </c>
      <c r="V116" s="114">
        <v>266.50868430999998</v>
      </c>
      <c r="W116" s="114"/>
      <c r="X116" s="114"/>
      <c r="Y116" s="114"/>
      <c r="Z116" s="114"/>
      <c r="AA116" s="114"/>
      <c r="AB116" s="114"/>
    </row>
    <row r="117" spans="1:28" hidden="1" outlineLevel="1">
      <c r="A117" s="8">
        <v>43770</v>
      </c>
      <c r="B117" s="114">
        <v>2191.4110741700001</v>
      </c>
      <c r="C117" s="114">
        <v>1696.8254012</v>
      </c>
      <c r="D117" s="114">
        <v>1457.20939688</v>
      </c>
      <c r="E117" s="114">
        <v>844.41725497000004</v>
      </c>
      <c r="F117" s="114">
        <v>431.82600106000001</v>
      </c>
      <c r="G117" s="114">
        <v>180.96614084999999</v>
      </c>
      <c r="H117" s="114">
        <v>239.61600432</v>
      </c>
      <c r="I117" s="114">
        <v>0.48700062</v>
      </c>
      <c r="J117" s="114">
        <v>55.55714115</v>
      </c>
      <c r="K117" s="114">
        <v>183.57186254999999</v>
      </c>
      <c r="L117" s="114">
        <v>401.89190328000001</v>
      </c>
      <c r="M117" s="114">
        <v>71.519182110000003</v>
      </c>
      <c r="N117" s="114">
        <v>0</v>
      </c>
      <c r="O117" s="114">
        <v>9.9439367900000004</v>
      </c>
      <c r="P117" s="114">
        <v>61.575245320000001</v>
      </c>
      <c r="Q117" s="114">
        <v>330.37272116999998</v>
      </c>
      <c r="R117" s="114">
        <v>0</v>
      </c>
      <c r="S117" s="114">
        <v>10.804081350000001</v>
      </c>
      <c r="T117" s="114">
        <v>319.56863981999999</v>
      </c>
      <c r="U117" s="114">
        <v>92.693769689999996</v>
      </c>
      <c r="V117" s="114">
        <v>257.15642865000001</v>
      </c>
      <c r="W117" s="114"/>
      <c r="X117" s="114"/>
      <c r="Y117" s="114"/>
      <c r="Z117" s="114"/>
      <c r="AA117" s="114"/>
      <c r="AB117" s="114"/>
    </row>
    <row r="118" spans="1:28" hidden="1" outlineLevel="1">
      <c r="A118" s="8">
        <v>43800</v>
      </c>
      <c r="B118" s="114">
        <v>2189.7144180099999</v>
      </c>
      <c r="C118" s="114">
        <v>1698.7777332600001</v>
      </c>
      <c r="D118" s="114">
        <v>1463.3981272999999</v>
      </c>
      <c r="E118" s="114">
        <v>856.76372064999998</v>
      </c>
      <c r="F118" s="114">
        <v>431.81885875</v>
      </c>
      <c r="G118" s="114">
        <v>174.81554790000001</v>
      </c>
      <c r="H118" s="114">
        <v>235.37960595999999</v>
      </c>
      <c r="I118" s="114">
        <v>0.42227548999999998</v>
      </c>
      <c r="J118" s="114">
        <v>53.745630839999997</v>
      </c>
      <c r="K118" s="114">
        <v>181.21169963</v>
      </c>
      <c r="L118" s="114">
        <v>391.89921695999999</v>
      </c>
      <c r="M118" s="114">
        <v>73.019234190000006</v>
      </c>
      <c r="N118" s="114">
        <v>0</v>
      </c>
      <c r="O118" s="114">
        <v>10.09467055</v>
      </c>
      <c r="P118" s="114">
        <v>62.924563640000002</v>
      </c>
      <c r="Q118" s="114">
        <v>318.87998277000003</v>
      </c>
      <c r="R118" s="114">
        <v>0</v>
      </c>
      <c r="S118" s="114">
        <v>10.646432689999999</v>
      </c>
      <c r="T118" s="114">
        <v>308.23355007999999</v>
      </c>
      <c r="U118" s="114">
        <v>99.037467789999994</v>
      </c>
      <c r="V118" s="114">
        <v>248.77493219999999</v>
      </c>
      <c r="W118" s="114"/>
      <c r="X118" s="114"/>
      <c r="Y118" s="114"/>
      <c r="Z118" s="114"/>
      <c r="AA118" s="114"/>
      <c r="AB118" s="114"/>
    </row>
    <row r="119" spans="1:28" hidden="1" outlineLevel="1">
      <c r="A119" s="8">
        <v>43831</v>
      </c>
      <c r="B119" s="114">
        <v>2227.1186385300002</v>
      </c>
      <c r="C119" s="114">
        <v>1722.23566807</v>
      </c>
      <c r="D119" s="114">
        <v>1474.7927776900001</v>
      </c>
      <c r="E119" s="114">
        <v>867.54753215000005</v>
      </c>
      <c r="F119" s="114">
        <v>438.44993349999999</v>
      </c>
      <c r="G119" s="114">
        <v>168.79531204</v>
      </c>
      <c r="H119" s="114">
        <v>247.44289037999999</v>
      </c>
      <c r="I119" s="114">
        <v>0.41547244999999999</v>
      </c>
      <c r="J119" s="114">
        <v>56.390870569999997</v>
      </c>
      <c r="K119" s="114">
        <v>190.63654736000001</v>
      </c>
      <c r="L119" s="114">
        <v>408.68131825</v>
      </c>
      <c r="M119" s="114">
        <v>72.651139549999996</v>
      </c>
      <c r="N119" s="114">
        <v>0</v>
      </c>
      <c r="O119" s="114">
        <v>10.29972759</v>
      </c>
      <c r="P119" s="114">
        <v>62.35141196</v>
      </c>
      <c r="Q119" s="114">
        <v>336.03017870000002</v>
      </c>
      <c r="R119" s="114">
        <v>0</v>
      </c>
      <c r="S119" s="114">
        <v>11.20022414</v>
      </c>
      <c r="T119" s="114">
        <v>324.82995455999998</v>
      </c>
      <c r="U119" s="114">
        <v>96.201652210000006</v>
      </c>
      <c r="V119" s="114">
        <v>384.11541779999999</v>
      </c>
      <c r="W119" s="114"/>
      <c r="X119" s="114"/>
      <c r="Y119" s="114"/>
      <c r="Z119" s="114"/>
      <c r="AA119" s="114"/>
      <c r="AB119" s="114"/>
    </row>
    <row r="120" spans="1:28" hidden="1" outlineLevel="1">
      <c r="A120" s="8">
        <v>43862</v>
      </c>
      <c r="B120" s="114">
        <v>2244.07301069</v>
      </c>
      <c r="C120" s="114">
        <v>1738.9286720600001</v>
      </c>
      <c r="D120" s="114">
        <v>1495.1049431900001</v>
      </c>
      <c r="E120" s="114">
        <v>880.38220616000001</v>
      </c>
      <c r="F120" s="114">
        <v>445.73129038000002</v>
      </c>
      <c r="G120" s="114">
        <v>168.99144665</v>
      </c>
      <c r="H120" s="114">
        <v>243.82372887</v>
      </c>
      <c r="I120" s="114">
        <v>0.35480701999999997</v>
      </c>
      <c r="J120" s="114">
        <v>55.498138009999998</v>
      </c>
      <c r="K120" s="114">
        <v>187.97078384</v>
      </c>
      <c r="L120" s="114">
        <v>403.08310310000002</v>
      </c>
      <c r="M120" s="114">
        <v>71.801877430000005</v>
      </c>
      <c r="N120" s="114">
        <v>0</v>
      </c>
      <c r="O120" s="114">
        <v>10.62266118</v>
      </c>
      <c r="P120" s="114">
        <v>61.179216250000003</v>
      </c>
      <c r="Q120" s="114">
        <v>331.28122567000003</v>
      </c>
      <c r="R120" s="114">
        <v>0</v>
      </c>
      <c r="S120" s="114">
        <v>11.03845366</v>
      </c>
      <c r="T120" s="114">
        <v>320.24277201000001</v>
      </c>
      <c r="U120" s="114">
        <v>102.06123553</v>
      </c>
      <c r="V120" s="114">
        <v>380.32896782</v>
      </c>
      <c r="W120" s="114"/>
      <c r="X120" s="114"/>
      <c r="Y120" s="114"/>
      <c r="Z120" s="114"/>
      <c r="AA120" s="114"/>
      <c r="AB120" s="114"/>
    </row>
    <row r="121" spans="1:28" hidden="1" outlineLevel="1">
      <c r="A121" s="8">
        <v>43891</v>
      </c>
      <c r="B121" s="114">
        <v>2328.9992833599999</v>
      </c>
      <c r="C121" s="114">
        <v>1775.3016680000001</v>
      </c>
      <c r="D121" s="114">
        <v>1496.5165235899999</v>
      </c>
      <c r="E121" s="114">
        <v>888.97643562999997</v>
      </c>
      <c r="F121" s="114">
        <v>438.85825261000002</v>
      </c>
      <c r="G121" s="114">
        <v>168.68183535</v>
      </c>
      <c r="H121" s="114">
        <v>278.78514440999999</v>
      </c>
      <c r="I121" s="114">
        <v>0.40745348999999997</v>
      </c>
      <c r="J121" s="114">
        <v>63.496913300000003</v>
      </c>
      <c r="K121" s="114">
        <v>214.88077762</v>
      </c>
      <c r="L121" s="114">
        <v>448.51753501000002</v>
      </c>
      <c r="M121" s="114">
        <v>71.123804509999999</v>
      </c>
      <c r="N121" s="114">
        <v>0</v>
      </c>
      <c r="O121" s="114">
        <v>10.5472739</v>
      </c>
      <c r="P121" s="114">
        <v>60.576530609999999</v>
      </c>
      <c r="Q121" s="114">
        <v>377.3937305</v>
      </c>
      <c r="R121" s="114">
        <v>0</v>
      </c>
      <c r="S121" s="114">
        <v>12.611391490000001</v>
      </c>
      <c r="T121" s="114">
        <v>364.78233900999999</v>
      </c>
      <c r="U121" s="114">
        <v>105.18008035</v>
      </c>
      <c r="V121" s="114">
        <v>458.75380385</v>
      </c>
      <c r="W121" s="114"/>
      <c r="X121" s="114"/>
      <c r="Y121" s="114"/>
      <c r="Z121" s="114"/>
      <c r="AA121" s="114"/>
      <c r="AB121" s="114"/>
    </row>
    <row r="122" spans="1:28" hidden="1" outlineLevel="1">
      <c r="A122" s="8">
        <v>43922</v>
      </c>
      <c r="B122" s="114">
        <v>2253.56183289</v>
      </c>
      <c r="C122" s="114">
        <v>1716.6913632200001</v>
      </c>
      <c r="D122" s="114">
        <v>1449.40815911</v>
      </c>
      <c r="E122" s="114">
        <v>846.17972159999999</v>
      </c>
      <c r="F122" s="114">
        <v>427.33672509000002</v>
      </c>
      <c r="G122" s="114">
        <v>175.89171242</v>
      </c>
      <c r="H122" s="114">
        <v>267.28320410999999</v>
      </c>
      <c r="I122" s="114">
        <v>0.36399049999999999</v>
      </c>
      <c r="J122" s="114">
        <v>60.78074238</v>
      </c>
      <c r="K122" s="114">
        <v>206.13847122999999</v>
      </c>
      <c r="L122" s="114">
        <v>434.08856046</v>
      </c>
      <c r="M122" s="114">
        <v>70.86383902</v>
      </c>
      <c r="N122" s="114">
        <v>0</v>
      </c>
      <c r="O122" s="114">
        <v>10.12319673</v>
      </c>
      <c r="P122" s="114">
        <v>60.740642289999997</v>
      </c>
      <c r="Q122" s="114">
        <v>363.22472144</v>
      </c>
      <c r="R122" s="114">
        <v>0</v>
      </c>
      <c r="S122" s="114">
        <v>12.12060114</v>
      </c>
      <c r="T122" s="114">
        <v>351.10412029999998</v>
      </c>
      <c r="U122" s="114">
        <v>102.78190920999999</v>
      </c>
      <c r="V122" s="114">
        <v>447.821305</v>
      </c>
      <c r="W122" s="114"/>
      <c r="X122" s="114"/>
      <c r="Y122" s="114"/>
      <c r="Z122" s="114"/>
      <c r="AA122" s="114"/>
      <c r="AB122" s="114"/>
    </row>
    <row r="123" spans="1:28" hidden="1" outlineLevel="1">
      <c r="A123" s="8">
        <v>43952</v>
      </c>
      <c r="B123" s="114">
        <v>2247.0873548599998</v>
      </c>
      <c r="C123" s="114">
        <v>1711.9665290999999</v>
      </c>
      <c r="D123" s="114">
        <v>1444.9176369100001</v>
      </c>
      <c r="E123" s="114">
        <v>852.86230636000005</v>
      </c>
      <c r="F123" s="114">
        <v>428.09124197</v>
      </c>
      <c r="G123" s="114">
        <v>163.96408858000001</v>
      </c>
      <c r="H123" s="114">
        <v>267.04889219</v>
      </c>
      <c r="I123" s="114">
        <v>0.22378275</v>
      </c>
      <c r="J123" s="114">
        <v>60.843878740000001</v>
      </c>
      <c r="K123" s="114">
        <v>205.9812307</v>
      </c>
      <c r="L123" s="114">
        <v>433.84209284999997</v>
      </c>
      <c r="M123" s="114">
        <v>70.749593860000004</v>
      </c>
      <c r="N123" s="114">
        <v>0</v>
      </c>
      <c r="O123" s="114">
        <v>10.149101590000001</v>
      </c>
      <c r="P123" s="114">
        <v>60.600492269999997</v>
      </c>
      <c r="Q123" s="114">
        <v>363.09249899000002</v>
      </c>
      <c r="R123" s="114">
        <v>0</v>
      </c>
      <c r="S123" s="114">
        <v>12.09056599</v>
      </c>
      <c r="T123" s="114">
        <v>351.00193300000001</v>
      </c>
      <c r="U123" s="114">
        <v>101.27873291</v>
      </c>
      <c r="V123" s="114">
        <v>442.59968027000002</v>
      </c>
      <c r="W123" s="114"/>
      <c r="X123" s="114"/>
      <c r="Y123" s="114"/>
      <c r="Z123" s="114"/>
      <c r="AA123" s="114"/>
      <c r="AB123" s="114"/>
    </row>
    <row r="124" spans="1:28" hidden="1" outlineLevel="1">
      <c r="A124" s="8">
        <v>43983</v>
      </c>
      <c r="B124" s="114">
        <v>2241.3278101999999</v>
      </c>
      <c r="C124" s="114">
        <v>1709.7029783</v>
      </c>
      <c r="D124" s="114">
        <v>1445.74848632</v>
      </c>
      <c r="E124" s="114">
        <v>842.94558103999998</v>
      </c>
      <c r="F124" s="114">
        <v>440.76843710000003</v>
      </c>
      <c r="G124" s="114">
        <v>162.03446818</v>
      </c>
      <c r="H124" s="114">
        <v>263.95449198</v>
      </c>
      <c r="I124" s="114">
        <v>0.21313873</v>
      </c>
      <c r="J124" s="114">
        <v>60.623135159999997</v>
      </c>
      <c r="K124" s="114">
        <v>203.11821809</v>
      </c>
      <c r="L124" s="114">
        <v>429.96211711000001</v>
      </c>
      <c r="M124" s="114">
        <v>74.493611329999993</v>
      </c>
      <c r="N124" s="114">
        <v>0</v>
      </c>
      <c r="O124" s="114">
        <v>10.07878717</v>
      </c>
      <c r="P124" s="114">
        <v>64.414824159999995</v>
      </c>
      <c r="Q124" s="114">
        <v>355.46850577999999</v>
      </c>
      <c r="R124" s="114">
        <v>0</v>
      </c>
      <c r="S124" s="114">
        <v>11.993945200000001</v>
      </c>
      <c r="T124" s="114">
        <v>343.47456058</v>
      </c>
      <c r="U124" s="114">
        <v>101.66271479</v>
      </c>
      <c r="V124" s="114">
        <v>361.78817779000002</v>
      </c>
      <c r="W124" s="114"/>
      <c r="X124" s="114"/>
      <c r="Y124" s="114"/>
      <c r="Z124" s="114"/>
      <c r="AA124" s="114"/>
      <c r="AB124" s="114"/>
    </row>
    <row r="125" spans="1:28" hidden="1" outlineLevel="1">
      <c r="A125" s="8">
        <v>44013</v>
      </c>
      <c r="B125" s="114">
        <v>2268.2544400500001</v>
      </c>
      <c r="C125" s="114">
        <v>1726.1920129499999</v>
      </c>
      <c r="D125" s="114">
        <v>1450.86464462</v>
      </c>
      <c r="E125" s="114">
        <v>850.59386123000002</v>
      </c>
      <c r="F125" s="114">
        <v>434.55502346999998</v>
      </c>
      <c r="G125" s="114">
        <v>165.71575992000001</v>
      </c>
      <c r="H125" s="114">
        <v>275.32736833000001</v>
      </c>
      <c r="I125" s="114">
        <v>0.21889273000000001</v>
      </c>
      <c r="J125" s="114">
        <v>63.588798349999998</v>
      </c>
      <c r="K125" s="114">
        <v>211.51967725</v>
      </c>
      <c r="L125" s="114">
        <v>440.29390266000001</v>
      </c>
      <c r="M125" s="114">
        <v>74.008299289999997</v>
      </c>
      <c r="N125" s="114">
        <v>0</v>
      </c>
      <c r="O125" s="114">
        <v>8.9371267999999997</v>
      </c>
      <c r="P125" s="114">
        <v>65.071172489999995</v>
      </c>
      <c r="Q125" s="114">
        <v>366.28560336999999</v>
      </c>
      <c r="R125" s="114">
        <v>0</v>
      </c>
      <c r="S125" s="114">
        <v>12.442263779999999</v>
      </c>
      <c r="T125" s="114">
        <v>353.84333959000003</v>
      </c>
      <c r="U125" s="114">
        <v>101.76852443999999</v>
      </c>
      <c r="V125" s="114">
        <v>460.57438307000001</v>
      </c>
      <c r="W125" s="114"/>
      <c r="X125" s="114"/>
      <c r="Y125" s="114"/>
      <c r="Z125" s="114"/>
      <c r="AA125" s="114"/>
      <c r="AB125" s="114"/>
    </row>
    <row r="126" spans="1:28" hidden="1" outlineLevel="1">
      <c r="A126" s="8">
        <v>44044</v>
      </c>
      <c r="B126" s="114">
        <v>2289.3887835700002</v>
      </c>
      <c r="C126" s="114">
        <v>1744.5557162</v>
      </c>
      <c r="D126" s="114">
        <v>1471.7714096499999</v>
      </c>
      <c r="E126" s="114">
        <v>861.41906108000001</v>
      </c>
      <c r="F126" s="114">
        <v>441.07146275000002</v>
      </c>
      <c r="G126" s="114">
        <v>169.28088582000001</v>
      </c>
      <c r="H126" s="114">
        <v>272.78430655</v>
      </c>
      <c r="I126" s="114">
        <v>0.26519419</v>
      </c>
      <c r="J126" s="114">
        <v>63.302130140000003</v>
      </c>
      <c r="K126" s="114">
        <v>209.21698222000001</v>
      </c>
      <c r="L126" s="114">
        <v>438.60091937999999</v>
      </c>
      <c r="M126" s="114">
        <v>74.700197459999998</v>
      </c>
      <c r="N126" s="114">
        <v>0</v>
      </c>
      <c r="O126" s="114">
        <v>7.50276049</v>
      </c>
      <c r="P126" s="114">
        <v>67.197436969999998</v>
      </c>
      <c r="Q126" s="114">
        <v>363.90072192000002</v>
      </c>
      <c r="R126" s="114">
        <v>0</v>
      </c>
      <c r="S126" s="114">
        <v>12.3451705</v>
      </c>
      <c r="T126" s="114">
        <v>351.55555141999997</v>
      </c>
      <c r="U126" s="114">
        <v>106.23214799</v>
      </c>
      <c r="V126" s="114">
        <v>462.55487009000001</v>
      </c>
      <c r="W126" s="114"/>
      <c r="X126" s="114"/>
      <c r="Y126" s="114"/>
      <c r="Z126" s="114"/>
      <c r="AA126" s="114"/>
      <c r="AB126" s="114"/>
    </row>
    <row r="127" spans="1:28" hidden="1" outlineLevel="1">
      <c r="A127" s="8">
        <v>44075</v>
      </c>
      <c r="B127" s="114">
        <v>2315.0054779900001</v>
      </c>
      <c r="C127" s="114">
        <v>1751.25556893</v>
      </c>
      <c r="D127" s="114">
        <v>1470.8097048699999</v>
      </c>
      <c r="E127" s="114">
        <v>857.31456963999995</v>
      </c>
      <c r="F127" s="114">
        <v>443.80986745000001</v>
      </c>
      <c r="G127" s="114">
        <v>169.68526778</v>
      </c>
      <c r="H127" s="114">
        <v>280.44586406000002</v>
      </c>
      <c r="I127" s="114">
        <v>0.25000338999999999</v>
      </c>
      <c r="J127" s="114">
        <v>64.882899190000003</v>
      </c>
      <c r="K127" s="114">
        <v>215.31296148000001</v>
      </c>
      <c r="L127" s="114">
        <v>448.96722217000001</v>
      </c>
      <c r="M127" s="114">
        <v>74.780199980000006</v>
      </c>
      <c r="N127" s="114">
        <v>0</v>
      </c>
      <c r="O127" s="114">
        <v>6.1181366099999996</v>
      </c>
      <c r="P127" s="114">
        <v>68.662063369999998</v>
      </c>
      <c r="Q127" s="114">
        <v>374.18702218999999</v>
      </c>
      <c r="R127" s="114">
        <v>0</v>
      </c>
      <c r="S127" s="114">
        <v>11.858952889999999</v>
      </c>
      <c r="T127" s="114">
        <v>362.32806929999998</v>
      </c>
      <c r="U127" s="114">
        <v>114.78268688999999</v>
      </c>
      <c r="V127" s="114">
        <v>475.66067413000002</v>
      </c>
      <c r="W127" s="114"/>
      <c r="X127" s="114"/>
      <c r="Y127" s="114"/>
      <c r="Z127" s="114"/>
      <c r="AA127" s="114"/>
      <c r="AB127" s="114"/>
    </row>
    <row r="128" spans="1:28" hidden="1" outlineLevel="1">
      <c r="A128" s="8">
        <v>44105</v>
      </c>
      <c r="B128" s="114">
        <v>2109.1088564400002</v>
      </c>
      <c r="C128" s="114">
        <v>1629.7435499400001</v>
      </c>
      <c r="D128" s="114">
        <v>1432.2471392699999</v>
      </c>
      <c r="E128" s="114">
        <v>825.03927079000005</v>
      </c>
      <c r="F128" s="114">
        <v>442.65310842000002</v>
      </c>
      <c r="G128" s="114">
        <v>164.55476006000001</v>
      </c>
      <c r="H128" s="114">
        <v>197.49641066999999</v>
      </c>
      <c r="I128" s="114">
        <v>0.21642615000000001</v>
      </c>
      <c r="J128" s="114">
        <v>17.436961660000001</v>
      </c>
      <c r="K128" s="114">
        <v>179.84302285999999</v>
      </c>
      <c r="L128" s="114">
        <v>359.77364925000001</v>
      </c>
      <c r="M128" s="114">
        <v>72.075395909999997</v>
      </c>
      <c r="N128" s="114">
        <v>0</v>
      </c>
      <c r="O128" s="114">
        <v>5.7039766299999997</v>
      </c>
      <c r="P128" s="114">
        <v>66.371419279999998</v>
      </c>
      <c r="Q128" s="114">
        <v>287.69825334000001</v>
      </c>
      <c r="R128" s="114">
        <v>0</v>
      </c>
      <c r="S128" s="114">
        <v>3.0903877999999998</v>
      </c>
      <c r="T128" s="114">
        <v>284.60786553999998</v>
      </c>
      <c r="U128" s="114">
        <v>119.59165725</v>
      </c>
      <c r="V128" s="114">
        <v>411.03308916999998</v>
      </c>
      <c r="W128" s="114"/>
      <c r="X128" s="114"/>
      <c r="Y128" s="114"/>
      <c r="Z128" s="114"/>
      <c r="AA128" s="114"/>
      <c r="AB128" s="114"/>
    </row>
    <row r="129" spans="1:28" hidden="1" outlineLevel="1">
      <c r="A129" s="8">
        <v>44136</v>
      </c>
      <c r="B129" s="114">
        <v>2062.5255322100002</v>
      </c>
      <c r="C129" s="114">
        <v>1633.31088714</v>
      </c>
      <c r="D129" s="114">
        <v>1435.1733125600001</v>
      </c>
      <c r="E129" s="114">
        <v>829.47661906999997</v>
      </c>
      <c r="F129" s="114">
        <v>442.56799331000002</v>
      </c>
      <c r="G129" s="114">
        <v>163.12870018000001</v>
      </c>
      <c r="H129" s="114">
        <v>198.13757458000001</v>
      </c>
      <c r="I129" s="114">
        <v>0.22006158000000001</v>
      </c>
      <c r="J129" s="114">
        <v>17.48172447</v>
      </c>
      <c r="K129" s="114">
        <v>180.43578853</v>
      </c>
      <c r="L129" s="114">
        <v>303.09252902999998</v>
      </c>
      <c r="M129" s="114">
        <v>70.504765980000002</v>
      </c>
      <c r="N129" s="114">
        <v>0</v>
      </c>
      <c r="O129" s="114">
        <v>4.9697389200000002</v>
      </c>
      <c r="P129" s="114">
        <v>65.535027060000004</v>
      </c>
      <c r="Q129" s="114">
        <v>232.58776305000001</v>
      </c>
      <c r="R129" s="114">
        <v>0</v>
      </c>
      <c r="S129" s="114">
        <v>3.0933161299999998</v>
      </c>
      <c r="T129" s="114">
        <v>229.49444692</v>
      </c>
      <c r="U129" s="114">
        <v>126.12211603999999</v>
      </c>
      <c r="V129" s="114">
        <v>403.62786518000001</v>
      </c>
      <c r="W129" s="114"/>
      <c r="X129" s="114"/>
      <c r="Y129" s="114"/>
      <c r="Z129" s="114"/>
      <c r="AA129" s="114"/>
      <c r="AB129" s="114"/>
    </row>
    <row r="130" spans="1:28" hidden="1" outlineLevel="1">
      <c r="A130" s="8">
        <v>44166</v>
      </c>
      <c r="B130" s="114">
        <v>1995.32427031</v>
      </c>
      <c r="C130" s="114">
        <v>1516.77686657</v>
      </c>
      <c r="D130" s="114">
        <v>1406.2849857599999</v>
      </c>
      <c r="E130" s="114">
        <v>807.20873625000002</v>
      </c>
      <c r="F130" s="114">
        <v>440.64809937000001</v>
      </c>
      <c r="G130" s="114">
        <v>158.42815014000001</v>
      </c>
      <c r="H130" s="114">
        <v>110.49188081</v>
      </c>
      <c r="I130" s="114">
        <v>0.20244661999999999</v>
      </c>
      <c r="J130" s="114">
        <v>3.1101581</v>
      </c>
      <c r="K130" s="114">
        <v>107.17927609</v>
      </c>
      <c r="L130" s="114">
        <v>295.15259638999999</v>
      </c>
      <c r="M130" s="114">
        <v>70.635903639999995</v>
      </c>
      <c r="N130" s="114">
        <v>0</v>
      </c>
      <c r="O130" s="114">
        <v>4.9106542099999997</v>
      </c>
      <c r="P130" s="114">
        <v>65.725249430000005</v>
      </c>
      <c r="Q130" s="114">
        <v>224.51669275</v>
      </c>
      <c r="R130" s="114">
        <v>0</v>
      </c>
      <c r="S130" s="114">
        <v>3.07196969</v>
      </c>
      <c r="T130" s="114">
        <v>221.44472306</v>
      </c>
      <c r="U130" s="114">
        <v>183.39480735000001</v>
      </c>
      <c r="V130" s="114">
        <v>407.11732032999998</v>
      </c>
      <c r="W130" s="114"/>
      <c r="X130" s="114"/>
      <c r="Y130" s="114"/>
      <c r="Z130" s="114"/>
      <c r="AA130" s="114"/>
      <c r="AB130" s="114"/>
    </row>
    <row r="131" spans="1:28" hidden="1" outlineLevel="1">
      <c r="A131" s="8">
        <v>44197</v>
      </c>
      <c r="B131" s="114">
        <v>1991.9443117200001</v>
      </c>
      <c r="C131" s="114">
        <v>1516.3362884200001</v>
      </c>
      <c r="D131" s="114">
        <v>1406.33117221</v>
      </c>
      <c r="E131" s="114">
        <v>811.32101277000004</v>
      </c>
      <c r="F131" s="114">
        <v>433.47680789999998</v>
      </c>
      <c r="G131" s="114">
        <v>161.53335154000001</v>
      </c>
      <c r="H131" s="114">
        <v>110.00511621</v>
      </c>
      <c r="I131" s="114">
        <v>0.21071709</v>
      </c>
      <c r="J131" s="114">
        <v>3.0768972300000001</v>
      </c>
      <c r="K131" s="114">
        <v>106.71750188999999</v>
      </c>
      <c r="L131" s="114">
        <v>293.59822953000003</v>
      </c>
      <c r="M131" s="114">
        <v>69.556830590000004</v>
      </c>
      <c r="N131" s="114">
        <v>0</v>
      </c>
      <c r="O131" s="114">
        <v>4.8323751000000001</v>
      </c>
      <c r="P131" s="114">
        <v>64.724455489999997</v>
      </c>
      <c r="Q131" s="114">
        <v>224.04139893999999</v>
      </c>
      <c r="R131" s="114">
        <v>0</v>
      </c>
      <c r="S131" s="114">
        <v>3.0627731900000001</v>
      </c>
      <c r="T131" s="114">
        <v>220.97862574999999</v>
      </c>
      <c r="U131" s="114">
        <v>182.00979376999999</v>
      </c>
      <c r="V131" s="114">
        <v>391.01259333000002</v>
      </c>
      <c r="W131" s="114"/>
      <c r="X131" s="114"/>
      <c r="Y131" s="114"/>
      <c r="Z131" s="114"/>
      <c r="AA131" s="114"/>
      <c r="AB131" s="114"/>
    </row>
    <row r="132" spans="1:28" hidden="1" outlineLevel="1">
      <c r="A132" s="8">
        <v>44228</v>
      </c>
      <c r="B132" s="114">
        <v>1974.8497374000001</v>
      </c>
      <c r="C132" s="114">
        <v>1477.55289866</v>
      </c>
      <c r="D132" s="114">
        <v>1418.3686437399999</v>
      </c>
      <c r="E132" s="114">
        <v>816.20389995999994</v>
      </c>
      <c r="F132" s="114">
        <v>435.13639320999999</v>
      </c>
      <c r="G132" s="114">
        <v>167.02835056999999</v>
      </c>
      <c r="H132" s="114">
        <v>59.184254920000001</v>
      </c>
      <c r="I132" s="114">
        <v>0.23091010000000001</v>
      </c>
      <c r="J132" s="114">
        <v>3.0645413399999999</v>
      </c>
      <c r="K132" s="114">
        <v>55.88880348</v>
      </c>
      <c r="L132" s="114">
        <v>302.88654193000002</v>
      </c>
      <c r="M132" s="114">
        <v>68.748707469999999</v>
      </c>
      <c r="N132" s="114">
        <v>0</v>
      </c>
      <c r="O132" s="114">
        <v>5.4001204999999999</v>
      </c>
      <c r="P132" s="114">
        <v>63.348586969999999</v>
      </c>
      <c r="Q132" s="114">
        <v>234.13783445999999</v>
      </c>
      <c r="R132" s="114">
        <v>0</v>
      </c>
      <c r="S132" s="114">
        <v>2.2195547800000002</v>
      </c>
      <c r="T132" s="114">
        <v>231.91827968000001</v>
      </c>
      <c r="U132" s="114">
        <v>194.41029681000001</v>
      </c>
      <c r="V132" s="114">
        <v>378.80712626000002</v>
      </c>
      <c r="W132" s="114"/>
      <c r="X132" s="114"/>
      <c r="Y132" s="114"/>
      <c r="Z132" s="114"/>
      <c r="AA132" s="114"/>
      <c r="AB132" s="114"/>
    </row>
    <row r="133" spans="1:28" hidden="1" outlineLevel="1">
      <c r="A133" s="8">
        <v>44256</v>
      </c>
      <c r="B133" s="114">
        <v>2017.7891733700001</v>
      </c>
      <c r="C133" s="114">
        <v>1497.57466675</v>
      </c>
      <c r="D133" s="114">
        <v>1439.0592458799999</v>
      </c>
      <c r="E133" s="114">
        <v>826.44817623999995</v>
      </c>
      <c r="F133" s="114">
        <v>450.12796615000002</v>
      </c>
      <c r="G133" s="114">
        <v>162.48310348999999</v>
      </c>
      <c r="H133" s="114">
        <v>58.51542087</v>
      </c>
      <c r="I133" s="114">
        <v>0.22286357000000001</v>
      </c>
      <c r="J133" s="114">
        <v>2.9976425400000002</v>
      </c>
      <c r="K133" s="114">
        <v>55.294914759999998</v>
      </c>
      <c r="L133" s="114">
        <v>302.17626227</v>
      </c>
      <c r="M133" s="114">
        <v>69.667284129999999</v>
      </c>
      <c r="N133" s="114">
        <v>0</v>
      </c>
      <c r="O133" s="114">
        <v>5.3142605400000003</v>
      </c>
      <c r="P133" s="114">
        <v>64.353023590000006</v>
      </c>
      <c r="Q133" s="114">
        <v>232.50897814000001</v>
      </c>
      <c r="R133" s="114">
        <v>0</v>
      </c>
      <c r="S133" s="114">
        <v>2.21566654</v>
      </c>
      <c r="T133" s="114">
        <v>230.29331160000001</v>
      </c>
      <c r="U133" s="114">
        <v>218.03824435000001</v>
      </c>
      <c r="V133" s="114">
        <v>390.44791734</v>
      </c>
      <c r="W133" s="114"/>
      <c r="X133" s="114"/>
      <c r="Y133" s="114"/>
      <c r="Z133" s="114"/>
      <c r="AA133" s="114"/>
      <c r="AB133" s="114"/>
    </row>
    <row r="134" spans="1:28" hidden="1" outlineLevel="1">
      <c r="A134" s="8">
        <v>44287</v>
      </c>
      <c r="B134" s="114">
        <v>2063.1476940900002</v>
      </c>
      <c r="C134" s="114">
        <v>1525.1947094</v>
      </c>
      <c r="D134" s="114">
        <v>1466.5506631600001</v>
      </c>
      <c r="E134" s="114">
        <v>846.69278091000001</v>
      </c>
      <c r="F134" s="114">
        <v>453.24130869999999</v>
      </c>
      <c r="G134" s="114">
        <v>166.61657355</v>
      </c>
      <c r="H134" s="114">
        <v>58.644046240000002</v>
      </c>
      <c r="I134" s="114">
        <v>0.22854670999999999</v>
      </c>
      <c r="J134" s="114">
        <v>2.5842287399999999</v>
      </c>
      <c r="K134" s="114">
        <v>55.831270789999998</v>
      </c>
      <c r="L134" s="114">
        <v>302.98140032999999</v>
      </c>
      <c r="M134" s="114">
        <v>71.079316950000006</v>
      </c>
      <c r="N134" s="114">
        <v>0</v>
      </c>
      <c r="O134" s="114">
        <v>5.9845424899999999</v>
      </c>
      <c r="P134" s="114">
        <v>65.094774459999996</v>
      </c>
      <c r="Q134" s="114">
        <v>231.90208337999999</v>
      </c>
      <c r="R134" s="114">
        <v>0</v>
      </c>
      <c r="S134" s="114">
        <v>2.2049239799999998</v>
      </c>
      <c r="T134" s="114">
        <v>229.6971594</v>
      </c>
      <c r="U134" s="114">
        <v>234.97158436000001</v>
      </c>
      <c r="V134" s="114">
        <v>399.54291099</v>
      </c>
      <c r="W134" s="114"/>
      <c r="X134" s="114"/>
      <c r="Y134" s="114"/>
      <c r="Z134" s="114"/>
      <c r="AA134" s="114"/>
      <c r="AB134" s="114"/>
    </row>
    <row r="135" spans="1:28" hidden="1" outlineLevel="1">
      <c r="A135" s="8">
        <v>44317</v>
      </c>
      <c r="B135" s="114">
        <v>2097.8559664999998</v>
      </c>
      <c r="C135" s="114">
        <v>1561.5224957</v>
      </c>
      <c r="D135" s="114">
        <v>1503.3733888300001</v>
      </c>
      <c r="E135" s="114">
        <v>872.18545956000003</v>
      </c>
      <c r="F135" s="114">
        <v>461.84402467000001</v>
      </c>
      <c r="G135" s="114">
        <v>169.3439046</v>
      </c>
      <c r="H135" s="114">
        <v>58.149106869999997</v>
      </c>
      <c r="I135" s="114">
        <v>0.19689023</v>
      </c>
      <c r="J135" s="114">
        <v>2.5625688599999998</v>
      </c>
      <c r="K135" s="114">
        <v>55.389647779999997</v>
      </c>
      <c r="L135" s="114">
        <v>304.72888122000001</v>
      </c>
      <c r="M135" s="114">
        <v>74.615230879999999</v>
      </c>
      <c r="N135" s="114">
        <v>0</v>
      </c>
      <c r="O135" s="114">
        <v>5.9004467500000004</v>
      </c>
      <c r="P135" s="114">
        <v>68.714784129999998</v>
      </c>
      <c r="Q135" s="114">
        <v>230.11365033999999</v>
      </c>
      <c r="R135" s="114">
        <v>0</v>
      </c>
      <c r="S135" s="114">
        <v>2.1844511</v>
      </c>
      <c r="T135" s="114">
        <v>227.92919924</v>
      </c>
      <c r="U135" s="114">
        <v>231.60458958000001</v>
      </c>
      <c r="V135" s="114">
        <v>400.69810116000002</v>
      </c>
      <c r="W135" s="114"/>
      <c r="X135" s="114"/>
      <c r="Y135" s="114"/>
      <c r="Z135" s="114"/>
      <c r="AA135" s="114"/>
      <c r="AB135" s="114"/>
    </row>
    <row r="136" spans="1:28" hidden="1" outlineLevel="1">
      <c r="A136" s="8">
        <v>44348</v>
      </c>
      <c r="B136" s="114">
        <v>2111.3230979999998</v>
      </c>
      <c r="C136" s="114">
        <v>1583.0592601599999</v>
      </c>
      <c r="D136" s="114">
        <v>1527.0145871300001</v>
      </c>
      <c r="E136" s="114">
        <v>886.95495300000005</v>
      </c>
      <c r="F136" s="114">
        <v>465.71491148000001</v>
      </c>
      <c r="G136" s="114">
        <v>174.34472264999999</v>
      </c>
      <c r="H136" s="114">
        <v>56.044673029999998</v>
      </c>
      <c r="I136" s="114">
        <v>0.20448928</v>
      </c>
      <c r="J136" s="114">
        <v>2.5101489300000002</v>
      </c>
      <c r="K136" s="114">
        <v>53.330034820000002</v>
      </c>
      <c r="L136" s="114">
        <v>288.72715439000001</v>
      </c>
      <c r="M136" s="114">
        <v>77.431596400000004</v>
      </c>
      <c r="N136" s="114">
        <v>0</v>
      </c>
      <c r="O136" s="114">
        <v>6.15096986</v>
      </c>
      <c r="P136" s="114">
        <v>71.28062654</v>
      </c>
      <c r="Q136" s="114">
        <v>211.29555798999999</v>
      </c>
      <c r="R136" s="114">
        <v>0</v>
      </c>
      <c r="S136" s="114">
        <v>2.1583876800000001</v>
      </c>
      <c r="T136" s="114">
        <v>209.13717030999999</v>
      </c>
      <c r="U136" s="114">
        <v>239.53668345</v>
      </c>
      <c r="V136" s="114">
        <v>407.08358147000001</v>
      </c>
      <c r="W136" s="114"/>
      <c r="X136" s="114"/>
      <c r="Y136" s="114"/>
      <c r="Z136" s="114"/>
      <c r="AA136" s="114"/>
      <c r="AB136" s="114"/>
    </row>
    <row r="137" spans="1:28" hidden="1" outlineLevel="1">
      <c r="A137" s="8">
        <v>44378</v>
      </c>
      <c r="B137" s="114">
        <v>2164.6139274699999</v>
      </c>
      <c r="C137" s="114">
        <v>1631.4622204899999</v>
      </c>
      <c r="D137" s="114">
        <v>1576.0598544300001</v>
      </c>
      <c r="E137" s="114">
        <v>913.75845229000004</v>
      </c>
      <c r="F137" s="114">
        <v>482.07591130999998</v>
      </c>
      <c r="G137" s="114">
        <v>180.22549083000001</v>
      </c>
      <c r="H137" s="114">
        <v>55.402366059999999</v>
      </c>
      <c r="I137" s="114">
        <v>0.19762205999999999</v>
      </c>
      <c r="J137" s="114">
        <v>2.4798242699999999</v>
      </c>
      <c r="K137" s="114">
        <v>52.724919730000003</v>
      </c>
      <c r="L137" s="114">
        <v>285.1931798</v>
      </c>
      <c r="M137" s="114">
        <v>75.897933269999996</v>
      </c>
      <c r="N137" s="114">
        <v>0</v>
      </c>
      <c r="O137" s="114">
        <v>6.0563902900000004</v>
      </c>
      <c r="P137" s="114">
        <v>69.84154298</v>
      </c>
      <c r="Q137" s="114">
        <v>209.29524652999999</v>
      </c>
      <c r="R137" s="114">
        <v>0</v>
      </c>
      <c r="S137" s="114">
        <v>2.1350526799999998</v>
      </c>
      <c r="T137" s="114">
        <v>207.16019385000001</v>
      </c>
      <c r="U137" s="114">
        <v>247.95852718</v>
      </c>
      <c r="V137" s="114">
        <v>408.73053535999998</v>
      </c>
      <c r="W137" s="114"/>
      <c r="X137" s="114"/>
      <c r="Y137" s="114"/>
      <c r="Z137" s="114"/>
      <c r="AA137" s="114"/>
      <c r="AB137" s="114"/>
    </row>
    <row r="138" spans="1:28" hidden="1" outlineLevel="1">
      <c r="A138" s="8">
        <v>44409</v>
      </c>
      <c r="B138" s="114">
        <v>2241.3422406999998</v>
      </c>
      <c r="C138" s="114">
        <v>1694.45072521</v>
      </c>
      <c r="D138" s="114">
        <v>1639.23590332</v>
      </c>
      <c r="E138" s="114">
        <v>954.23227593000001</v>
      </c>
      <c r="F138" s="114">
        <v>501.40249282000002</v>
      </c>
      <c r="G138" s="114">
        <v>183.60113457</v>
      </c>
      <c r="H138" s="114">
        <v>55.214821890000003</v>
      </c>
      <c r="I138" s="114">
        <v>0.18291581000000001</v>
      </c>
      <c r="J138" s="114">
        <v>2.4710978099999998</v>
      </c>
      <c r="K138" s="114">
        <v>52.560808270000003</v>
      </c>
      <c r="L138" s="114">
        <v>291.99608140999999</v>
      </c>
      <c r="M138" s="114">
        <v>82.651476020000004</v>
      </c>
      <c r="N138" s="114">
        <v>0</v>
      </c>
      <c r="O138" s="114">
        <v>5.9609161300000002</v>
      </c>
      <c r="P138" s="114">
        <v>76.690559890000003</v>
      </c>
      <c r="Q138" s="114">
        <v>209.34460539</v>
      </c>
      <c r="R138" s="114">
        <v>0</v>
      </c>
      <c r="S138" s="114">
        <v>2.1329403999999998</v>
      </c>
      <c r="T138" s="114">
        <v>207.21166499</v>
      </c>
      <c r="U138" s="114">
        <v>254.89543408</v>
      </c>
      <c r="V138" s="114">
        <v>416.37067395999998</v>
      </c>
      <c r="W138" s="114"/>
      <c r="X138" s="114"/>
      <c r="Y138" s="114"/>
      <c r="Z138" s="114"/>
      <c r="AA138" s="114"/>
      <c r="AB138" s="114"/>
    </row>
    <row r="139" spans="1:28" hidden="1" outlineLevel="1">
      <c r="A139" s="8">
        <v>44440</v>
      </c>
      <c r="B139" s="114">
        <v>2260.4002948000002</v>
      </c>
      <c r="C139" s="114">
        <v>1710.0064618399999</v>
      </c>
      <c r="D139" s="114">
        <v>1657.67850064</v>
      </c>
      <c r="E139" s="114">
        <v>925.13493232999997</v>
      </c>
      <c r="F139" s="114">
        <v>546.67809703</v>
      </c>
      <c r="G139" s="114">
        <v>185.86547128000001</v>
      </c>
      <c r="H139" s="114">
        <v>52.327961199999997</v>
      </c>
      <c r="I139" s="114">
        <v>0.18193804999999999</v>
      </c>
      <c r="J139" s="114">
        <v>2.4327983899999999</v>
      </c>
      <c r="K139" s="114">
        <v>49.713224760000003</v>
      </c>
      <c r="L139" s="114">
        <v>292.56341942</v>
      </c>
      <c r="M139" s="114">
        <v>85.4703406</v>
      </c>
      <c r="N139" s="114">
        <v>0</v>
      </c>
      <c r="O139" s="114">
        <v>5.8369971700000001</v>
      </c>
      <c r="P139" s="114">
        <v>79.633343429999996</v>
      </c>
      <c r="Q139" s="114">
        <v>207.09307881999999</v>
      </c>
      <c r="R139" s="114">
        <v>0</v>
      </c>
      <c r="S139" s="114">
        <v>2.1097118300000002</v>
      </c>
      <c r="T139" s="114">
        <v>204.98336699000001</v>
      </c>
      <c r="U139" s="114">
        <v>257.83041354</v>
      </c>
      <c r="V139" s="114">
        <v>403.84474286</v>
      </c>
      <c r="W139" s="114"/>
      <c r="X139" s="114"/>
      <c r="Y139" s="114"/>
      <c r="Z139" s="114"/>
      <c r="AA139" s="114"/>
      <c r="AB139" s="114"/>
    </row>
    <row r="140" spans="1:28" hidden="1" outlineLevel="1">
      <c r="A140" s="8">
        <v>44470</v>
      </c>
      <c r="B140" s="114">
        <v>2278.4097624800002</v>
      </c>
      <c r="C140" s="114">
        <v>1732.7043454300001</v>
      </c>
      <c r="D140" s="114">
        <v>1688.4877129500001</v>
      </c>
      <c r="E140" s="114">
        <v>920.05374491999999</v>
      </c>
      <c r="F140" s="114">
        <v>559.13932047000003</v>
      </c>
      <c r="G140" s="114">
        <v>209.29464755999999</v>
      </c>
      <c r="H140" s="114">
        <v>44.216632480000001</v>
      </c>
      <c r="I140" s="114">
        <v>0.18720005000000001</v>
      </c>
      <c r="J140" s="114">
        <v>2.4039761099999999</v>
      </c>
      <c r="K140" s="114">
        <v>41.625456319999998</v>
      </c>
      <c r="L140" s="114">
        <v>274.08604335000001</v>
      </c>
      <c r="M140" s="114">
        <v>85.45466485</v>
      </c>
      <c r="N140" s="114">
        <v>0</v>
      </c>
      <c r="O140" s="114">
        <v>5.1900237200000001</v>
      </c>
      <c r="P140" s="114">
        <v>80.264641130000001</v>
      </c>
      <c r="Q140" s="114">
        <v>188.63137850000001</v>
      </c>
      <c r="R140" s="114">
        <v>0</v>
      </c>
      <c r="S140" s="114">
        <v>2.0899055199999999</v>
      </c>
      <c r="T140" s="114">
        <v>186.54147298000001</v>
      </c>
      <c r="U140" s="114">
        <v>271.61937369999998</v>
      </c>
      <c r="V140" s="114">
        <v>380.72814438</v>
      </c>
      <c r="W140" s="114"/>
      <c r="X140" s="114"/>
      <c r="Y140" s="114"/>
      <c r="Z140" s="114"/>
      <c r="AA140" s="114"/>
      <c r="AB140" s="114"/>
    </row>
    <row r="141" spans="1:28" hidden="1" outlineLevel="1">
      <c r="A141" s="8">
        <v>44501</v>
      </c>
      <c r="B141" s="114">
        <v>2340.6900452899999</v>
      </c>
      <c r="C141" s="114">
        <v>1769.44932948</v>
      </c>
      <c r="D141" s="114">
        <v>1724.5276634500001</v>
      </c>
      <c r="E141" s="114">
        <v>960.53565501000003</v>
      </c>
      <c r="F141" s="114">
        <v>572.23511484999995</v>
      </c>
      <c r="G141" s="114">
        <v>191.75689359</v>
      </c>
      <c r="H141" s="114">
        <v>44.921666029999997</v>
      </c>
      <c r="I141" s="114">
        <v>0.20635159</v>
      </c>
      <c r="J141" s="114">
        <v>2.4545711400000001</v>
      </c>
      <c r="K141" s="114">
        <v>42.260743300000001</v>
      </c>
      <c r="L141" s="114">
        <v>278.13207829999999</v>
      </c>
      <c r="M141" s="114">
        <v>83.996530149999998</v>
      </c>
      <c r="N141" s="114">
        <v>0</v>
      </c>
      <c r="O141" s="114">
        <v>4.9707882200000002</v>
      </c>
      <c r="P141" s="114">
        <v>79.025741929999995</v>
      </c>
      <c r="Q141" s="114">
        <v>194.13554815000001</v>
      </c>
      <c r="R141" s="114">
        <v>0</v>
      </c>
      <c r="S141" s="114">
        <v>2.1564821099999998</v>
      </c>
      <c r="T141" s="114">
        <v>191.97906603999999</v>
      </c>
      <c r="U141" s="114">
        <v>293.10863750999999</v>
      </c>
      <c r="V141" s="114">
        <v>394.08626418</v>
      </c>
      <c r="W141" s="114"/>
      <c r="X141" s="114"/>
      <c r="Y141" s="114"/>
      <c r="Z141" s="114"/>
      <c r="AA141" s="114"/>
      <c r="AB141" s="114"/>
    </row>
    <row r="142" spans="1:28" hidden="1" outlineLevel="1">
      <c r="A142" s="8">
        <v>44531</v>
      </c>
      <c r="B142" s="114">
        <v>2368.2697280100001</v>
      </c>
      <c r="C142" s="114">
        <v>1779.8444447899999</v>
      </c>
      <c r="D142" s="114">
        <v>1738.08292332</v>
      </c>
      <c r="E142" s="114">
        <v>964.04119510999999</v>
      </c>
      <c r="F142" s="114">
        <v>581.45293234999997</v>
      </c>
      <c r="G142" s="114">
        <v>192.58879586</v>
      </c>
      <c r="H142" s="114">
        <v>41.761521469999998</v>
      </c>
      <c r="I142" s="114">
        <v>0.15659724999999999</v>
      </c>
      <c r="J142" s="114">
        <v>2.4690124999999998</v>
      </c>
      <c r="K142" s="114">
        <v>39.135911720000003</v>
      </c>
      <c r="L142" s="114">
        <v>280.47812163999998</v>
      </c>
      <c r="M142" s="114">
        <v>87.730741899999998</v>
      </c>
      <c r="N142" s="114">
        <v>0</v>
      </c>
      <c r="O142" s="114">
        <v>5.2270044200000001</v>
      </c>
      <c r="P142" s="114">
        <v>82.503737479999998</v>
      </c>
      <c r="Q142" s="114">
        <v>192.74737974000001</v>
      </c>
      <c r="R142" s="114">
        <v>0</v>
      </c>
      <c r="S142" s="114">
        <v>2.1647592100000002</v>
      </c>
      <c r="T142" s="114">
        <v>190.58262053000001</v>
      </c>
      <c r="U142" s="114">
        <v>307.94716158</v>
      </c>
      <c r="V142" s="114">
        <v>341.32422871</v>
      </c>
      <c r="W142" s="114"/>
      <c r="X142" s="114"/>
      <c r="Y142" s="114"/>
      <c r="Z142" s="114"/>
      <c r="AA142" s="114"/>
      <c r="AB142" s="114"/>
    </row>
    <row r="143" spans="1:28" hidden="1" outlineLevel="1">
      <c r="A143" s="8">
        <v>44562</v>
      </c>
      <c r="B143" s="114">
        <v>2444.5593039400001</v>
      </c>
      <c r="C143" s="114">
        <v>1836.51807618</v>
      </c>
      <c r="D143" s="114">
        <v>1792.6646767699999</v>
      </c>
      <c r="E143" s="114">
        <v>1007.48990128</v>
      </c>
      <c r="F143" s="114">
        <v>593.26467663999995</v>
      </c>
      <c r="G143" s="114">
        <v>191.91009885</v>
      </c>
      <c r="H143" s="114">
        <v>43.853399410000002</v>
      </c>
      <c r="I143" s="114">
        <v>0.26051994000000001</v>
      </c>
      <c r="J143" s="114">
        <v>2.5860899800000001</v>
      </c>
      <c r="K143" s="114">
        <v>41.006789490000003</v>
      </c>
      <c r="L143" s="114">
        <v>291.84254994999998</v>
      </c>
      <c r="M143" s="114">
        <v>88.872878319999998</v>
      </c>
      <c r="N143" s="114">
        <v>0</v>
      </c>
      <c r="O143" s="114">
        <v>5.0284187300000003</v>
      </c>
      <c r="P143" s="114">
        <v>83.84445959</v>
      </c>
      <c r="Q143" s="114">
        <v>202.96967162999999</v>
      </c>
      <c r="R143" s="114">
        <v>0</v>
      </c>
      <c r="S143" s="114">
        <v>2.2842494200000001</v>
      </c>
      <c r="T143" s="114">
        <v>200.68542221000001</v>
      </c>
      <c r="U143" s="114">
        <v>316.19867780999999</v>
      </c>
      <c r="V143" s="114">
        <v>352.29602677000003</v>
      </c>
      <c r="W143" s="114"/>
      <c r="X143" s="114"/>
      <c r="Y143" s="114"/>
      <c r="Z143" s="114"/>
      <c r="AA143" s="114"/>
      <c r="AB143" s="114"/>
    </row>
    <row r="144" spans="1:28" hidden="1" outlineLevel="1">
      <c r="A144" s="8">
        <v>44593</v>
      </c>
      <c r="B144" s="114">
        <v>2529.4223454100002</v>
      </c>
      <c r="C144" s="114">
        <v>1905.14525323</v>
      </c>
      <c r="D144" s="114">
        <v>1860.4841771399999</v>
      </c>
      <c r="E144" s="114">
        <v>1060.1835725000001</v>
      </c>
      <c r="F144" s="114">
        <v>609.28141068000002</v>
      </c>
      <c r="G144" s="114">
        <v>191.01919396</v>
      </c>
      <c r="H144" s="114">
        <v>44.661076090000002</v>
      </c>
      <c r="I144" s="114">
        <v>0.17288243</v>
      </c>
      <c r="J144" s="114">
        <v>2.6481056500000002</v>
      </c>
      <c r="K144" s="114">
        <v>41.840088010000002</v>
      </c>
      <c r="L144" s="114">
        <v>298.50592282000002</v>
      </c>
      <c r="M144" s="114">
        <v>90.442646350000004</v>
      </c>
      <c r="N144" s="114">
        <v>0</v>
      </c>
      <c r="O144" s="114">
        <v>4.9766885399999996</v>
      </c>
      <c r="P144" s="114">
        <v>85.465957810000006</v>
      </c>
      <c r="Q144" s="114">
        <v>208.06327647000001</v>
      </c>
      <c r="R144" s="114">
        <v>0</v>
      </c>
      <c r="S144" s="114">
        <v>2.3216273300000001</v>
      </c>
      <c r="T144" s="114">
        <v>205.74164913999999</v>
      </c>
      <c r="U144" s="114">
        <v>325.77116935999999</v>
      </c>
      <c r="V144" s="114">
        <v>358.90481936999998</v>
      </c>
      <c r="W144" s="114"/>
      <c r="X144" s="114"/>
      <c r="Y144" s="114"/>
      <c r="Z144" s="114"/>
      <c r="AA144" s="114"/>
      <c r="AB144" s="114"/>
    </row>
    <row r="145" spans="1:28" hidden="1" outlineLevel="1">
      <c r="A145" s="8">
        <v>44621</v>
      </c>
      <c r="B145" s="114">
        <v>2473.3018843300001</v>
      </c>
      <c r="C145" s="114">
        <v>1855.9664191100001</v>
      </c>
      <c r="D145" s="114">
        <v>1811.4958765399999</v>
      </c>
      <c r="E145" s="114">
        <v>1022.89051494</v>
      </c>
      <c r="F145" s="114">
        <v>598.70928895999998</v>
      </c>
      <c r="G145" s="114">
        <v>189.89607264</v>
      </c>
      <c r="H145" s="114">
        <v>44.470542569999999</v>
      </c>
      <c r="I145" s="114">
        <v>0.17019637000000001</v>
      </c>
      <c r="J145" s="114">
        <v>2.6293808400000001</v>
      </c>
      <c r="K145" s="114">
        <v>41.670965359999997</v>
      </c>
      <c r="L145" s="114">
        <v>294.60825685999998</v>
      </c>
      <c r="M145" s="114">
        <v>88.994486679999994</v>
      </c>
      <c r="N145" s="114">
        <v>0</v>
      </c>
      <c r="O145" s="114">
        <v>4.9224716700000002</v>
      </c>
      <c r="P145" s="114">
        <v>84.072015010000001</v>
      </c>
      <c r="Q145" s="114">
        <v>205.61377017999999</v>
      </c>
      <c r="R145" s="114">
        <v>0</v>
      </c>
      <c r="S145" s="114">
        <v>2.3216273300000001</v>
      </c>
      <c r="T145" s="114">
        <v>203.29214285</v>
      </c>
      <c r="U145" s="114">
        <v>322.72720836000002</v>
      </c>
      <c r="V145" s="114">
        <v>358.69489514999998</v>
      </c>
      <c r="W145" s="114"/>
      <c r="X145" s="114"/>
      <c r="Y145" s="114"/>
      <c r="Z145" s="114"/>
      <c r="AA145" s="114"/>
      <c r="AB145" s="114"/>
    </row>
    <row r="146" spans="1:28" hidden="1" outlineLevel="1">
      <c r="A146" s="8">
        <v>44652</v>
      </c>
      <c r="B146" s="114">
        <v>2448.4143359899999</v>
      </c>
      <c r="C146" s="114">
        <v>1832.65211759</v>
      </c>
      <c r="D146" s="114">
        <v>1792.5784986199999</v>
      </c>
      <c r="E146" s="114">
        <v>1035.26361671</v>
      </c>
      <c r="F146" s="114">
        <v>568.70274730000006</v>
      </c>
      <c r="G146" s="114">
        <v>188.61213461</v>
      </c>
      <c r="H146" s="114">
        <v>40.073618969999998</v>
      </c>
      <c r="I146" s="114">
        <v>0.17235697999999999</v>
      </c>
      <c r="J146" s="114">
        <v>2.5686172200000001</v>
      </c>
      <c r="K146" s="114">
        <v>37.332644770000002</v>
      </c>
      <c r="L146" s="114">
        <v>293.32957075000002</v>
      </c>
      <c r="M146" s="114">
        <v>88.202761760000001</v>
      </c>
      <c r="N146" s="114">
        <v>0</v>
      </c>
      <c r="O146" s="114">
        <v>4.79368851</v>
      </c>
      <c r="P146" s="114">
        <v>83.409073250000006</v>
      </c>
      <c r="Q146" s="114">
        <v>205.12680899</v>
      </c>
      <c r="R146" s="114">
        <v>0</v>
      </c>
      <c r="S146" s="114">
        <v>2.3216273300000001</v>
      </c>
      <c r="T146" s="114">
        <v>202.80518165999999</v>
      </c>
      <c r="U146" s="114">
        <v>322.43264764999998</v>
      </c>
      <c r="V146" s="114">
        <v>338.55116516999999</v>
      </c>
      <c r="W146" s="114"/>
      <c r="X146" s="114"/>
      <c r="Y146" s="114"/>
      <c r="Z146" s="114"/>
      <c r="AA146" s="114"/>
      <c r="AB146" s="114"/>
    </row>
    <row r="147" spans="1:28" hidden="1" outlineLevel="1">
      <c r="A147" s="8">
        <v>44682</v>
      </c>
      <c r="B147" s="114">
        <v>2444.8080052</v>
      </c>
      <c r="C147" s="114">
        <v>1826.1887641000001</v>
      </c>
      <c r="D147" s="114">
        <v>1785.86512277</v>
      </c>
      <c r="E147" s="114">
        <v>1029.5642166800001</v>
      </c>
      <c r="F147" s="114">
        <v>573.82940728999995</v>
      </c>
      <c r="G147" s="114">
        <v>182.47149880000001</v>
      </c>
      <c r="H147" s="114">
        <v>40.323641330000001</v>
      </c>
      <c r="I147" s="114">
        <v>0.19092247000000001</v>
      </c>
      <c r="J147" s="114">
        <v>2.5947378699999999</v>
      </c>
      <c r="K147" s="114">
        <v>37.537980990000001</v>
      </c>
      <c r="L147" s="114">
        <v>287.85602289000002</v>
      </c>
      <c r="M147" s="114">
        <v>85.789825480000005</v>
      </c>
      <c r="N147" s="114">
        <v>0</v>
      </c>
      <c r="O147" s="114">
        <v>4.4034665000000004</v>
      </c>
      <c r="P147" s="114">
        <v>81.386358979999997</v>
      </c>
      <c r="Q147" s="114">
        <v>202.06619741</v>
      </c>
      <c r="R147" s="114">
        <v>0</v>
      </c>
      <c r="S147" s="114">
        <v>2.3216273300000001</v>
      </c>
      <c r="T147" s="114">
        <v>199.74457007999999</v>
      </c>
      <c r="U147" s="114">
        <v>330.76321820999999</v>
      </c>
      <c r="V147" s="114">
        <v>331.60587525</v>
      </c>
      <c r="W147" s="114"/>
      <c r="X147" s="114"/>
      <c r="Y147" s="114"/>
      <c r="Z147" s="114"/>
      <c r="AA147" s="114"/>
      <c r="AB147" s="114"/>
    </row>
    <row r="148" spans="1:28" hidden="1" outlineLevel="1">
      <c r="A148" s="8">
        <v>44713</v>
      </c>
      <c r="B148" s="114">
        <v>2411.52408431</v>
      </c>
      <c r="C148" s="114">
        <v>1824.5098744100001</v>
      </c>
      <c r="D148" s="114">
        <v>1784.4771451199999</v>
      </c>
      <c r="E148" s="114">
        <v>964.20007940000005</v>
      </c>
      <c r="F148" s="114">
        <v>576.04517120000003</v>
      </c>
      <c r="G148" s="114">
        <v>244.23189452</v>
      </c>
      <c r="H148" s="114">
        <v>40.032729289999999</v>
      </c>
      <c r="I148" s="114">
        <v>0.15378655999999999</v>
      </c>
      <c r="J148" s="114">
        <v>2.5714059800000002</v>
      </c>
      <c r="K148" s="114">
        <v>37.307536749999997</v>
      </c>
      <c r="L148" s="114">
        <v>247.54950955999999</v>
      </c>
      <c r="M148" s="114">
        <v>46.345872659999998</v>
      </c>
      <c r="N148" s="114">
        <v>0</v>
      </c>
      <c r="O148" s="114">
        <v>3.7655826499999998</v>
      </c>
      <c r="P148" s="114">
        <v>42.580290009999999</v>
      </c>
      <c r="Q148" s="114">
        <v>201.20363689999999</v>
      </c>
      <c r="R148" s="114">
        <v>0</v>
      </c>
      <c r="S148" s="114">
        <v>2.3203181700000002</v>
      </c>
      <c r="T148" s="114">
        <v>198.88331873000001</v>
      </c>
      <c r="U148" s="114">
        <v>339.46470033999998</v>
      </c>
      <c r="V148" s="114">
        <v>320.95651279999998</v>
      </c>
      <c r="W148" s="114"/>
      <c r="X148" s="114"/>
      <c r="Y148" s="114"/>
      <c r="Z148" s="114"/>
      <c r="AA148" s="114"/>
      <c r="AB148" s="114"/>
    </row>
    <row r="149" spans="1:28" hidden="1" outlineLevel="1">
      <c r="A149" s="8">
        <v>44743</v>
      </c>
      <c r="B149" s="114">
        <v>2449.5486192600001</v>
      </c>
      <c r="C149" s="114">
        <v>1786.58466742</v>
      </c>
      <c r="D149" s="114">
        <v>1720.1826468100001</v>
      </c>
      <c r="E149" s="114">
        <v>981.06732149000004</v>
      </c>
      <c r="F149" s="114">
        <v>559.31396794</v>
      </c>
      <c r="G149" s="114">
        <v>179.80135738000001</v>
      </c>
      <c r="H149" s="114">
        <v>66.402020609999994</v>
      </c>
      <c r="I149" s="114">
        <v>0.21197924000000001</v>
      </c>
      <c r="J149" s="114">
        <v>3.1684063099999999</v>
      </c>
      <c r="K149" s="114">
        <v>63.021635060000001</v>
      </c>
      <c r="L149" s="114">
        <v>316.80161889999999</v>
      </c>
      <c r="M149" s="114">
        <v>82.761537959999998</v>
      </c>
      <c r="N149" s="114">
        <v>0</v>
      </c>
      <c r="O149" s="114">
        <v>4.11748563</v>
      </c>
      <c r="P149" s="114">
        <v>78.644052329999994</v>
      </c>
      <c r="Q149" s="114">
        <v>234.04008094</v>
      </c>
      <c r="R149" s="114">
        <v>0</v>
      </c>
      <c r="S149" s="114">
        <v>2.9003957200000001</v>
      </c>
      <c r="T149" s="114">
        <v>231.13968521999999</v>
      </c>
      <c r="U149" s="114">
        <v>346.16233294</v>
      </c>
      <c r="V149" s="114">
        <v>378.65563902999997</v>
      </c>
      <c r="W149" s="114"/>
      <c r="X149" s="114"/>
      <c r="Y149" s="114"/>
      <c r="Z149" s="114"/>
      <c r="AA149" s="114"/>
      <c r="AB149" s="114"/>
    </row>
    <row r="150" spans="1:28" hidden="1" outlineLevel="1">
      <c r="A150" s="8">
        <v>44774</v>
      </c>
      <c r="B150" s="114">
        <v>2427.5468843600001</v>
      </c>
      <c r="C150" s="114">
        <v>1767.95776619</v>
      </c>
      <c r="D150" s="114">
        <v>1701.62361691</v>
      </c>
      <c r="E150" s="114">
        <v>981.04386912999996</v>
      </c>
      <c r="F150" s="114">
        <v>549.25071403000004</v>
      </c>
      <c r="G150" s="114">
        <v>171.32903375000001</v>
      </c>
      <c r="H150" s="114">
        <v>66.334149280000005</v>
      </c>
      <c r="I150" s="114">
        <v>0.19804276000000001</v>
      </c>
      <c r="J150" s="114">
        <v>3.15763974</v>
      </c>
      <c r="K150" s="114">
        <v>62.978466779999998</v>
      </c>
      <c r="L150" s="114">
        <v>309.92061225999998</v>
      </c>
      <c r="M150" s="114">
        <v>81.385792109999997</v>
      </c>
      <c r="N150" s="114">
        <v>0</v>
      </c>
      <c r="O150" s="114">
        <v>3.88963451</v>
      </c>
      <c r="P150" s="114">
        <v>77.496157600000004</v>
      </c>
      <c r="Q150" s="114">
        <v>228.53482015</v>
      </c>
      <c r="R150" s="114">
        <v>0</v>
      </c>
      <c r="S150" s="114">
        <v>2.9003957200000001</v>
      </c>
      <c r="T150" s="114">
        <v>225.63442443</v>
      </c>
      <c r="U150" s="114">
        <v>349.66850591000002</v>
      </c>
      <c r="V150" s="114">
        <v>375.95513753</v>
      </c>
      <c r="W150" s="114"/>
      <c r="X150" s="114"/>
      <c r="Y150" s="114"/>
      <c r="Z150" s="114"/>
      <c r="AA150" s="114"/>
      <c r="AB150" s="114"/>
    </row>
    <row r="151" spans="1:28" hidden="1" outlineLevel="1">
      <c r="A151" s="8">
        <v>44805</v>
      </c>
      <c r="B151" s="114">
        <v>2412.7617105200002</v>
      </c>
      <c r="C151" s="114">
        <v>1741.0103858</v>
      </c>
      <c r="D151" s="114">
        <v>1674.8738864300001</v>
      </c>
      <c r="E151" s="114">
        <v>978.12884555999995</v>
      </c>
      <c r="F151" s="114">
        <v>526.12422164999998</v>
      </c>
      <c r="G151" s="114">
        <v>170.62081921999999</v>
      </c>
      <c r="H151" s="114">
        <v>66.136499369999996</v>
      </c>
      <c r="I151" s="114">
        <v>0.30245013999999998</v>
      </c>
      <c r="J151" s="114">
        <v>3.1279809200000002</v>
      </c>
      <c r="K151" s="114">
        <v>62.706068309999999</v>
      </c>
      <c r="L151" s="114">
        <v>312.25514024</v>
      </c>
      <c r="M151" s="114">
        <v>84.42944593</v>
      </c>
      <c r="N151" s="114">
        <v>0</v>
      </c>
      <c r="O151" s="114">
        <v>3.7866578999999998</v>
      </c>
      <c r="P151" s="114">
        <v>80.642788030000006</v>
      </c>
      <c r="Q151" s="114">
        <v>227.82569430999999</v>
      </c>
      <c r="R151" s="114">
        <v>0</v>
      </c>
      <c r="S151" s="114">
        <v>2.9003957200000001</v>
      </c>
      <c r="T151" s="114">
        <v>224.92529859000001</v>
      </c>
      <c r="U151" s="114">
        <v>359.49618448000001</v>
      </c>
      <c r="V151" s="114">
        <v>386.63579572999998</v>
      </c>
      <c r="W151" s="114"/>
      <c r="X151" s="114"/>
      <c r="Y151" s="114"/>
      <c r="Z151" s="114"/>
      <c r="AA151" s="114"/>
      <c r="AB151" s="114"/>
    </row>
    <row r="152" spans="1:28" hidden="1" outlineLevel="1">
      <c r="A152" s="8">
        <v>44835</v>
      </c>
      <c r="B152" s="114">
        <v>2387.4042060299998</v>
      </c>
      <c r="C152" s="114">
        <v>1720.3755569099999</v>
      </c>
      <c r="D152" s="114">
        <v>1653.93285354</v>
      </c>
      <c r="E152" s="114">
        <v>969.73775501</v>
      </c>
      <c r="F152" s="114">
        <v>516.50664668000002</v>
      </c>
      <c r="G152" s="114">
        <v>167.68845185000001</v>
      </c>
      <c r="H152" s="114">
        <v>66.442703370000004</v>
      </c>
      <c r="I152" s="114">
        <v>0.31755314000000001</v>
      </c>
      <c r="J152" s="114">
        <v>3.1559384000000001</v>
      </c>
      <c r="K152" s="114">
        <v>62.969211829999999</v>
      </c>
      <c r="L152" s="114">
        <v>319.83743829999997</v>
      </c>
      <c r="M152" s="114">
        <v>89.024929810000003</v>
      </c>
      <c r="N152" s="114">
        <v>0</v>
      </c>
      <c r="O152" s="114">
        <v>3.67753562</v>
      </c>
      <c r="P152" s="114">
        <v>85.347394190000003</v>
      </c>
      <c r="Q152" s="114">
        <v>230.81250849</v>
      </c>
      <c r="R152" s="114">
        <v>0</v>
      </c>
      <c r="S152" s="114">
        <v>2.9003957200000001</v>
      </c>
      <c r="T152" s="114">
        <v>227.91211276999999</v>
      </c>
      <c r="U152" s="114">
        <v>347.19121081999998</v>
      </c>
      <c r="V152" s="114">
        <v>386.06641745000002</v>
      </c>
      <c r="W152" s="114"/>
      <c r="X152" s="114"/>
      <c r="Y152" s="114"/>
      <c r="Z152" s="114"/>
      <c r="AA152" s="114"/>
      <c r="AB152" s="114"/>
    </row>
    <row r="153" spans="1:28" hidden="1" outlineLevel="1">
      <c r="A153" s="8">
        <v>44866</v>
      </c>
      <c r="B153" s="114">
        <v>2395.29537785</v>
      </c>
      <c r="C153" s="114">
        <v>1717.3629167900001</v>
      </c>
      <c r="D153" s="114">
        <v>1650.5407793500001</v>
      </c>
      <c r="E153" s="114">
        <v>972.97164393000003</v>
      </c>
      <c r="F153" s="114">
        <v>511.08799463000003</v>
      </c>
      <c r="G153" s="114">
        <v>166.48114079000001</v>
      </c>
      <c r="H153" s="114">
        <v>66.822137440000006</v>
      </c>
      <c r="I153" s="114">
        <v>0.20962522</v>
      </c>
      <c r="J153" s="114">
        <v>3.2017110299999998</v>
      </c>
      <c r="K153" s="114">
        <v>63.410801190000001</v>
      </c>
      <c r="L153" s="114">
        <v>321.74266700999999</v>
      </c>
      <c r="M153" s="114">
        <v>90.528399519999994</v>
      </c>
      <c r="N153" s="114">
        <v>0</v>
      </c>
      <c r="O153" s="114">
        <v>3.13465799</v>
      </c>
      <c r="P153" s="114">
        <v>87.39374153</v>
      </c>
      <c r="Q153" s="114">
        <v>231.21426749</v>
      </c>
      <c r="R153" s="114">
        <v>0</v>
      </c>
      <c r="S153" s="114">
        <v>2.9003957200000001</v>
      </c>
      <c r="T153" s="114">
        <v>228.31387176999999</v>
      </c>
      <c r="U153" s="114">
        <v>356.18979404999999</v>
      </c>
      <c r="V153" s="114">
        <v>394.79099681000002</v>
      </c>
      <c r="W153" s="114"/>
      <c r="X153" s="114"/>
      <c r="Y153" s="114"/>
      <c r="Z153" s="114"/>
      <c r="AA153" s="114"/>
      <c r="AB153" s="114"/>
    </row>
    <row r="154" spans="1:28" hidden="1" outlineLevel="1">
      <c r="A154" s="8">
        <v>44896</v>
      </c>
      <c r="B154" s="114">
        <v>2120.0491534799999</v>
      </c>
      <c r="C154" s="114">
        <v>1641.27416356</v>
      </c>
      <c r="D154" s="114">
        <v>1583.0930788600001</v>
      </c>
      <c r="E154" s="114">
        <v>931.58911360000002</v>
      </c>
      <c r="F154" s="114">
        <v>489.76273853999999</v>
      </c>
      <c r="G154" s="114">
        <v>161.74122671999999</v>
      </c>
      <c r="H154" s="114">
        <v>58.1810847</v>
      </c>
      <c r="I154" s="114">
        <v>0.20370110999999999</v>
      </c>
      <c r="J154" s="114">
        <v>3.23248962</v>
      </c>
      <c r="K154" s="114">
        <v>54.74489397</v>
      </c>
      <c r="L154" s="114">
        <v>138.0736824</v>
      </c>
      <c r="M154" s="114">
        <v>95.299444480000005</v>
      </c>
      <c r="N154" s="114">
        <v>0</v>
      </c>
      <c r="O154" s="114">
        <v>3.0151742800000001</v>
      </c>
      <c r="P154" s="114">
        <v>92.284270199999995</v>
      </c>
      <c r="Q154" s="114">
        <v>42.774237919999997</v>
      </c>
      <c r="R154" s="114">
        <v>0</v>
      </c>
      <c r="S154" s="114">
        <v>0</v>
      </c>
      <c r="T154" s="114">
        <v>42.774237919999997</v>
      </c>
      <c r="U154" s="114">
        <v>340.70130752</v>
      </c>
      <c r="V154" s="114">
        <v>292.32784764000002</v>
      </c>
      <c r="W154" s="114"/>
      <c r="X154" s="114"/>
      <c r="Y154" s="114"/>
      <c r="Z154" s="114"/>
      <c r="AA154" s="114"/>
      <c r="AB154" s="114"/>
    </row>
    <row r="155" spans="1:28" hidden="1" outlineLevel="1">
      <c r="A155" s="8">
        <v>44927</v>
      </c>
      <c r="B155" s="114">
        <v>2152.5225279599999</v>
      </c>
      <c r="C155" s="114">
        <v>1667.6403476800001</v>
      </c>
      <c r="D155" s="114">
        <v>1609.1748249300001</v>
      </c>
      <c r="E155" s="114">
        <v>960.94761807999998</v>
      </c>
      <c r="F155" s="114">
        <v>486.97350929999999</v>
      </c>
      <c r="G155" s="114">
        <v>161.25369755</v>
      </c>
      <c r="H155" s="114">
        <v>58.465522749999998</v>
      </c>
      <c r="I155" s="114">
        <v>0.21910544000000001</v>
      </c>
      <c r="J155" s="114">
        <v>3.2627362099999999</v>
      </c>
      <c r="K155" s="114">
        <v>54.983681099999998</v>
      </c>
      <c r="L155" s="114">
        <v>142.66696868</v>
      </c>
      <c r="M155" s="114">
        <v>100.06460626000001</v>
      </c>
      <c r="N155" s="114">
        <v>0</v>
      </c>
      <c r="O155" s="114">
        <v>2.7957274499999998</v>
      </c>
      <c r="P155" s="114">
        <v>97.268878810000004</v>
      </c>
      <c r="Q155" s="114">
        <v>42.602362419999999</v>
      </c>
      <c r="R155" s="114">
        <v>0</v>
      </c>
      <c r="S155" s="114">
        <v>0</v>
      </c>
      <c r="T155" s="114">
        <v>42.602362419999999</v>
      </c>
      <c r="U155" s="114">
        <v>342.21521159999998</v>
      </c>
      <c r="V155" s="114">
        <v>300.33208803999997</v>
      </c>
      <c r="W155" s="114"/>
      <c r="X155" s="114"/>
      <c r="Y155" s="114"/>
      <c r="Z155" s="114"/>
      <c r="AA155" s="114"/>
      <c r="AB155" s="114"/>
    </row>
    <row r="156" spans="1:28" hidden="1" outlineLevel="1">
      <c r="A156" s="8">
        <v>44958</v>
      </c>
      <c r="B156" s="114">
        <v>2170.0969936900001</v>
      </c>
      <c r="C156" s="114">
        <v>1673.10777622</v>
      </c>
      <c r="D156" s="114">
        <v>1614.9680428300001</v>
      </c>
      <c r="E156" s="114">
        <v>969.75503884</v>
      </c>
      <c r="F156" s="114">
        <v>485.82452873</v>
      </c>
      <c r="G156" s="114">
        <v>159.38847526000001</v>
      </c>
      <c r="H156" s="114">
        <v>58.139733390000004</v>
      </c>
      <c r="I156" s="114">
        <v>0.25394524000000002</v>
      </c>
      <c r="J156" s="114">
        <v>3.22240108</v>
      </c>
      <c r="K156" s="114">
        <v>54.663387069999999</v>
      </c>
      <c r="L156" s="114">
        <v>140.70613173000001</v>
      </c>
      <c r="M156" s="114">
        <v>98.598295759999999</v>
      </c>
      <c r="N156" s="114">
        <v>0</v>
      </c>
      <c r="O156" s="114">
        <v>2.6721453899999998</v>
      </c>
      <c r="P156" s="114">
        <v>95.926150370000002</v>
      </c>
      <c r="Q156" s="114">
        <v>42.107835969999996</v>
      </c>
      <c r="R156" s="114">
        <v>0</v>
      </c>
      <c r="S156" s="114">
        <v>0</v>
      </c>
      <c r="T156" s="114">
        <v>42.107835969999996</v>
      </c>
      <c r="U156" s="114">
        <v>356.28308573999999</v>
      </c>
      <c r="V156" s="114">
        <v>296.30373859999997</v>
      </c>
      <c r="W156" s="114"/>
      <c r="X156" s="114"/>
      <c r="Y156" s="114"/>
      <c r="Z156" s="114"/>
      <c r="AA156" s="114"/>
      <c r="AB156" s="114"/>
    </row>
    <row r="157" spans="1:28" hidden="1" outlineLevel="1">
      <c r="A157" s="8">
        <v>44986</v>
      </c>
      <c r="B157" s="114">
        <v>2211.8492363300002</v>
      </c>
      <c r="C157" s="114">
        <v>1705.83971894</v>
      </c>
      <c r="D157" s="114">
        <v>1647.3070960499999</v>
      </c>
      <c r="E157" s="114">
        <v>1001.9591745499999</v>
      </c>
      <c r="F157" s="114">
        <v>490.21366809</v>
      </c>
      <c r="G157" s="114">
        <v>155.13425341000001</v>
      </c>
      <c r="H157" s="114">
        <v>58.532622889999999</v>
      </c>
      <c r="I157" s="114">
        <v>0.30599100000000001</v>
      </c>
      <c r="J157" s="114">
        <v>3.2600406799999999</v>
      </c>
      <c r="K157" s="114">
        <v>54.966591209999997</v>
      </c>
      <c r="L157" s="114">
        <v>143.23618475000001</v>
      </c>
      <c r="M157" s="114">
        <v>101.73790486</v>
      </c>
      <c r="N157" s="114">
        <v>0</v>
      </c>
      <c r="O157" s="114">
        <v>2.5236242099999999</v>
      </c>
      <c r="P157" s="114">
        <v>99.214280650000006</v>
      </c>
      <c r="Q157" s="114">
        <v>41.498279889999999</v>
      </c>
      <c r="R157" s="114">
        <v>0</v>
      </c>
      <c r="S157" s="114">
        <v>0</v>
      </c>
      <c r="T157" s="114">
        <v>41.498279889999999</v>
      </c>
      <c r="U157" s="114">
        <v>362.77333263999998</v>
      </c>
      <c r="V157" s="114">
        <v>313.74985658999998</v>
      </c>
      <c r="W157" s="114"/>
      <c r="X157" s="114"/>
      <c r="Y157" s="114"/>
      <c r="Z157" s="114"/>
      <c r="AA157" s="114"/>
      <c r="AB157" s="114"/>
    </row>
    <row r="158" spans="1:28" hidden="1" outlineLevel="1">
      <c r="A158" s="8">
        <v>45017</v>
      </c>
      <c r="B158" s="114">
        <v>2225.08397926</v>
      </c>
      <c r="C158" s="114">
        <v>1722.8451280300001</v>
      </c>
      <c r="D158" s="114">
        <v>1664.5840546100001</v>
      </c>
      <c r="E158" s="114">
        <v>1011.69123718</v>
      </c>
      <c r="F158" s="114">
        <v>490.47817443999998</v>
      </c>
      <c r="G158" s="114">
        <v>162.41464299</v>
      </c>
      <c r="H158" s="114">
        <v>58.261073420000002</v>
      </c>
      <c r="I158" s="114">
        <v>0.33057061999999998</v>
      </c>
      <c r="J158" s="114">
        <v>3.2782748900000001</v>
      </c>
      <c r="K158" s="114">
        <v>54.652227910000001</v>
      </c>
      <c r="L158" s="114">
        <v>141.92983652999999</v>
      </c>
      <c r="M158" s="114">
        <v>100.77149654999999</v>
      </c>
      <c r="N158" s="114">
        <v>0</v>
      </c>
      <c r="O158" s="114">
        <v>2.4068371200000001</v>
      </c>
      <c r="P158" s="114">
        <v>98.364659430000003</v>
      </c>
      <c r="Q158" s="114">
        <v>41.158339980000001</v>
      </c>
      <c r="R158" s="114">
        <v>0</v>
      </c>
      <c r="S158" s="114">
        <v>0</v>
      </c>
      <c r="T158" s="114">
        <v>41.158339980000001</v>
      </c>
      <c r="U158" s="114">
        <v>360.30901469999998</v>
      </c>
      <c r="V158" s="114">
        <v>317.3704199</v>
      </c>
      <c r="W158" s="114"/>
      <c r="X158" s="114"/>
      <c r="Y158" s="114"/>
      <c r="Z158" s="114"/>
      <c r="AA158" s="114"/>
      <c r="AB158" s="114"/>
    </row>
    <row r="159" spans="1:28" hidden="1" outlineLevel="1">
      <c r="A159" s="8">
        <v>45047</v>
      </c>
      <c r="B159" s="114">
        <v>2267.4489562899998</v>
      </c>
      <c r="C159" s="114">
        <v>1767.8359834</v>
      </c>
      <c r="D159" s="114">
        <v>1709.87538746</v>
      </c>
      <c r="E159" s="114">
        <v>1055.5755971399999</v>
      </c>
      <c r="F159" s="114">
        <v>494.45442651000002</v>
      </c>
      <c r="G159" s="114">
        <v>159.84536381000001</v>
      </c>
      <c r="H159" s="114">
        <v>57.960595939999997</v>
      </c>
      <c r="I159" s="114">
        <v>0.33297689000000003</v>
      </c>
      <c r="J159" s="114">
        <v>3.2442530999999999</v>
      </c>
      <c r="K159" s="114">
        <v>54.383365949999998</v>
      </c>
      <c r="L159" s="114">
        <v>150.99386157999999</v>
      </c>
      <c r="M159" s="114">
        <v>110.23006501</v>
      </c>
      <c r="N159" s="114">
        <v>0</v>
      </c>
      <c r="O159" s="114">
        <v>2.2882781699999999</v>
      </c>
      <c r="P159" s="114">
        <v>107.94178684000001</v>
      </c>
      <c r="Q159" s="114">
        <v>40.763796569999997</v>
      </c>
      <c r="R159" s="114">
        <v>0</v>
      </c>
      <c r="S159" s="114">
        <v>0</v>
      </c>
      <c r="T159" s="114">
        <v>40.763796569999997</v>
      </c>
      <c r="U159" s="114">
        <v>348.61911130999999</v>
      </c>
      <c r="V159" s="114">
        <v>317.54272319</v>
      </c>
      <c r="W159" s="114"/>
      <c r="X159" s="114"/>
      <c r="Y159" s="114"/>
      <c r="Z159" s="114"/>
      <c r="AA159" s="114"/>
      <c r="AB159" s="114"/>
    </row>
    <row r="160" spans="1:28" hidden="1" outlineLevel="1">
      <c r="A160" s="8">
        <v>45078</v>
      </c>
      <c r="B160" s="114">
        <v>2306.3979399</v>
      </c>
      <c r="C160" s="114">
        <v>1773.9582548599999</v>
      </c>
      <c r="D160" s="114">
        <v>1715.8190947799999</v>
      </c>
      <c r="E160" s="114">
        <v>1061.6537183400001</v>
      </c>
      <c r="F160" s="114">
        <v>492.98136245000001</v>
      </c>
      <c r="G160" s="114">
        <v>161.18401399000001</v>
      </c>
      <c r="H160" s="114">
        <v>58.139160080000003</v>
      </c>
      <c r="I160" s="114">
        <v>0.28077443000000002</v>
      </c>
      <c r="J160" s="114">
        <v>3.26787188</v>
      </c>
      <c r="K160" s="114">
        <v>54.590513770000001</v>
      </c>
      <c r="L160" s="114">
        <v>160.36570868000001</v>
      </c>
      <c r="M160" s="114">
        <v>119.74438974</v>
      </c>
      <c r="N160" s="114">
        <v>0</v>
      </c>
      <c r="O160" s="114">
        <v>2.0693750199999998</v>
      </c>
      <c r="P160" s="114">
        <v>117.67501471999999</v>
      </c>
      <c r="Q160" s="114">
        <v>40.621318940000002</v>
      </c>
      <c r="R160" s="114">
        <v>0</v>
      </c>
      <c r="S160" s="114">
        <v>0</v>
      </c>
      <c r="T160" s="114">
        <v>40.621318940000002</v>
      </c>
      <c r="U160" s="114">
        <v>372.07397636000002</v>
      </c>
      <c r="V160" s="114">
        <v>327.90114005999999</v>
      </c>
      <c r="W160" s="114"/>
      <c r="X160" s="114"/>
      <c r="Y160" s="114"/>
      <c r="Z160" s="114"/>
      <c r="AA160" s="114"/>
      <c r="AB160" s="114"/>
    </row>
    <row r="161" spans="1:28" hidden="1" outlineLevel="1">
      <c r="A161" s="8">
        <v>45108</v>
      </c>
      <c r="B161" s="114">
        <v>2369.3997915800001</v>
      </c>
      <c r="C161" s="114">
        <v>1808.5224157499999</v>
      </c>
      <c r="D161" s="114">
        <v>1750.27916594</v>
      </c>
      <c r="E161" s="114">
        <v>1092.6250572900001</v>
      </c>
      <c r="F161" s="114">
        <v>500.83267325000003</v>
      </c>
      <c r="G161" s="114">
        <v>156.82143540000001</v>
      </c>
      <c r="H161" s="114">
        <v>58.243249810000002</v>
      </c>
      <c r="I161" s="114">
        <v>0.28682518000000001</v>
      </c>
      <c r="J161" s="114">
        <v>3.2764416199999999</v>
      </c>
      <c r="K161" s="114">
        <v>54.679983010000001</v>
      </c>
      <c r="L161" s="114">
        <v>170.38464481</v>
      </c>
      <c r="M161" s="114">
        <v>130.04007822</v>
      </c>
      <c r="N161" s="114">
        <v>0</v>
      </c>
      <c r="O161" s="114">
        <v>1.9771198400000001</v>
      </c>
      <c r="P161" s="114">
        <v>128.06295838</v>
      </c>
      <c r="Q161" s="114">
        <v>40.344566589999999</v>
      </c>
      <c r="R161" s="114">
        <v>0</v>
      </c>
      <c r="S161" s="114">
        <v>0</v>
      </c>
      <c r="T161" s="114">
        <v>40.344566589999999</v>
      </c>
      <c r="U161" s="114">
        <v>390.49273102000001</v>
      </c>
      <c r="V161" s="114">
        <v>345.34895420999999</v>
      </c>
      <c r="W161" s="114"/>
      <c r="X161" s="114"/>
      <c r="Y161" s="114"/>
      <c r="Z161" s="114"/>
      <c r="AA161" s="114"/>
      <c r="AB161" s="114"/>
    </row>
    <row r="162" spans="1:28" hidden="1" outlineLevel="1">
      <c r="A162" s="8">
        <v>45139</v>
      </c>
      <c r="B162" s="114">
        <v>2454.53434268</v>
      </c>
      <c r="C162" s="114">
        <v>1860.1436296500001</v>
      </c>
      <c r="D162" s="114">
        <v>1800.7268936999999</v>
      </c>
      <c r="E162" s="114">
        <v>1146.6976482699999</v>
      </c>
      <c r="F162" s="114">
        <v>501.82645681999998</v>
      </c>
      <c r="G162" s="114">
        <v>152.20278861</v>
      </c>
      <c r="H162" s="114">
        <v>59.416735950000003</v>
      </c>
      <c r="I162" s="114">
        <v>1.4394934500000001</v>
      </c>
      <c r="J162" s="114">
        <v>3.4092603700000002</v>
      </c>
      <c r="K162" s="114">
        <v>54.567982129999997</v>
      </c>
      <c r="L162" s="114">
        <v>181.04261636000001</v>
      </c>
      <c r="M162" s="114">
        <v>141.01079532</v>
      </c>
      <c r="N162" s="114">
        <v>0</v>
      </c>
      <c r="O162" s="114">
        <v>1.8889193099999999</v>
      </c>
      <c r="P162" s="114">
        <v>139.12187600999999</v>
      </c>
      <c r="Q162" s="114">
        <v>40.031821039999997</v>
      </c>
      <c r="R162" s="114">
        <v>0</v>
      </c>
      <c r="S162" s="114">
        <v>0</v>
      </c>
      <c r="T162" s="114">
        <v>40.031821039999997</v>
      </c>
      <c r="U162" s="114">
        <v>413.34809667000002</v>
      </c>
      <c r="V162" s="114">
        <v>355.79407750000001</v>
      </c>
      <c r="W162" s="114"/>
      <c r="X162" s="114"/>
      <c r="Y162" s="114"/>
      <c r="Z162" s="114"/>
      <c r="AA162" s="114"/>
      <c r="AB162" s="114"/>
    </row>
    <row r="163" spans="1:28" hidden="1" outlineLevel="1">
      <c r="A163" s="8">
        <v>45170</v>
      </c>
      <c r="B163" s="114">
        <v>2518.80566903</v>
      </c>
      <c r="C163" s="114">
        <v>1884.34625719</v>
      </c>
      <c r="D163" s="114">
        <v>1826.3581340200001</v>
      </c>
      <c r="E163" s="114">
        <v>1162.6791096300001</v>
      </c>
      <c r="F163" s="114">
        <v>500.55273498999998</v>
      </c>
      <c r="G163" s="114">
        <v>163.12628939999999</v>
      </c>
      <c r="H163" s="114">
        <v>57.988123170000001</v>
      </c>
      <c r="I163" s="114">
        <v>1.45684729</v>
      </c>
      <c r="J163" s="114">
        <v>3.3384500300000002</v>
      </c>
      <c r="K163" s="114">
        <v>53.192825849999998</v>
      </c>
      <c r="L163" s="114">
        <v>193.04754978</v>
      </c>
      <c r="M163" s="114">
        <v>153.17705273000001</v>
      </c>
      <c r="N163" s="114">
        <v>0</v>
      </c>
      <c r="O163" s="114">
        <v>1.7804834599999999</v>
      </c>
      <c r="P163" s="114">
        <v>151.39656926999999</v>
      </c>
      <c r="Q163" s="114">
        <v>39.870497049999997</v>
      </c>
      <c r="R163" s="114">
        <v>0</v>
      </c>
      <c r="S163" s="114">
        <v>0</v>
      </c>
      <c r="T163" s="114">
        <v>39.870497049999997</v>
      </c>
      <c r="U163" s="114">
        <v>441.41186205999998</v>
      </c>
      <c r="V163" s="114">
        <v>367.16650735000002</v>
      </c>
      <c r="W163" s="114"/>
      <c r="X163" s="114"/>
      <c r="Y163" s="114"/>
      <c r="Z163" s="114"/>
      <c r="AA163" s="114"/>
      <c r="AB163" s="114"/>
    </row>
    <row r="164" spans="1:28" hidden="1" outlineLevel="1">
      <c r="A164" s="8">
        <v>45200</v>
      </c>
      <c r="B164" s="114">
        <v>2571.99900394</v>
      </c>
      <c r="C164" s="114">
        <v>1921.35602453</v>
      </c>
      <c r="D164" s="114">
        <v>1863.5322003900001</v>
      </c>
      <c r="E164" s="114">
        <v>1197.0356119400001</v>
      </c>
      <c r="F164" s="114">
        <v>504.42779378</v>
      </c>
      <c r="G164" s="114">
        <v>162.06879466999999</v>
      </c>
      <c r="H164" s="114">
        <v>57.823824139999999</v>
      </c>
      <c r="I164" s="114">
        <v>1.51071161</v>
      </c>
      <c r="J164" s="114">
        <v>3.3269384899999999</v>
      </c>
      <c r="K164" s="114">
        <v>52.986174040000002</v>
      </c>
      <c r="L164" s="114">
        <v>206.15913571999999</v>
      </c>
      <c r="M164" s="114">
        <v>167.20321386000001</v>
      </c>
      <c r="N164" s="114">
        <v>0</v>
      </c>
      <c r="O164" s="114">
        <v>1.67308854</v>
      </c>
      <c r="P164" s="114">
        <v>165.53012532</v>
      </c>
      <c r="Q164" s="114">
        <v>38.955921859999997</v>
      </c>
      <c r="R164" s="114">
        <v>0</v>
      </c>
      <c r="S164" s="114">
        <v>0</v>
      </c>
      <c r="T164" s="114">
        <v>38.955921859999997</v>
      </c>
      <c r="U164" s="114">
        <v>444.48384369000001</v>
      </c>
      <c r="V164" s="114">
        <v>372.42446410000002</v>
      </c>
      <c r="W164" s="114"/>
      <c r="X164" s="114"/>
      <c r="Y164" s="114"/>
      <c r="Z164" s="114"/>
      <c r="AA164" s="114"/>
      <c r="AB164" s="114"/>
    </row>
    <row r="165" spans="1:28" hidden="1" outlineLevel="1">
      <c r="A165" s="8">
        <v>45231</v>
      </c>
      <c r="B165" s="114">
        <v>2662.30043312</v>
      </c>
      <c r="C165" s="114">
        <v>1981.3335444300001</v>
      </c>
      <c r="D165" s="114">
        <v>1923.0170489300001</v>
      </c>
      <c r="E165" s="114">
        <v>1247.69306076</v>
      </c>
      <c r="F165" s="114">
        <v>517.81143188999999</v>
      </c>
      <c r="G165" s="114">
        <v>157.51255628000001</v>
      </c>
      <c r="H165" s="114">
        <v>58.316495500000002</v>
      </c>
      <c r="I165" s="114">
        <v>1.58666839</v>
      </c>
      <c r="J165" s="114">
        <v>3.3717590400000002</v>
      </c>
      <c r="K165" s="114">
        <v>53.358068070000002</v>
      </c>
      <c r="L165" s="114">
        <v>215.93699333999999</v>
      </c>
      <c r="M165" s="114">
        <v>176.30992362999999</v>
      </c>
      <c r="N165" s="114">
        <v>0</v>
      </c>
      <c r="O165" s="114">
        <v>1.5804286000000001</v>
      </c>
      <c r="P165" s="114">
        <v>174.72949503000001</v>
      </c>
      <c r="Q165" s="114">
        <v>39.627069710000001</v>
      </c>
      <c r="R165" s="114">
        <v>0</v>
      </c>
      <c r="S165" s="114">
        <v>0</v>
      </c>
      <c r="T165" s="114">
        <v>39.627069710000001</v>
      </c>
      <c r="U165" s="114">
        <v>465.02989535</v>
      </c>
      <c r="V165" s="114">
        <v>386.54163516</v>
      </c>
      <c r="W165" s="114"/>
      <c r="X165" s="114"/>
      <c r="Y165" s="114"/>
      <c r="Z165" s="114"/>
      <c r="AA165" s="114"/>
      <c r="AB165" s="114"/>
    </row>
    <row r="166" spans="1:28" hidden="1" outlineLevel="1">
      <c r="A166" s="8">
        <v>45261</v>
      </c>
      <c r="B166" s="114">
        <v>2655.99537925</v>
      </c>
      <c r="C166" s="114">
        <v>1941.23267173</v>
      </c>
      <c r="D166" s="114">
        <v>1880.0403835699999</v>
      </c>
      <c r="E166" s="114">
        <v>1207.7524133100001</v>
      </c>
      <c r="F166" s="114">
        <v>517.46285911999996</v>
      </c>
      <c r="G166" s="114">
        <v>154.82511113999999</v>
      </c>
      <c r="H166" s="114">
        <v>61.192288159999997</v>
      </c>
      <c r="I166" s="114">
        <v>1.78622266</v>
      </c>
      <c r="J166" s="114">
        <v>3.5356832200000001</v>
      </c>
      <c r="K166" s="114">
        <v>55.870382280000001</v>
      </c>
      <c r="L166" s="114">
        <v>232.99311743000001</v>
      </c>
      <c r="M166" s="114">
        <v>191.83870543</v>
      </c>
      <c r="N166" s="114">
        <v>0</v>
      </c>
      <c r="O166" s="114">
        <v>1.48139281</v>
      </c>
      <c r="P166" s="114">
        <v>190.35731261999999</v>
      </c>
      <c r="Q166" s="114">
        <v>41.154412000000001</v>
      </c>
      <c r="R166" s="114">
        <v>0</v>
      </c>
      <c r="S166" s="114">
        <v>0</v>
      </c>
      <c r="T166" s="114">
        <v>41.154412000000001</v>
      </c>
      <c r="U166" s="114">
        <v>481.76959009000001</v>
      </c>
      <c r="V166" s="114">
        <v>401.66178116999998</v>
      </c>
      <c r="W166" s="114"/>
      <c r="X166" s="114"/>
      <c r="Y166" s="114"/>
      <c r="Z166" s="114"/>
      <c r="AA166" s="114"/>
      <c r="AB166" s="114"/>
    </row>
    <row r="167" spans="1:28" hidden="1" outlineLevel="1">
      <c r="A167" s="8">
        <v>45292</v>
      </c>
      <c r="B167" s="114">
        <v>2708.4767422499999</v>
      </c>
      <c r="C167" s="114">
        <v>1984.38807346</v>
      </c>
      <c r="D167" s="114">
        <v>1926.8773234499999</v>
      </c>
      <c r="E167" s="114">
        <v>1263.35851323</v>
      </c>
      <c r="F167" s="114">
        <v>514.06437515000005</v>
      </c>
      <c r="G167" s="114">
        <v>149.45443506999999</v>
      </c>
      <c r="H167" s="114">
        <v>57.510750010000002</v>
      </c>
      <c r="I167" s="114">
        <v>0.90576051999999996</v>
      </c>
      <c r="J167" s="114">
        <v>3.4931550900000001</v>
      </c>
      <c r="K167" s="114">
        <v>53.111834399999999</v>
      </c>
      <c r="L167" s="114">
        <v>243.56483392000001</v>
      </c>
      <c r="M167" s="114">
        <v>203.11158950999999</v>
      </c>
      <c r="N167" s="114">
        <v>0</v>
      </c>
      <c r="O167" s="114">
        <v>1.4156774599999999</v>
      </c>
      <c r="P167" s="114">
        <v>201.69591205</v>
      </c>
      <c r="Q167" s="114">
        <v>40.453244410000003</v>
      </c>
      <c r="R167" s="114">
        <v>0</v>
      </c>
      <c r="S167" s="114">
        <v>0</v>
      </c>
      <c r="T167" s="114">
        <v>40.453244410000003</v>
      </c>
      <c r="U167" s="114">
        <v>480.52383486999997</v>
      </c>
      <c r="V167" s="114">
        <v>402.99796292000002</v>
      </c>
      <c r="W167" s="114"/>
      <c r="X167" s="114"/>
      <c r="Y167" s="114"/>
      <c r="Z167" s="114"/>
      <c r="AA167" s="114"/>
      <c r="AB167" s="114"/>
    </row>
    <row r="168" spans="1:28" hidden="1" outlineLevel="1">
      <c r="A168" s="8">
        <v>45323</v>
      </c>
      <c r="B168" s="114">
        <v>2756.4899590099999</v>
      </c>
      <c r="C168" s="114">
        <v>2015.3560047000001</v>
      </c>
      <c r="D168" s="114">
        <v>1957.39282529</v>
      </c>
      <c r="E168" s="114">
        <v>1288.37064644</v>
      </c>
      <c r="F168" s="114">
        <v>521.10499984</v>
      </c>
      <c r="G168" s="114">
        <v>147.91717901000001</v>
      </c>
      <c r="H168" s="114">
        <v>57.963179410000002</v>
      </c>
      <c r="I168" s="114">
        <v>0.89721161000000005</v>
      </c>
      <c r="J168" s="114">
        <v>3.5194250600000001</v>
      </c>
      <c r="K168" s="114">
        <v>53.54654274</v>
      </c>
      <c r="L168" s="114">
        <v>253.36481176999999</v>
      </c>
      <c r="M168" s="114">
        <v>213.58967985000001</v>
      </c>
      <c r="N168" s="114">
        <v>0</v>
      </c>
      <c r="O168" s="114">
        <v>1.3337125700000001</v>
      </c>
      <c r="P168" s="114">
        <v>212.25596727999999</v>
      </c>
      <c r="Q168" s="114">
        <v>39.77513192</v>
      </c>
      <c r="R168" s="114">
        <v>0</v>
      </c>
      <c r="S168" s="114">
        <v>0</v>
      </c>
      <c r="T168" s="114">
        <v>39.77513192</v>
      </c>
      <c r="U168" s="114">
        <v>487.76914254000002</v>
      </c>
      <c r="V168" s="114">
        <v>407.48210906000003</v>
      </c>
      <c r="W168" s="114"/>
      <c r="X168" s="114"/>
      <c r="Y168" s="114"/>
      <c r="Z168" s="114"/>
      <c r="AA168" s="114"/>
      <c r="AB168" s="114"/>
    </row>
    <row r="169" spans="1:28" hidden="1" outlineLevel="1">
      <c r="A169" s="8">
        <v>45352</v>
      </c>
      <c r="B169" s="114">
        <v>2857.4244924300001</v>
      </c>
      <c r="C169" s="114">
        <v>2072.0571580699998</v>
      </c>
      <c r="D169" s="114">
        <v>2012.5717945700001</v>
      </c>
      <c r="E169" s="114">
        <v>1325.1753030100001</v>
      </c>
      <c r="F169" s="114">
        <v>539.49657837999996</v>
      </c>
      <c r="G169" s="114">
        <v>147.89991318</v>
      </c>
      <c r="H169" s="114">
        <v>59.485363499999998</v>
      </c>
      <c r="I169" s="114">
        <v>0.93152389000000002</v>
      </c>
      <c r="J169" s="114">
        <v>3.6120102699999999</v>
      </c>
      <c r="K169" s="114">
        <v>54.941829339999998</v>
      </c>
      <c r="L169" s="114">
        <v>273.08910536000002</v>
      </c>
      <c r="M169" s="114">
        <v>232.46456329</v>
      </c>
      <c r="N169" s="114">
        <v>0</v>
      </c>
      <c r="O169" s="114">
        <v>1.09291121</v>
      </c>
      <c r="P169" s="114">
        <v>231.37165207999999</v>
      </c>
      <c r="Q169" s="114">
        <v>40.624542069999997</v>
      </c>
      <c r="R169" s="114">
        <v>0</v>
      </c>
      <c r="S169" s="114">
        <v>0</v>
      </c>
      <c r="T169" s="114">
        <v>40.624542069999997</v>
      </c>
      <c r="U169" s="114">
        <v>512.27822900000001</v>
      </c>
      <c r="V169" s="114">
        <v>428.40210513</v>
      </c>
      <c r="W169" s="114"/>
      <c r="X169" s="114"/>
      <c r="Y169" s="114"/>
      <c r="Z169" s="114"/>
      <c r="AA169" s="114"/>
      <c r="AB169" s="114"/>
    </row>
    <row r="170" spans="1:28" hidden="1" outlineLevel="1">
      <c r="A170" s="8">
        <v>45383</v>
      </c>
      <c r="B170" s="114">
        <v>2931.6115644699998</v>
      </c>
      <c r="C170" s="114">
        <v>2128.9267654800001</v>
      </c>
      <c r="D170" s="114">
        <v>2068.94722456</v>
      </c>
      <c r="E170" s="114">
        <v>1363.51857062</v>
      </c>
      <c r="F170" s="114">
        <v>558.00240431999998</v>
      </c>
      <c r="G170" s="114">
        <v>147.42624961999999</v>
      </c>
      <c r="H170" s="114">
        <v>59.979540919999998</v>
      </c>
      <c r="I170" s="114">
        <v>0.96253047000000003</v>
      </c>
      <c r="J170" s="114">
        <v>3.6417779800000001</v>
      </c>
      <c r="K170" s="114">
        <v>55.37523247</v>
      </c>
      <c r="L170" s="114">
        <v>295.88839207000001</v>
      </c>
      <c r="M170" s="114">
        <v>255.18064835999999</v>
      </c>
      <c r="N170" s="114">
        <v>0</v>
      </c>
      <c r="O170" s="114">
        <v>1.23016635</v>
      </c>
      <c r="P170" s="114">
        <v>253.95048201</v>
      </c>
      <c r="Q170" s="114">
        <v>40.707743710000003</v>
      </c>
      <c r="R170" s="114">
        <v>0</v>
      </c>
      <c r="S170" s="114">
        <v>0</v>
      </c>
      <c r="T170" s="114">
        <v>40.707743710000003</v>
      </c>
      <c r="U170" s="114">
        <v>506.79640691999998</v>
      </c>
      <c r="V170" s="114">
        <v>449.51834147</v>
      </c>
      <c r="W170" s="114"/>
      <c r="X170" s="114"/>
      <c r="Y170" s="114"/>
      <c r="Z170" s="114"/>
      <c r="AA170" s="114"/>
      <c r="AB170" s="114"/>
    </row>
    <row r="171" spans="1:28" hidden="1" outlineLevel="1">
      <c r="A171" s="8">
        <v>45413</v>
      </c>
      <c r="B171" s="114">
        <v>3010.3959850599999</v>
      </c>
      <c r="C171" s="114">
        <v>2170.8014249500002</v>
      </c>
      <c r="D171" s="114">
        <v>2109.41616703</v>
      </c>
      <c r="E171" s="114">
        <v>1390.87295937</v>
      </c>
      <c r="F171" s="114">
        <v>571.93455614000004</v>
      </c>
      <c r="G171" s="114">
        <v>146.60865152</v>
      </c>
      <c r="H171" s="114">
        <v>61.385257920000001</v>
      </c>
      <c r="I171" s="114">
        <v>0.99972079000000003</v>
      </c>
      <c r="J171" s="114">
        <v>3.7320131000000001</v>
      </c>
      <c r="K171" s="114">
        <v>56.65352403</v>
      </c>
      <c r="L171" s="114">
        <v>328.98703208000001</v>
      </c>
      <c r="M171" s="114">
        <v>287.45423297000002</v>
      </c>
      <c r="N171" s="114">
        <v>0</v>
      </c>
      <c r="O171" s="114">
        <v>2.1400102699999999</v>
      </c>
      <c r="P171" s="114">
        <v>285.31422270000002</v>
      </c>
      <c r="Q171" s="114">
        <v>41.532799109999999</v>
      </c>
      <c r="R171" s="114">
        <v>0</v>
      </c>
      <c r="S171" s="114">
        <v>0</v>
      </c>
      <c r="T171" s="114">
        <v>41.532799109999999</v>
      </c>
      <c r="U171" s="114">
        <v>510.60752803000003</v>
      </c>
      <c r="V171" s="114">
        <v>491.67888730999999</v>
      </c>
      <c r="W171" s="114"/>
      <c r="X171" s="114"/>
      <c r="Y171" s="114"/>
      <c r="Z171" s="114"/>
      <c r="AA171" s="114"/>
      <c r="AB171" s="114"/>
    </row>
    <row r="172" spans="1:28" hidden="1" outlineLevel="1">
      <c r="A172" s="8">
        <v>45444</v>
      </c>
      <c r="B172" s="114">
        <v>3074.9428770300001</v>
      </c>
      <c r="C172" s="114">
        <v>2199.0588963999999</v>
      </c>
      <c r="D172" s="114">
        <v>2137.9499396699998</v>
      </c>
      <c r="E172" s="114">
        <v>1412.4195018</v>
      </c>
      <c r="F172" s="114">
        <v>579.94060563999994</v>
      </c>
      <c r="G172" s="114">
        <v>145.58983223000001</v>
      </c>
      <c r="H172" s="114">
        <v>61.108956730000003</v>
      </c>
      <c r="I172" s="114">
        <v>0.90466411000000002</v>
      </c>
      <c r="J172" s="114">
        <v>3.7192480099999998</v>
      </c>
      <c r="K172" s="114">
        <v>56.485044610000003</v>
      </c>
      <c r="L172" s="114">
        <v>350.70211776999997</v>
      </c>
      <c r="M172" s="114">
        <v>306.38791672000002</v>
      </c>
      <c r="N172" s="114">
        <v>0</v>
      </c>
      <c r="O172" s="114">
        <v>2.6769214099999998</v>
      </c>
      <c r="P172" s="114">
        <v>303.71099530999999</v>
      </c>
      <c r="Q172" s="114">
        <v>44.314201050000001</v>
      </c>
      <c r="R172" s="114">
        <v>0</v>
      </c>
      <c r="S172" s="114">
        <v>0</v>
      </c>
      <c r="T172" s="114">
        <v>44.314201050000001</v>
      </c>
      <c r="U172" s="114">
        <v>525.18186286000002</v>
      </c>
      <c r="V172" s="114">
        <v>513.01216700999998</v>
      </c>
      <c r="W172" s="114"/>
      <c r="X172" s="114"/>
      <c r="Y172" s="114"/>
      <c r="Z172" s="114"/>
      <c r="AA172" s="114"/>
      <c r="AB172" s="114"/>
    </row>
    <row r="173" spans="1:28" hidden="1" outlineLevel="1">
      <c r="A173" s="8">
        <v>45474</v>
      </c>
      <c r="B173" s="114">
        <v>3148.3581207500001</v>
      </c>
      <c r="C173" s="114">
        <v>2264.6788374600001</v>
      </c>
      <c r="D173" s="114">
        <v>2209.0530801899999</v>
      </c>
      <c r="E173" s="114">
        <v>1470.68401741</v>
      </c>
      <c r="F173" s="114">
        <v>596.03021008999997</v>
      </c>
      <c r="G173" s="114">
        <v>142.33885269000001</v>
      </c>
      <c r="H173" s="114">
        <v>55.625757270000001</v>
      </c>
      <c r="I173" s="114">
        <v>1.00571689</v>
      </c>
      <c r="J173" s="114">
        <v>3.7820819600000002</v>
      </c>
      <c r="K173" s="114">
        <v>50.83795842</v>
      </c>
      <c r="L173" s="114">
        <v>363.74707497000003</v>
      </c>
      <c r="M173" s="114">
        <v>318.92974461</v>
      </c>
      <c r="N173" s="114">
        <v>0</v>
      </c>
      <c r="O173" s="114">
        <v>2.9003721100000002</v>
      </c>
      <c r="P173" s="114">
        <v>316.02937250000002</v>
      </c>
      <c r="Q173" s="114">
        <v>44.81733036</v>
      </c>
      <c r="R173" s="114">
        <v>0</v>
      </c>
      <c r="S173" s="114">
        <v>0</v>
      </c>
      <c r="T173" s="114">
        <v>44.81733036</v>
      </c>
      <c r="U173" s="114">
        <v>519.93220831999997</v>
      </c>
      <c r="V173" s="114">
        <v>520.16306925000004</v>
      </c>
      <c r="W173" s="114"/>
      <c r="X173" s="114"/>
      <c r="Y173" s="114"/>
      <c r="Z173" s="114"/>
      <c r="AA173" s="114"/>
      <c r="AB173" s="114"/>
    </row>
    <row r="174" spans="1:28" hidden="1" outlineLevel="1">
      <c r="A174" s="8">
        <v>45505</v>
      </c>
      <c r="B174" s="114">
        <v>3234.79392813</v>
      </c>
      <c r="C174" s="114">
        <v>2339.1759723800001</v>
      </c>
      <c r="D174" s="114">
        <v>2283.0034899799998</v>
      </c>
      <c r="E174" s="114">
        <v>1516.5245950000001</v>
      </c>
      <c r="F174" s="114">
        <v>624.34857348000003</v>
      </c>
      <c r="G174" s="114">
        <v>142.13032150000001</v>
      </c>
      <c r="H174" s="114">
        <v>56.1724824</v>
      </c>
      <c r="I174" s="114">
        <v>0.97422962999999996</v>
      </c>
      <c r="J174" s="114">
        <v>3.8327968100000001</v>
      </c>
      <c r="K174" s="114">
        <v>51.365455959999998</v>
      </c>
      <c r="L174" s="114">
        <v>382.71198457000003</v>
      </c>
      <c r="M174" s="114">
        <v>337.95320807000002</v>
      </c>
      <c r="N174" s="114">
        <v>0</v>
      </c>
      <c r="O174" s="114">
        <v>3.1417712</v>
      </c>
      <c r="P174" s="114">
        <v>334.81143687000002</v>
      </c>
      <c r="Q174" s="114">
        <v>44.758776500000003</v>
      </c>
      <c r="R174" s="114">
        <v>0</v>
      </c>
      <c r="S174" s="114">
        <v>0</v>
      </c>
      <c r="T174" s="114">
        <v>44.758776500000003</v>
      </c>
      <c r="U174" s="114">
        <v>512.90597118000005</v>
      </c>
      <c r="V174" s="114">
        <v>532.77829686999996</v>
      </c>
      <c r="W174" s="114"/>
      <c r="X174" s="114"/>
      <c r="Y174" s="114"/>
      <c r="Z174" s="114"/>
      <c r="AA174" s="114"/>
      <c r="AB174" s="114"/>
    </row>
    <row r="175" spans="1:28" hidden="1" outlineLevel="1">
      <c r="A175" s="8">
        <v>45536</v>
      </c>
      <c r="B175" s="114">
        <v>3299.8085351599998</v>
      </c>
      <c r="C175" s="114">
        <v>2383.3507172300001</v>
      </c>
      <c r="D175" s="114">
        <v>2327.2017612499999</v>
      </c>
      <c r="E175" s="114">
        <v>1535.4251163900001</v>
      </c>
      <c r="F175" s="114">
        <v>650.80650559000003</v>
      </c>
      <c r="G175" s="114">
        <v>140.97013927</v>
      </c>
      <c r="H175" s="114">
        <v>56.148955979999997</v>
      </c>
      <c r="I175" s="114">
        <v>1.0259753199999999</v>
      </c>
      <c r="J175" s="114">
        <v>3.83975686</v>
      </c>
      <c r="K175" s="114">
        <v>51.283223800000002</v>
      </c>
      <c r="L175" s="114">
        <v>394.04201253000002</v>
      </c>
      <c r="M175" s="114">
        <v>349.40045292999997</v>
      </c>
      <c r="N175" s="114">
        <v>0</v>
      </c>
      <c r="O175" s="114">
        <v>3.29689977</v>
      </c>
      <c r="P175" s="114">
        <v>346.10355315999999</v>
      </c>
      <c r="Q175" s="114">
        <v>44.641559600000001</v>
      </c>
      <c r="R175" s="114">
        <v>0</v>
      </c>
      <c r="S175" s="114">
        <v>0</v>
      </c>
      <c r="T175" s="114">
        <v>44.641559600000001</v>
      </c>
      <c r="U175" s="114">
        <v>522.41580539999995</v>
      </c>
      <c r="V175" s="114">
        <v>544.28701633000003</v>
      </c>
      <c r="W175" s="114"/>
      <c r="X175" s="114"/>
      <c r="Y175" s="114"/>
      <c r="Z175" s="114"/>
      <c r="AA175" s="114"/>
      <c r="AB175" s="114"/>
    </row>
    <row r="176" spans="1:28" hidden="1" outlineLevel="1">
      <c r="A176" s="8">
        <v>45566</v>
      </c>
      <c r="B176" s="114">
        <v>3298.4055659700002</v>
      </c>
      <c r="C176" s="114">
        <v>2396.0093150100001</v>
      </c>
      <c r="D176" s="114">
        <v>2365.8733429099998</v>
      </c>
      <c r="E176" s="114">
        <v>1562.21901757</v>
      </c>
      <c r="F176" s="114">
        <v>660.54951488999995</v>
      </c>
      <c r="G176" s="114">
        <v>143.10481045</v>
      </c>
      <c r="H176" s="114">
        <v>30.1359721</v>
      </c>
      <c r="I176" s="114">
        <v>1.04439342</v>
      </c>
      <c r="J176" s="114">
        <v>3.8032859800000001</v>
      </c>
      <c r="K176" s="114">
        <v>25.2882927</v>
      </c>
      <c r="L176" s="114">
        <v>386.73211739999999</v>
      </c>
      <c r="M176" s="114">
        <v>360.42265241000001</v>
      </c>
      <c r="N176" s="114">
        <v>4.7692610000000003E-2</v>
      </c>
      <c r="O176" s="114">
        <v>3.7837936600000002</v>
      </c>
      <c r="P176" s="114">
        <v>356.59116613999998</v>
      </c>
      <c r="Q176" s="114">
        <v>26.309464989999999</v>
      </c>
      <c r="R176" s="114">
        <v>0</v>
      </c>
      <c r="S176" s="114">
        <v>0</v>
      </c>
      <c r="T176" s="114">
        <v>26.309464989999999</v>
      </c>
      <c r="U176" s="114">
        <v>515.66413355999998</v>
      </c>
      <c r="V176" s="114">
        <v>504.40758706000003</v>
      </c>
      <c r="W176" s="114"/>
      <c r="X176" s="114"/>
      <c r="Y176" s="114"/>
      <c r="Z176" s="114"/>
      <c r="AA176" s="114"/>
      <c r="AB176" s="114"/>
    </row>
    <row r="177" spans="1:28">
      <c r="A177" s="8">
        <v>45597</v>
      </c>
      <c r="B177" s="114">
        <v>3399.8563207000002</v>
      </c>
      <c r="C177" s="114">
        <v>2451.7907156800002</v>
      </c>
      <c r="D177" s="114">
        <v>2421.7624879099999</v>
      </c>
      <c r="E177" s="114">
        <v>1601.1832223700001</v>
      </c>
      <c r="F177" s="114">
        <v>676.21136485</v>
      </c>
      <c r="G177" s="114">
        <v>144.36790069</v>
      </c>
      <c r="H177" s="114">
        <v>30.028227770000001</v>
      </c>
      <c r="I177" s="114">
        <v>1.0615224599999999</v>
      </c>
      <c r="J177" s="114">
        <v>3.7963196899999998</v>
      </c>
      <c r="K177" s="114">
        <v>25.170385620000001</v>
      </c>
      <c r="L177" s="114">
        <v>409.19708652999998</v>
      </c>
      <c r="M177" s="114">
        <v>382.78280942999999</v>
      </c>
      <c r="N177" s="114">
        <v>4.1322070000000002E-2</v>
      </c>
      <c r="O177" s="114">
        <v>3.7191611199999999</v>
      </c>
      <c r="P177" s="114">
        <v>379.02232623999998</v>
      </c>
      <c r="Q177" s="114">
        <v>26.4142771</v>
      </c>
      <c r="R177" s="114">
        <v>0</v>
      </c>
      <c r="S177" s="114">
        <v>0</v>
      </c>
      <c r="T177" s="114">
        <v>26.4142771</v>
      </c>
      <c r="U177" s="114">
        <v>538.86851849000004</v>
      </c>
      <c r="V177" s="114">
        <v>529.70353978000003</v>
      </c>
      <c r="W177" s="114"/>
      <c r="X177" s="114"/>
      <c r="Y177" s="114"/>
      <c r="Z177" s="114"/>
      <c r="AA177" s="114"/>
      <c r="AB177" s="114"/>
    </row>
    <row r="178" spans="1:28">
      <c r="A178" s="8">
        <v>45627</v>
      </c>
      <c r="B178" s="114">
        <v>3418.7560751999999</v>
      </c>
      <c r="C178" s="114">
        <v>2425.8646775000002</v>
      </c>
      <c r="D178" s="114">
        <v>2395.6126217999999</v>
      </c>
      <c r="E178" s="114">
        <v>1579.22153288</v>
      </c>
      <c r="F178" s="114">
        <v>672.52601342000003</v>
      </c>
      <c r="G178" s="114">
        <v>143.86507549999999</v>
      </c>
      <c r="H178" s="114">
        <v>30.2520557</v>
      </c>
      <c r="I178" s="114">
        <v>1.1033262800000001</v>
      </c>
      <c r="J178" s="114">
        <v>3.8236382600000001</v>
      </c>
      <c r="K178" s="114">
        <v>25.325091159999999</v>
      </c>
      <c r="L178" s="114">
        <v>415.60171730000002</v>
      </c>
      <c r="M178" s="114">
        <v>389.02888852000001</v>
      </c>
      <c r="N178" s="114">
        <v>4.0767270000000001E-2</v>
      </c>
      <c r="O178" s="114">
        <v>3.6398983600000001</v>
      </c>
      <c r="P178" s="114">
        <v>385.34822288999999</v>
      </c>
      <c r="Q178" s="114">
        <v>26.572828779999998</v>
      </c>
      <c r="R178" s="114">
        <v>0</v>
      </c>
      <c r="S178" s="114">
        <v>0</v>
      </c>
      <c r="T178" s="114">
        <v>26.572828779999998</v>
      </c>
      <c r="U178" s="114">
        <v>577.28968039999995</v>
      </c>
      <c r="V178" s="114">
        <v>538.02289380000002</v>
      </c>
      <c r="W178" s="114"/>
      <c r="X178" s="114"/>
      <c r="Y178" s="114"/>
      <c r="Z178" s="114"/>
      <c r="AA178" s="114"/>
      <c r="AB178" s="114"/>
    </row>
    <row r="179" spans="1:28">
      <c r="A179" s="8">
        <v>45658</v>
      </c>
      <c r="B179" s="114">
        <v>3516.4913183399999</v>
      </c>
      <c r="C179" s="114">
        <v>2502.7508544500001</v>
      </c>
      <c r="D179" s="114">
        <v>2472.7695242200002</v>
      </c>
      <c r="E179" s="114">
        <v>1682.4632582500001</v>
      </c>
      <c r="F179" s="114">
        <v>644.44996996999998</v>
      </c>
      <c r="G179" s="114">
        <v>145.85629599999999</v>
      </c>
      <c r="H179" s="114">
        <v>29.981330230000001</v>
      </c>
      <c r="I179" s="114">
        <v>1.0630360299999999</v>
      </c>
      <c r="J179" s="114">
        <v>3.79774579</v>
      </c>
      <c r="K179" s="114">
        <v>25.120548410000001</v>
      </c>
      <c r="L179" s="114">
        <v>421.50397977</v>
      </c>
      <c r="M179" s="114">
        <v>395.09864415999999</v>
      </c>
      <c r="N179" s="114">
        <v>4.4004210000000002E-2</v>
      </c>
      <c r="O179" s="114">
        <v>3.5540672899999999</v>
      </c>
      <c r="P179" s="114">
        <v>391.50057265999999</v>
      </c>
      <c r="Q179" s="114">
        <v>26.405335610000002</v>
      </c>
      <c r="R179" s="114">
        <v>0</v>
      </c>
      <c r="S179" s="114">
        <v>0</v>
      </c>
      <c r="T179" s="114">
        <v>26.405335610000002</v>
      </c>
      <c r="U179" s="114">
        <v>592.23648412</v>
      </c>
      <c r="V179" s="114">
        <v>548.47878229000003</v>
      </c>
      <c r="W179" s="114"/>
      <c r="X179" s="114"/>
      <c r="Y179" s="114"/>
      <c r="Z179" s="114"/>
      <c r="AA179" s="114"/>
      <c r="AB179" s="114"/>
    </row>
    <row r="180" spans="1:28">
      <c r="A180" s="8">
        <v>45689</v>
      </c>
      <c r="B180" s="114">
        <v>3574.9916312300002</v>
      </c>
      <c r="C180" s="114">
        <v>2523.8925562700001</v>
      </c>
      <c r="D180" s="114">
        <v>2494.0089523699999</v>
      </c>
      <c r="E180" s="114">
        <v>1694.3690816400001</v>
      </c>
      <c r="F180" s="114">
        <v>651.42982910000001</v>
      </c>
      <c r="G180" s="114">
        <v>148.21004163000001</v>
      </c>
      <c r="H180" s="114">
        <v>29.883603900000001</v>
      </c>
      <c r="I180" s="114">
        <v>1.0865529700000001</v>
      </c>
      <c r="J180" s="114">
        <v>3.7795389500000001</v>
      </c>
      <c r="K180" s="114">
        <v>25.017511979999998</v>
      </c>
      <c r="L180" s="114">
        <v>428.30601739999997</v>
      </c>
      <c r="M180" s="114">
        <v>402.48663625</v>
      </c>
      <c r="N180" s="114">
        <v>4.0807929999999999E-2</v>
      </c>
      <c r="O180" s="114">
        <v>3.4636631100000002</v>
      </c>
      <c r="P180" s="114">
        <v>398.98216521000001</v>
      </c>
      <c r="Q180" s="114">
        <v>25.819381150000002</v>
      </c>
      <c r="R180" s="114">
        <v>0</v>
      </c>
      <c r="S180" s="114">
        <v>0</v>
      </c>
      <c r="T180" s="114">
        <v>25.819381150000002</v>
      </c>
      <c r="U180" s="114">
        <v>622.79305755999997</v>
      </c>
      <c r="V180" s="114">
        <v>538.91610808999997</v>
      </c>
      <c r="W180" s="114"/>
      <c r="X180" s="114"/>
      <c r="Y180" s="114"/>
      <c r="Z180" s="114"/>
      <c r="AA180" s="114"/>
      <c r="AB180" s="114"/>
    </row>
    <row r="181" spans="1:28">
      <c r="A181" s="8">
        <v>45717</v>
      </c>
      <c r="B181" s="114">
        <v>3667.0897659500001</v>
      </c>
      <c r="C181" s="114">
        <v>2580.5398987799999</v>
      </c>
      <c r="D181" s="114">
        <v>2558.0575427799999</v>
      </c>
      <c r="E181" s="114">
        <v>1698.6853155399999</v>
      </c>
      <c r="F181" s="114">
        <v>710.78397571999994</v>
      </c>
      <c r="G181" s="114">
        <v>148.58825152</v>
      </c>
      <c r="H181" s="114">
        <v>22.482355999999999</v>
      </c>
      <c r="I181" s="114">
        <v>1.12401</v>
      </c>
      <c r="J181" s="114">
        <v>3.8181988200000001</v>
      </c>
      <c r="K181" s="114">
        <v>17.540147180000002</v>
      </c>
      <c r="L181" s="114">
        <v>434.72572465000002</v>
      </c>
      <c r="M181" s="114">
        <v>409.07383612000001</v>
      </c>
      <c r="N181" s="114">
        <v>2.4275560000000002E-2</v>
      </c>
      <c r="O181" s="114">
        <v>3.3822652199999999</v>
      </c>
      <c r="P181" s="114">
        <v>405.66729534000001</v>
      </c>
      <c r="Q181" s="114">
        <v>25.651888530000001</v>
      </c>
      <c r="R181" s="114">
        <v>0</v>
      </c>
      <c r="S181" s="114">
        <v>0</v>
      </c>
      <c r="T181" s="114">
        <v>25.651888530000001</v>
      </c>
      <c r="U181" s="114">
        <v>651.82414252000001</v>
      </c>
      <c r="V181" s="114">
        <v>543.47965015</v>
      </c>
      <c r="W181" s="114"/>
      <c r="X181" s="114"/>
      <c r="Y181" s="114"/>
      <c r="Z181" s="114"/>
      <c r="AA181" s="114"/>
      <c r="AB181" s="114"/>
    </row>
    <row r="182" spans="1:28">
      <c r="A182" s="8">
        <v>45748</v>
      </c>
      <c r="B182" s="114">
        <v>3727.4135468200002</v>
      </c>
      <c r="C182" s="114">
        <v>2612.10368771</v>
      </c>
      <c r="D182" s="114">
        <v>2589.9239590699999</v>
      </c>
      <c r="E182" s="114">
        <v>1797.5295338799999</v>
      </c>
      <c r="F182" s="114">
        <v>638.45138543999997</v>
      </c>
      <c r="G182" s="114">
        <v>153.94303975</v>
      </c>
      <c r="H182" s="114">
        <v>22.17972864</v>
      </c>
      <c r="I182" s="114">
        <v>8.0266660000000004E-2</v>
      </c>
      <c r="J182" s="114">
        <v>3.9054254400000001</v>
      </c>
      <c r="K182" s="114">
        <v>18.194036539999999</v>
      </c>
      <c r="L182" s="114">
        <v>444.03835128999998</v>
      </c>
      <c r="M182" s="114">
        <v>418.45308011999998</v>
      </c>
      <c r="N182" s="114">
        <v>1.424841E-2</v>
      </c>
      <c r="O182" s="114">
        <v>3.2972860700000002</v>
      </c>
      <c r="P182" s="114">
        <v>415.14154564</v>
      </c>
      <c r="Q182" s="114">
        <v>25.585271169999999</v>
      </c>
      <c r="R182" s="114">
        <v>0</v>
      </c>
      <c r="S182" s="114">
        <v>0</v>
      </c>
      <c r="T182" s="114">
        <v>25.585271169999999</v>
      </c>
      <c r="U182" s="114">
        <v>671.27150782000001</v>
      </c>
      <c r="V182" s="114">
        <v>529.50226917999998</v>
      </c>
      <c r="W182" s="114"/>
      <c r="X182" s="114"/>
      <c r="Y182" s="114"/>
      <c r="Z182" s="114"/>
      <c r="AA182" s="114"/>
      <c r="AB182" s="114"/>
    </row>
    <row r="183" spans="1:28">
      <c r="A183" s="8">
        <v>45778</v>
      </c>
      <c r="B183" s="114">
        <v>3828.3591547000001</v>
      </c>
      <c r="C183" s="114">
        <v>2677.4429047100002</v>
      </c>
      <c r="D183" s="114">
        <v>2655.4740170099999</v>
      </c>
      <c r="E183" s="114">
        <v>1843.99817459</v>
      </c>
      <c r="F183" s="114">
        <v>657.94652305</v>
      </c>
      <c r="G183" s="114">
        <v>153.52931937</v>
      </c>
      <c r="H183" s="114">
        <v>21.9688877</v>
      </c>
      <c r="I183" s="114">
        <v>5.0093890000000002E-2</v>
      </c>
      <c r="J183" s="114">
        <v>3.8879422799999999</v>
      </c>
      <c r="K183" s="114">
        <v>18.03085153</v>
      </c>
      <c r="L183" s="114">
        <v>457.68186408999998</v>
      </c>
      <c r="M183" s="114">
        <v>437.19191610000001</v>
      </c>
      <c r="N183" s="114">
        <v>4.3848100000000003E-3</v>
      </c>
      <c r="O183" s="114">
        <v>3.2122928700000002</v>
      </c>
      <c r="P183" s="114">
        <v>433.97523841999998</v>
      </c>
      <c r="Q183" s="114">
        <v>20.489947990000001</v>
      </c>
      <c r="R183" s="114">
        <v>0</v>
      </c>
      <c r="S183" s="114">
        <v>0</v>
      </c>
      <c r="T183" s="114">
        <v>20.489947990000001</v>
      </c>
      <c r="U183" s="114">
        <v>693.23438590000001</v>
      </c>
      <c r="V183" s="114">
        <v>543.75345182000001</v>
      </c>
      <c r="W183" s="114"/>
      <c r="X183" s="114"/>
      <c r="Y183" s="114"/>
      <c r="Z183" s="114"/>
      <c r="AA183" s="114"/>
      <c r="AB183" s="114"/>
    </row>
    <row r="184" spans="1:28">
      <c r="A184" s="8">
        <v>45809</v>
      </c>
      <c r="B184" s="114">
        <v>3878.05689949</v>
      </c>
      <c r="C184" s="114">
        <v>2720.33308459</v>
      </c>
      <c r="D184" s="114">
        <v>2697.7869985500001</v>
      </c>
      <c r="E184" s="114">
        <v>1870.8634328400001</v>
      </c>
      <c r="F184" s="114">
        <v>670.03305343</v>
      </c>
      <c r="G184" s="114">
        <v>156.89051228</v>
      </c>
      <c r="H184" s="114">
        <v>22.546086039999999</v>
      </c>
      <c r="I184" s="114">
        <v>5.1738640000000002E-2</v>
      </c>
      <c r="J184" s="114">
        <v>3.9581741799999999</v>
      </c>
      <c r="K184" s="114">
        <v>18.536173219999998</v>
      </c>
      <c r="L184" s="114">
        <v>468.05533378000001</v>
      </c>
      <c r="M184" s="114">
        <v>448.02157366</v>
      </c>
      <c r="N184" s="114">
        <v>3.93955E-2</v>
      </c>
      <c r="O184" s="114">
        <v>3.1200323700000001</v>
      </c>
      <c r="P184" s="114">
        <v>444.86214579</v>
      </c>
      <c r="Q184" s="114">
        <v>20.03376012</v>
      </c>
      <c r="R184" s="114">
        <v>0</v>
      </c>
      <c r="S184" s="114">
        <v>0</v>
      </c>
      <c r="T184" s="114">
        <v>20.03376012</v>
      </c>
      <c r="U184" s="114">
        <v>689.66848112000002</v>
      </c>
      <c r="V184" s="114">
        <v>560.97604845000001</v>
      </c>
      <c r="W184" s="114"/>
      <c r="X184" s="114"/>
      <c r="Y184" s="114"/>
      <c r="Z184" s="114"/>
      <c r="AA184" s="114"/>
      <c r="AB184" s="114"/>
    </row>
    <row r="185" spans="1:28">
      <c r="A185" s="8">
        <v>45839</v>
      </c>
      <c r="B185" s="114">
        <v>3921.8753942799999</v>
      </c>
      <c r="C185" s="114">
        <v>2757.9346163199998</v>
      </c>
      <c r="D185" s="114">
        <v>2735.7914469900002</v>
      </c>
      <c r="E185" s="114">
        <v>1899.92221503</v>
      </c>
      <c r="F185" s="114">
        <v>675.29173146000005</v>
      </c>
      <c r="G185" s="114">
        <v>160.57750050000001</v>
      </c>
      <c r="H185" s="114">
        <v>22.143169329999999</v>
      </c>
      <c r="I185" s="114">
        <v>6.1194249999999999E-2</v>
      </c>
      <c r="J185" s="114">
        <v>3.9444100400000002</v>
      </c>
      <c r="K185" s="114">
        <v>18.137565039999998</v>
      </c>
      <c r="L185" s="114">
        <v>486.30104921999998</v>
      </c>
      <c r="M185" s="114">
        <v>466.30853242000001</v>
      </c>
      <c r="N185" s="114">
        <v>2.7807780000000001E-2</v>
      </c>
      <c r="O185" s="114">
        <v>3.0305832100000001</v>
      </c>
      <c r="P185" s="114">
        <v>463.25014142999999</v>
      </c>
      <c r="Q185" s="114">
        <v>19.992516800000001</v>
      </c>
      <c r="R185" s="114">
        <v>0</v>
      </c>
      <c r="S185" s="114">
        <v>0</v>
      </c>
      <c r="T185" s="114">
        <v>19.992516800000001</v>
      </c>
      <c r="U185" s="114">
        <v>677.63972874000001</v>
      </c>
      <c r="V185" s="114">
        <v>572.20078418000003</v>
      </c>
      <c r="W185" s="114"/>
      <c r="X185" s="114"/>
      <c r="Y185" s="114"/>
      <c r="Z185" s="114"/>
      <c r="AA185" s="114"/>
      <c r="AB185" s="114"/>
    </row>
    <row r="186" spans="1:28">
      <c r="A186" s="8">
        <v>45870</v>
      </c>
      <c r="B186" s="114">
        <v>4006.6516245500002</v>
      </c>
      <c r="C186" s="114">
        <v>2838.23999951</v>
      </c>
      <c r="D186" s="114">
        <v>2816.2513248499999</v>
      </c>
      <c r="E186" s="114">
        <v>1953.24461894</v>
      </c>
      <c r="F186" s="114">
        <v>695.83542471999999</v>
      </c>
      <c r="G186" s="114">
        <v>167.17128119</v>
      </c>
      <c r="H186" s="114">
        <v>21.988674660000001</v>
      </c>
      <c r="I186" s="114">
        <v>3.4730589999999999E-2</v>
      </c>
      <c r="J186" s="114">
        <v>3.91509895</v>
      </c>
      <c r="K186" s="114">
        <v>18.038845120000001</v>
      </c>
      <c r="L186" s="114">
        <v>493.44789426</v>
      </c>
      <c r="M186" s="114">
        <v>476.46899722000001</v>
      </c>
      <c r="N186" s="114">
        <v>1.685969E-2</v>
      </c>
      <c r="O186" s="114">
        <v>2.9437741100000001</v>
      </c>
      <c r="P186" s="114">
        <v>473.50836342000002</v>
      </c>
      <c r="Q186" s="114">
        <v>16.97889704</v>
      </c>
      <c r="R186" s="114">
        <v>0</v>
      </c>
      <c r="S186" s="114">
        <v>0</v>
      </c>
      <c r="T186" s="114">
        <v>16.97889704</v>
      </c>
      <c r="U186" s="114">
        <v>674.96373077999999</v>
      </c>
      <c r="V186" s="114">
        <v>578.62709934999998</v>
      </c>
      <c r="W186" s="114"/>
      <c r="X186" s="114"/>
      <c r="Y186" s="114"/>
      <c r="Z186" s="114"/>
      <c r="AA186" s="114"/>
      <c r="AB186" s="114"/>
    </row>
    <row r="187" spans="1:28">
      <c r="A187" s="8">
        <v>45901</v>
      </c>
      <c r="B187" s="114">
        <v>4073.7043423</v>
      </c>
      <c r="C187" s="114">
        <v>2847.9028650099999</v>
      </c>
      <c r="D187" s="114">
        <v>2825.76904702</v>
      </c>
      <c r="E187" s="114">
        <v>1952.3526389900001</v>
      </c>
      <c r="F187" s="114">
        <v>704.51425887000005</v>
      </c>
      <c r="G187" s="114">
        <v>168.90214915999999</v>
      </c>
      <c r="H187" s="114">
        <v>22.133817990000001</v>
      </c>
      <c r="I187" s="114">
        <v>0.10286588000000001</v>
      </c>
      <c r="J187" s="114">
        <v>3.92832062</v>
      </c>
      <c r="K187" s="114">
        <v>18.10263149</v>
      </c>
      <c r="L187" s="114">
        <v>508.88618212</v>
      </c>
      <c r="M187" s="114">
        <v>492.01650644</v>
      </c>
      <c r="N187" s="114">
        <v>2.571611E-2</v>
      </c>
      <c r="O187" s="114">
        <v>3.21485098</v>
      </c>
      <c r="P187" s="114">
        <v>488.77593934999999</v>
      </c>
      <c r="Q187" s="114">
        <v>16.86967568</v>
      </c>
      <c r="R187" s="114">
        <v>0</v>
      </c>
      <c r="S187" s="114">
        <v>0</v>
      </c>
      <c r="T187" s="114">
        <v>16.86967568</v>
      </c>
      <c r="U187" s="114">
        <v>716.91529517000004</v>
      </c>
      <c r="V187" s="114">
        <v>606.04502133999995</v>
      </c>
      <c r="W187" s="114"/>
      <c r="X187" s="114"/>
      <c r="Y187" s="114"/>
      <c r="Z187" s="114"/>
      <c r="AA187" s="114"/>
      <c r="AB187" s="114"/>
    </row>
    <row r="188" spans="1:28">
      <c r="A188" s="8">
        <v>45931</v>
      </c>
      <c r="B188" s="114">
        <v>4113.2124698999996</v>
      </c>
      <c r="C188" s="114">
        <v>2868.0507480900001</v>
      </c>
      <c r="D188" s="114">
        <v>2845.7141145700002</v>
      </c>
      <c r="E188" s="114">
        <v>1959.40887305</v>
      </c>
      <c r="F188" s="114">
        <v>714.07024589000002</v>
      </c>
      <c r="G188" s="114">
        <v>172.23499562999999</v>
      </c>
      <c r="H188" s="114">
        <v>22.336633519999999</v>
      </c>
      <c r="I188" s="114">
        <v>0.15415541999999999</v>
      </c>
      <c r="J188" s="114">
        <v>3.9679039700000001</v>
      </c>
      <c r="K188" s="114">
        <v>18.214574129999999</v>
      </c>
      <c r="L188" s="114">
        <v>536.95365161999996</v>
      </c>
      <c r="M188" s="114">
        <v>519.97150576000001</v>
      </c>
      <c r="N188" s="114">
        <v>6.0145990000000003E-2</v>
      </c>
      <c r="O188" s="114">
        <v>3.4809696300000001</v>
      </c>
      <c r="P188" s="114">
        <v>516.43039013999999</v>
      </c>
      <c r="Q188" s="114">
        <v>16.982145859999999</v>
      </c>
      <c r="R188" s="114">
        <v>0</v>
      </c>
      <c r="S188" s="114">
        <v>0</v>
      </c>
      <c r="T188" s="114">
        <v>16.982145859999999</v>
      </c>
      <c r="U188" s="114">
        <v>708.20807018999994</v>
      </c>
      <c r="V188" s="114">
        <v>619.38947034</v>
      </c>
      <c r="W188" s="114"/>
      <c r="X188" s="114"/>
      <c r="Y188" s="114"/>
      <c r="Z188" s="114"/>
      <c r="AA188" s="114"/>
      <c r="AB188" s="114"/>
    </row>
    <row r="189" spans="1:28">
      <c r="A189" s="8">
        <v>45962</v>
      </c>
      <c r="B189" s="114">
        <v>4218.4547436000003</v>
      </c>
      <c r="C189" s="114">
        <v>2929.8079265900001</v>
      </c>
      <c r="D189" s="114">
        <v>2907.4902248600001</v>
      </c>
      <c r="E189" s="114">
        <v>1993.56577281</v>
      </c>
      <c r="F189" s="114">
        <v>727.07166390999998</v>
      </c>
      <c r="G189" s="114">
        <v>186.85278814</v>
      </c>
      <c r="H189" s="114">
        <v>22.31770173</v>
      </c>
      <c r="I189" s="114">
        <v>2.3602910000000001E-2</v>
      </c>
      <c r="J189" s="114">
        <v>3.99223543</v>
      </c>
      <c r="K189" s="114">
        <v>18.301863390000001</v>
      </c>
      <c r="L189" s="114">
        <v>548.45270192999999</v>
      </c>
      <c r="M189" s="114">
        <v>531.3781424</v>
      </c>
      <c r="N189" s="114">
        <v>6.4665570000000006E-2</v>
      </c>
      <c r="O189" s="114">
        <v>4.1258106999999997</v>
      </c>
      <c r="P189" s="114">
        <v>527.18766613000003</v>
      </c>
      <c r="Q189" s="114">
        <v>17.074559529999998</v>
      </c>
      <c r="R189" s="114">
        <v>0</v>
      </c>
      <c r="S189" s="114">
        <v>0</v>
      </c>
      <c r="T189" s="114">
        <v>17.074559529999998</v>
      </c>
      <c r="U189" s="114">
        <v>740.19411507999996</v>
      </c>
      <c r="V189" s="114">
        <v>572.85321208000005</v>
      </c>
      <c r="W189" s="114"/>
      <c r="X189" s="114"/>
      <c r="Y189" s="114"/>
      <c r="Z189" s="114"/>
      <c r="AA189" s="114"/>
      <c r="AB189" s="11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0.3320312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128</v>
      </c>
      <c r="B1" s="10"/>
      <c r="C1" s="27"/>
    </row>
    <row r="2" spans="1:22" ht="5.25" customHeight="1"/>
    <row r="3" spans="1:22">
      <c r="A3" s="109" t="s">
        <v>54</v>
      </c>
    </row>
    <row r="4" spans="1:22" ht="12.75" customHeight="1">
      <c r="A4" s="208" t="s">
        <v>127</v>
      </c>
      <c r="B4" s="220"/>
      <c r="C4" s="220"/>
      <c r="D4" s="220"/>
    </row>
    <row r="5" spans="1:22" ht="12.75" customHeight="1">
      <c r="A5" s="38" t="s">
        <v>225</v>
      </c>
    </row>
    <row r="6" spans="1:22" ht="12.75" customHeight="1">
      <c r="A6" s="183" t="s">
        <v>0</v>
      </c>
      <c r="B6" s="185" t="s">
        <v>196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6" t="s">
        <v>62</v>
      </c>
      <c r="P6" s="186" t="s">
        <v>64</v>
      </c>
    </row>
    <row r="7" spans="1:22" s="39" customFormat="1">
      <c r="A7" s="184"/>
      <c r="B7" s="181" t="s">
        <v>1</v>
      </c>
      <c r="C7" s="189" t="s">
        <v>2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7"/>
      <c r="P7" s="188"/>
    </row>
    <row r="8" spans="1:22" s="40" customFormat="1" ht="23.25" customHeight="1">
      <c r="A8" s="184"/>
      <c r="B8" s="181"/>
      <c r="C8" s="181" t="s">
        <v>22</v>
      </c>
      <c r="D8" s="182"/>
      <c r="E8" s="182"/>
      <c r="F8" s="181" t="s">
        <v>23</v>
      </c>
      <c r="G8" s="182"/>
      <c r="H8" s="182"/>
      <c r="I8" s="181" t="s">
        <v>24</v>
      </c>
      <c r="J8" s="182"/>
      <c r="K8" s="182"/>
      <c r="L8" s="181" t="s">
        <v>25</v>
      </c>
      <c r="M8" s="182"/>
      <c r="N8" s="182"/>
      <c r="O8" s="187"/>
      <c r="P8" s="188"/>
    </row>
    <row r="9" spans="1:22" s="40" customFormat="1" ht="65.25" customHeight="1">
      <c r="A9" s="184"/>
      <c r="B9" s="181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184</v>
      </c>
      <c r="L9" s="160" t="s">
        <v>13</v>
      </c>
      <c r="M9" s="160" t="s">
        <v>63</v>
      </c>
      <c r="N9" s="160" t="s">
        <v>31</v>
      </c>
      <c r="O9" s="187"/>
      <c r="P9" s="188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15">
        <v>3036.3332608999999</v>
      </c>
      <c r="C11" s="41">
        <v>27.80044505</v>
      </c>
      <c r="D11" s="115">
        <v>24.610781200000005</v>
      </c>
      <c r="E11" s="115">
        <v>3.1896638500000001</v>
      </c>
      <c r="F11" s="115">
        <v>8.6147266400000007</v>
      </c>
      <c r="G11" s="115">
        <v>7.5907383099999999</v>
      </c>
      <c r="H11" s="115">
        <v>1.0239883300000001</v>
      </c>
      <c r="I11" s="115">
        <v>283.23854080000001</v>
      </c>
      <c r="J11" s="115">
        <v>28.437868270000003</v>
      </c>
      <c r="K11" s="115">
        <v>254.80067252999999</v>
      </c>
      <c r="L11" s="115">
        <v>2716.6795484100003</v>
      </c>
      <c r="M11" s="115">
        <v>2701.45331971</v>
      </c>
      <c r="N11" s="115">
        <v>15.226228699999998</v>
      </c>
      <c r="O11" s="115">
        <v>1.5639806600000001</v>
      </c>
      <c r="P11" s="115">
        <v>3.7897276199999999</v>
      </c>
      <c r="Q11" s="116"/>
      <c r="R11" s="116"/>
      <c r="S11" s="116"/>
      <c r="T11" s="116"/>
      <c r="U11" s="116"/>
      <c r="V11" s="116"/>
    </row>
    <row r="12" spans="1:22" s="42" customFormat="1" hidden="1" outlineLevel="1">
      <c r="A12" s="8">
        <v>40575</v>
      </c>
      <c r="B12" s="115">
        <v>3099.6548256199999</v>
      </c>
      <c r="C12" s="41">
        <v>28.289351960000005</v>
      </c>
      <c r="D12" s="115">
        <v>24.920242210000005</v>
      </c>
      <c r="E12" s="115">
        <v>3.3691097499999998</v>
      </c>
      <c r="F12" s="115">
        <v>54.751025349999999</v>
      </c>
      <c r="G12" s="115">
        <v>19.90960278</v>
      </c>
      <c r="H12" s="115">
        <v>34.841422569999999</v>
      </c>
      <c r="I12" s="115">
        <v>264.38941077999999</v>
      </c>
      <c r="J12" s="115">
        <v>29.56680459</v>
      </c>
      <c r="K12" s="115">
        <v>234.82260618999999</v>
      </c>
      <c r="L12" s="115">
        <v>2752.22503753</v>
      </c>
      <c r="M12" s="115">
        <v>2737.3292160000001</v>
      </c>
      <c r="N12" s="115">
        <v>14.895821529999999</v>
      </c>
      <c r="O12" s="115">
        <v>1.6764417999999999</v>
      </c>
      <c r="P12" s="115">
        <v>4.1396073900000001</v>
      </c>
      <c r="Q12" s="116"/>
      <c r="R12" s="116"/>
      <c r="S12" s="116"/>
      <c r="T12" s="116"/>
      <c r="U12" s="116"/>
      <c r="V12" s="116"/>
    </row>
    <row r="13" spans="1:22" s="42" customFormat="1" hidden="1" outlineLevel="1">
      <c r="A13" s="8">
        <v>40603</v>
      </c>
      <c r="B13" s="115">
        <v>3134.38689471</v>
      </c>
      <c r="C13" s="41">
        <v>25.029299620000003</v>
      </c>
      <c r="D13" s="115">
        <v>21.963691049999998</v>
      </c>
      <c r="E13" s="115">
        <v>3.0656085700000002</v>
      </c>
      <c r="F13" s="115">
        <v>63.835946609999993</v>
      </c>
      <c r="G13" s="115">
        <v>25.619107960000001</v>
      </c>
      <c r="H13" s="115">
        <v>38.216838649999993</v>
      </c>
      <c r="I13" s="115">
        <v>247.42581251000001</v>
      </c>
      <c r="J13" s="115">
        <v>28.134930349999998</v>
      </c>
      <c r="K13" s="115">
        <v>219.29088216</v>
      </c>
      <c r="L13" s="115">
        <v>2798.0958359699998</v>
      </c>
      <c r="M13" s="115">
        <v>2781.7355379299997</v>
      </c>
      <c r="N13" s="115">
        <v>16.360298040000004</v>
      </c>
      <c r="O13" s="115">
        <v>1.3564645899999999</v>
      </c>
      <c r="P13" s="115">
        <v>4.3222141199999999</v>
      </c>
      <c r="Q13" s="116"/>
      <c r="R13" s="116"/>
      <c r="S13" s="116"/>
      <c r="T13" s="116"/>
      <c r="U13" s="116"/>
      <c r="V13" s="116"/>
    </row>
    <row r="14" spans="1:22" s="42" customFormat="1" hidden="1" outlineLevel="1">
      <c r="A14" s="8">
        <v>40634</v>
      </c>
      <c r="B14" s="115">
        <v>3134.23309621</v>
      </c>
      <c r="C14" s="41">
        <v>23.842652089999998</v>
      </c>
      <c r="D14" s="115">
        <v>21.523458660000003</v>
      </c>
      <c r="E14" s="115">
        <v>2.3191934299999999</v>
      </c>
      <c r="F14" s="115">
        <v>66.041094020000003</v>
      </c>
      <c r="G14" s="115">
        <v>24.08082594</v>
      </c>
      <c r="H14" s="115">
        <v>41.960268079999999</v>
      </c>
      <c r="I14" s="115">
        <v>244.92576039000002</v>
      </c>
      <c r="J14" s="115">
        <v>29.268809530000002</v>
      </c>
      <c r="K14" s="115">
        <v>215.65695086000002</v>
      </c>
      <c r="L14" s="115">
        <v>2799.4235897099998</v>
      </c>
      <c r="M14" s="115">
        <v>2783.2565148900003</v>
      </c>
      <c r="N14" s="115">
        <v>16.16707482</v>
      </c>
      <c r="O14" s="115">
        <v>0.26557817000000006</v>
      </c>
      <c r="P14" s="115">
        <v>5.6194169899999995</v>
      </c>
      <c r="Q14" s="116"/>
      <c r="R14" s="116"/>
      <c r="S14" s="116"/>
      <c r="T14" s="116"/>
      <c r="U14" s="116"/>
      <c r="V14" s="116"/>
    </row>
    <row r="15" spans="1:22" s="42" customFormat="1" hidden="1" outlineLevel="1">
      <c r="A15" s="8">
        <v>40664</v>
      </c>
      <c r="B15" s="115">
        <v>3179.17143132</v>
      </c>
      <c r="C15" s="41">
        <v>24.438413140000002</v>
      </c>
      <c r="D15" s="115">
        <v>21.42995007</v>
      </c>
      <c r="E15" s="115">
        <v>3.0084630700000004</v>
      </c>
      <c r="F15" s="115">
        <v>67.691395180000001</v>
      </c>
      <c r="G15" s="115">
        <v>23.73868878</v>
      </c>
      <c r="H15" s="115">
        <v>43.952706400000004</v>
      </c>
      <c r="I15" s="115">
        <v>252.01972537999995</v>
      </c>
      <c r="J15" s="115">
        <v>31.213855209999998</v>
      </c>
      <c r="K15" s="115">
        <v>220.80587016999999</v>
      </c>
      <c r="L15" s="115">
        <v>2835.0218976200003</v>
      </c>
      <c r="M15" s="115">
        <v>2817.3295801999998</v>
      </c>
      <c r="N15" s="115">
        <v>17.692317420000002</v>
      </c>
      <c r="O15" s="115">
        <v>-2.5110194300000002</v>
      </c>
      <c r="P15" s="115">
        <v>5.3348923399999997</v>
      </c>
      <c r="Q15" s="116"/>
      <c r="R15" s="116"/>
      <c r="S15" s="116"/>
      <c r="T15" s="116"/>
      <c r="U15" s="116"/>
      <c r="V15" s="116"/>
    </row>
    <row r="16" spans="1:22" s="42" customFormat="1" hidden="1" outlineLevel="1">
      <c r="A16" s="8">
        <v>40695</v>
      </c>
      <c r="B16" s="115">
        <v>3204.8010012099999</v>
      </c>
      <c r="C16" s="41">
        <v>22.936748739999999</v>
      </c>
      <c r="D16" s="115">
        <v>21.109942519999997</v>
      </c>
      <c r="E16" s="115">
        <v>1.8268062199999999</v>
      </c>
      <c r="F16" s="115">
        <v>67.910403219999992</v>
      </c>
      <c r="G16" s="115">
        <v>20.621859799999999</v>
      </c>
      <c r="H16" s="115">
        <v>47.288543420000003</v>
      </c>
      <c r="I16" s="115">
        <v>263.78294518999996</v>
      </c>
      <c r="J16" s="115">
        <v>34.153549079999998</v>
      </c>
      <c r="K16" s="115">
        <v>229.62939610999999</v>
      </c>
      <c r="L16" s="115">
        <v>2850.1709040599999</v>
      </c>
      <c r="M16" s="115">
        <v>2831.7626145499999</v>
      </c>
      <c r="N16" s="115">
        <v>18.408289510000003</v>
      </c>
      <c r="O16" s="115">
        <v>-2.4080858899999997</v>
      </c>
      <c r="P16" s="115">
        <v>5.0962343900000002</v>
      </c>
      <c r="Q16" s="116"/>
      <c r="R16" s="116"/>
      <c r="S16" s="116"/>
      <c r="T16" s="116"/>
      <c r="U16" s="116"/>
      <c r="V16" s="116"/>
    </row>
    <row r="17" spans="1:22" s="42" customFormat="1" hidden="1" outlineLevel="1">
      <c r="A17" s="8">
        <v>40725</v>
      </c>
      <c r="B17" s="115">
        <v>3213.4192287999999</v>
      </c>
      <c r="C17" s="41">
        <v>23.142136800000003</v>
      </c>
      <c r="D17" s="115">
        <v>21.304970470000001</v>
      </c>
      <c r="E17" s="115">
        <v>1.8371663299999998</v>
      </c>
      <c r="F17" s="115">
        <v>71.933572579999989</v>
      </c>
      <c r="G17" s="115">
        <v>25.044430049999999</v>
      </c>
      <c r="H17" s="115">
        <v>46.889142530000001</v>
      </c>
      <c r="I17" s="115">
        <v>274.37196419999998</v>
      </c>
      <c r="J17" s="115">
        <v>36.173976630000006</v>
      </c>
      <c r="K17" s="115">
        <v>238.19798757000001</v>
      </c>
      <c r="L17" s="115">
        <v>2843.9715552200005</v>
      </c>
      <c r="M17" s="115">
        <v>2823.6483380499999</v>
      </c>
      <c r="N17" s="115">
        <v>20.323217170000003</v>
      </c>
      <c r="O17" s="115">
        <v>-2.11031704</v>
      </c>
      <c r="P17" s="115">
        <v>4.9681777399999998</v>
      </c>
      <c r="Q17" s="116"/>
      <c r="R17" s="116"/>
      <c r="S17" s="116"/>
      <c r="T17" s="116"/>
      <c r="U17" s="116"/>
      <c r="V17" s="116"/>
    </row>
    <row r="18" spans="1:22" s="42" customFormat="1" hidden="1" outlineLevel="1">
      <c r="A18" s="8">
        <v>40756</v>
      </c>
      <c r="B18" s="115">
        <v>3204.182636</v>
      </c>
      <c r="C18" s="41">
        <v>18.283442830000002</v>
      </c>
      <c r="D18" s="115">
        <v>16.521860239999999</v>
      </c>
      <c r="E18" s="115">
        <v>1.7615825900000002</v>
      </c>
      <c r="F18" s="115">
        <v>62.805072709999997</v>
      </c>
      <c r="G18" s="115">
        <v>18.632443800000001</v>
      </c>
      <c r="H18" s="115">
        <v>44.17262891</v>
      </c>
      <c r="I18" s="115">
        <v>271.55019362000002</v>
      </c>
      <c r="J18" s="115">
        <v>34.256879340000005</v>
      </c>
      <c r="K18" s="115">
        <v>237.29331427999998</v>
      </c>
      <c r="L18" s="115">
        <v>2851.54392684</v>
      </c>
      <c r="M18" s="115">
        <v>2829.7361509000002</v>
      </c>
      <c r="N18" s="115">
        <v>21.807775940000003</v>
      </c>
      <c r="O18" s="115">
        <v>-1.7223299600000002</v>
      </c>
      <c r="P18" s="115">
        <v>4.7148754400000001</v>
      </c>
      <c r="Q18" s="116"/>
      <c r="R18" s="116"/>
      <c r="S18" s="116"/>
      <c r="T18" s="116"/>
      <c r="U18" s="116"/>
      <c r="V18" s="116"/>
    </row>
    <row r="19" spans="1:22" s="42" customFormat="1" hidden="1" outlineLevel="1">
      <c r="A19" s="8">
        <v>40787</v>
      </c>
      <c r="B19" s="115">
        <v>3123.8032448200001</v>
      </c>
      <c r="C19" s="41">
        <v>18.342607149999999</v>
      </c>
      <c r="D19" s="115">
        <v>16.093921949999999</v>
      </c>
      <c r="E19" s="115">
        <v>2.2486852000000002</v>
      </c>
      <c r="F19" s="115">
        <v>56.858948679999997</v>
      </c>
      <c r="G19" s="115">
        <v>18.207385840000001</v>
      </c>
      <c r="H19" s="115">
        <v>38.65156283999999</v>
      </c>
      <c r="I19" s="115">
        <v>247.79353127999997</v>
      </c>
      <c r="J19" s="115">
        <v>22.473986240000002</v>
      </c>
      <c r="K19" s="115">
        <v>225.31954503999998</v>
      </c>
      <c r="L19" s="115">
        <v>2800.8081577100002</v>
      </c>
      <c r="M19" s="115">
        <v>2782.02575488</v>
      </c>
      <c r="N19" s="115">
        <v>18.782402830000002</v>
      </c>
      <c r="O19" s="115">
        <v>-0.22576284999999996</v>
      </c>
      <c r="P19" s="115">
        <v>4.3893055500000004</v>
      </c>
      <c r="Q19" s="116"/>
      <c r="R19" s="116"/>
      <c r="S19" s="116"/>
      <c r="T19" s="116"/>
      <c r="U19" s="116"/>
      <c r="V19" s="116"/>
    </row>
    <row r="20" spans="1:22" s="42" customFormat="1" hidden="1" outlineLevel="1">
      <c r="A20" s="8">
        <v>40817</v>
      </c>
      <c r="B20" s="115">
        <v>3154.0507017999998</v>
      </c>
      <c r="C20" s="41">
        <v>19.312821870000001</v>
      </c>
      <c r="D20" s="115">
        <v>17.13320848</v>
      </c>
      <c r="E20" s="115">
        <v>2.1796133900000001</v>
      </c>
      <c r="F20" s="115">
        <v>54.25544859</v>
      </c>
      <c r="G20" s="115">
        <v>14.73537548</v>
      </c>
      <c r="H20" s="115">
        <v>39.520073109999991</v>
      </c>
      <c r="I20" s="115">
        <v>282.00054375000002</v>
      </c>
      <c r="J20" s="115">
        <v>32.885931030000002</v>
      </c>
      <c r="K20" s="115">
        <v>249.11461272</v>
      </c>
      <c r="L20" s="115">
        <v>2798.48188759</v>
      </c>
      <c r="M20" s="115">
        <v>2779.3522507400003</v>
      </c>
      <c r="N20" s="115">
        <v>19.129636850000001</v>
      </c>
      <c r="O20" s="115">
        <v>1.1707470499999999</v>
      </c>
      <c r="P20" s="115">
        <v>4.0722018900000005</v>
      </c>
      <c r="Q20" s="116"/>
      <c r="R20" s="116"/>
      <c r="S20" s="116"/>
      <c r="T20" s="116"/>
      <c r="U20" s="116"/>
      <c r="V20" s="116"/>
    </row>
    <row r="21" spans="1:22" s="42" customFormat="1" hidden="1" outlineLevel="1">
      <c r="A21" s="8">
        <v>40848</v>
      </c>
      <c r="B21" s="115">
        <v>3139.8029223100002</v>
      </c>
      <c r="C21" s="41">
        <v>18.968717559999998</v>
      </c>
      <c r="D21" s="115">
        <v>17.301355169999997</v>
      </c>
      <c r="E21" s="115">
        <v>1.6673623900000001</v>
      </c>
      <c r="F21" s="115">
        <v>50.895724359999996</v>
      </c>
      <c r="G21" s="115">
        <v>12.00446842</v>
      </c>
      <c r="H21" s="115">
        <v>38.891255939999994</v>
      </c>
      <c r="I21" s="115">
        <v>283.69122865999998</v>
      </c>
      <c r="J21" s="115">
        <v>39.531939850000001</v>
      </c>
      <c r="K21" s="115">
        <v>244.15928881000002</v>
      </c>
      <c r="L21" s="115">
        <v>2786.2472517300002</v>
      </c>
      <c r="M21" s="115">
        <v>2766.3875852300002</v>
      </c>
      <c r="N21" s="115">
        <v>19.859666499999999</v>
      </c>
      <c r="O21" s="115">
        <v>3.7502808700000001</v>
      </c>
      <c r="P21" s="115">
        <v>4.4172192299999997</v>
      </c>
      <c r="Q21" s="116"/>
      <c r="R21" s="116"/>
      <c r="S21" s="116"/>
      <c r="T21" s="116"/>
      <c r="U21" s="116"/>
      <c r="V21" s="116"/>
    </row>
    <row r="22" spans="1:22" s="42" customFormat="1" hidden="1" outlineLevel="1">
      <c r="A22" s="8">
        <v>40878</v>
      </c>
      <c r="B22" s="115">
        <v>3125.8144190399998</v>
      </c>
      <c r="C22" s="41">
        <v>17.794864099999998</v>
      </c>
      <c r="D22" s="115">
        <v>15.662030229999999</v>
      </c>
      <c r="E22" s="115">
        <v>2.1328338699999998</v>
      </c>
      <c r="F22" s="115">
        <v>2.7617029200000003</v>
      </c>
      <c r="G22" s="115">
        <v>1.9845836100000001</v>
      </c>
      <c r="H22" s="115">
        <v>0.77711931000000001</v>
      </c>
      <c r="I22" s="115">
        <v>289.18573650999997</v>
      </c>
      <c r="J22" s="115">
        <v>45.728296209999996</v>
      </c>
      <c r="K22" s="115">
        <v>243.45744029999997</v>
      </c>
      <c r="L22" s="115">
        <v>2816.07211551</v>
      </c>
      <c r="M22" s="115">
        <v>2795.1157253599999</v>
      </c>
      <c r="N22" s="115">
        <v>20.956390149999997</v>
      </c>
      <c r="O22" s="115">
        <v>6.0047854599999999</v>
      </c>
      <c r="P22" s="115">
        <v>3.98792284</v>
      </c>
      <c r="Q22" s="116"/>
      <c r="R22" s="116"/>
      <c r="S22" s="116"/>
      <c r="T22" s="116"/>
      <c r="U22" s="116"/>
      <c r="V22" s="116"/>
    </row>
    <row r="23" spans="1:22" s="42" customFormat="1" hidden="1" outlineLevel="1">
      <c r="A23" s="8">
        <v>40909</v>
      </c>
      <c r="B23" s="115">
        <v>3233.6973491899998</v>
      </c>
      <c r="C23" s="41">
        <v>16.968471640000001</v>
      </c>
      <c r="D23" s="115">
        <v>15.19141763</v>
      </c>
      <c r="E23" s="115">
        <v>1.7770540100000001</v>
      </c>
      <c r="F23" s="115">
        <v>24.024660780000001</v>
      </c>
      <c r="G23" s="115">
        <v>7.8864447500000008</v>
      </c>
      <c r="H23" s="115">
        <v>16.138216029999999</v>
      </c>
      <c r="I23" s="115">
        <v>287.06953274</v>
      </c>
      <c r="J23" s="115">
        <v>35.703031210000006</v>
      </c>
      <c r="K23" s="115">
        <v>251.36650152999999</v>
      </c>
      <c r="L23" s="115">
        <v>2905.6346840299998</v>
      </c>
      <c r="M23" s="115">
        <v>2882.83045683</v>
      </c>
      <c r="N23" s="115">
        <v>22.804227200000003</v>
      </c>
      <c r="O23" s="115">
        <v>5.4284549499999999</v>
      </c>
      <c r="P23" s="115">
        <v>6.1127631000000004</v>
      </c>
      <c r="Q23" s="116"/>
      <c r="R23" s="116"/>
      <c r="S23" s="116"/>
      <c r="T23" s="116"/>
      <c r="U23" s="116"/>
      <c r="V23" s="116"/>
    </row>
    <row r="24" spans="1:22" s="42" customFormat="1" hidden="1" outlineLevel="1">
      <c r="A24" s="8">
        <v>40940</v>
      </c>
      <c r="B24" s="115">
        <v>3320.31235113</v>
      </c>
      <c r="C24" s="41">
        <v>17.722922629999999</v>
      </c>
      <c r="D24" s="115">
        <v>15.66029241</v>
      </c>
      <c r="E24" s="115">
        <v>2.06263022</v>
      </c>
      <c r="F24" s="115">
        <v>55.659229970000005</v>
      </c>
      <c r="G24" s="115">
        <v>17.27926059</v>
      </c>
      <c r="H24" s="115">
        <v>38.379969380000006</v>
      </c>
      <c r="I24" s="115">
        <v>267.97290523999999</v>
      </c>
      <c r="J24" s="115">
        <v>29.145545330000001</v>
      </c>
      <c r="K24" s="115">
        <v>238.82735990999998</v>
      </c>
      <c r="L24" s="115">
        <v>2978.9572932900001</v>
      </c>
      <c r="M24" s="115">
        <v>2955.13201506</v>
      </c>
      <c r="N24" s="115">
        <v>23.825278229999999</v>
      </c>
      <c r="O24" s="115">
        <v>0.42103384999999999</v>
      </c>
      <c r="P24" s="115">
        <v>4.0317235299999998</v>
      </c>
      <c r="Q24" s="116"/>
      <c r="R24" s="116"/>
      <c r="S24" s="116"/>
      <c r="T24" s="116"/>
      <c r="U24" s="116"/>
      <c r="V24" s="116"/>
    </row>
    <row r="25" spans="1:22" s="42" customFormat="1" hidden="1" outlineLevel="1">
      <c r="A25" s="8">
        <v>40969</v>
      </c>
      <c r="B25" s="115">
        <v>3386.9810124999999</v>
      </c>
      <c r="C25" s="41">
        <v>17.993425729999998</v>
      </c>
      <c r="D25" s="115">
        <v>14.77787238</v>
      </c>
      <c r="E25" s="115">
        <v>3.21555335</v>
      </c>
      <c r="F25" s="115">
        <v>70.082273680000014</v>
      </c>
      <c r="G25" s="115">
        <v>28.620387399999998</v>
      </c>
      <c r="H25" s="115">
        <v>41.461886279999995</v>
      </c>
      <c r="I25" s="115">
        <v>300.85495175</v>
      </c>
      <c r="J25" s="115">
        <v>48.072229270000001</v>
      </c>
      <c r="K25" s="115">
        <v>252.78272247999996</v>
      </c>
      <c r="L25" s="115">
        <v>2998.0503613400001</v>
      </c>
      <c r="M25" s="115">
        <v>2975.57667365</v>
      </c>
      <c r="N25" s="115">
        <v>22.473687689999998</v>
      </c>
      <c r="O25" s="115">
        <v>0.97500704999999999</v>
      </c>
      <c r="P25" s="115">
        <v>3.8588014300000002</v>
      </c>
      <c r="Q25" s="116"/>
      <c r="R25" s="116"/>
      <c r="S25" s="116"/>
      <c r="T25" s="116"/>
      <c r="U25" s="116"/>
      <c r="V25" s="116"/>
    </row>
    <row r="26" spans="1:22" s="42" customFormat="1" hidden="1" outlineLevel="1">
      <c r="A26" s="8">
        <v>41000</v>
      </c>
      <c r="B26" s="115">
        <v>3491.4355630099999</v>
      </c>
      <c r="C26" s="41">
        <v>17.756402699999995</v>
      </c>
      <c r="D26" s="115">
        <v>14.673299699999999</v>
      </c>
      <c r="E26" s="115">
        <v>3.0831029999999999</v>
      </c>
      <c r="F26" s="115">
        <v>77.506932719999995</v>
      </c>
      <c r="G26" s="115">
        <v>33.419149410000003</v>
      </c>
      <c r="H26" s="115">
        <v>44.087783309999999</v>
      </c>
      <c r="I26" s="115">
        <v>297.84615969999999</v>
      </c>
      <c r="J26" s="115">
        <v>50.613304729999996</v>
      </c>
      <c r="K26" s="115">
        <v>247.23285496999998</v>
      </c>
      <c r="L26" s="115">
        <v>3098.3260678900001</v>
      </c>
      <c r="M26" s="115">
        <v>3075.2178542000001</v>
      </c>
      <c r="N26" s="115">
        <v>23.108213689999996</v>
      </c>
      <c r="O26" s="115">
        <v>2.2024431899999999</v>
      </c>
      <c r="P26" s="115">
        <v>4.0773696699999995</v>
      </c>
      <c r="Q26" s="116"/>
      <c r="R26" s="116"/>
      <c r="S26" s="116"/>
      <c r="T26" s="116"/>
      <c r="U26" s="116"/>
      <c r="V26" s="116"/>
    </row>
    <row r="27" spans="1:22" s="42" customFormat="1" hidden="1" outlineLevel="1">
      <c r="A27" s="8">
        <v>41030</v>
      </c>
      <c r="B27" s="115">
        <v>3485.24375814</v>
      </c>
      <c r="C27" s="41">
        <v>17.158106500000002</v>
      </c>
      <c r="D27" s="115">
        <v>14.54787421</v>
      </c>
      <c r="E27" s="115">
        <v>2.6102322899999999</v>
      </c>
      <c r="F27" s="115">
        <v>82.85583905</v>
      </c>
      <c r="G27" s="115">
        <v>32.906567610000003</v>
      </c>
      <c r="H27" s="115">
        <v>49.949271439999997</v>
      </c>
      <c r="I27" s="115">
        <v>310.46165737999996</v>
      </c>
      <c r="J27" s="115">
        <v>35.402549920000006</v>
      </c>
      <c r="K27" s="115">
        <v>275.05910745999995</v>
      </c>
      <c r="L27" s="115">
        <v>3074.7681552100003</v>
      </c>
      <c r="M27" s="115">
        <v>3051.6056108399998</v>
      </c>
      <c r="N27" s="115">
        <v>23.162544369999996</v>
      </c>
      <c r="O27" s="115">
        <v>-1.28856189</v>
      </c>
      <c r="P27" s="115">
        <v>3.6833263999999999</v>
      </c>
      <c r="Q27" s="116"/>
      <c r="R27" s="116"/>
      <c r="S27" s="116"/>
      <c r="T27" s="116"/>
      <c r="U27" s="116"/>
      <c r="V27" s="116"/>
    </row>
    <row r="28" spans="1:22" s="42" customFormat="1" hidden="1" outlineLevel="1">
      <c r="A28" s="8">
        <v>41061</v>
      </c>
      <c r="B28" s="115">
        <v>3527.9241691500001</v>
      </c>
      <c r="C28" s="41">
        <v>17.674284929999999</v>
      </c>
      <c r="D28" s="115">
        <v>14.33017823</v>
      </c>
      <c r="E28" s="115">
        <v>3.3441067000000002</v>
      </c>
      <c r="F28" s="115">
        <v>82.506900110000004</v>
      </c>
      <c r="G28" s="115">
        <v>33.852293789999997</v>
      </c>
      <c r="H28" s="115">
        <v>48.654606319999999</v>
      </c>
      <c r="I28" s="115">
        <v>288.26890907999996</v>
      </c>
      <c r="J28" s="115">
        <v>31.331750189999998</v>
      </c>
      <c r="K28" s="115">
        <v>256.93715888999998</v>
      </c>
      <c r="L28" s="115">
        <v>3139.4740750299998</v>
      </c>
      <c r="M28" s="115">
        <v>3116.5052163099999</v>
      </c>
      <c r="N28" s="115">
        <v>22.96885872</v>
      </c>
      <c r="O28" s="115">
        <v>-0.48067554000000001</v>
      </c>
      <c r="P28" s="115">
        <v>4.1336712499999999</v>
      </c>
      <c r="Q28" s="116"/>
      <c r="R28" s="116"/>
      <c r="S28" s="116"/>
      <c r="T28" s="116"/>
      <c r="U28" s="116"/>
      <c r="V28" s="116"/>
    </row>
    <row r="29" spans="1:22" s="42" customFormat="1" hidden="1" outlineLevel="1">
      <c r="A29" s="8">
        <v>41091</v>
      </c>
      <c r="B29" s="115">
        <v>3505.8458833899999</v>
      </c>
      <c r="C29" s="41">
        <v>18.14963015</v>
      </c>
      <c r="D29" s="115">
        <v>14.799550369999999</v>
      </c>
      <c r="E29" s="115">
        <v>3.3500797800000002</v>
      </c>
      <c r="F29" s="115">
        <v>79.701229080000005</v>
      </c>
      <c r="G29" s="115">
        <v>29.91490065</v>
      </c>
      <c r="H29" s="115">
        <v>49.786328430000005</v>
      </c>
      <c r="I29" s="115">
        <v>273.15572298000001</v>
      </c>
      <c r="J29" s="115">
        <v>23.869587360000001</v>
      </c>
      <c r="K29" s="115">
        <v>249.28613562000001</v>
      </c>
      <c r="L29" s="115">
        <v>3134.8393011799999</v>
      </c>
      <c r="M29" s="115">
        <v>3113.1179149199997</v>
      </c>
      <c r="N29" s="115">
        <v>21.721386259999999</v>
      </c>
      <c r="O29" s="115">
        <v>-3.1044256800000003</v>
      </c>
      <c r="P29" s="115">
        <v>4.6469634200000005</v>
      </c>
      <c r="Q29" s="116"/>
      <c r="R29" s="116"/>
      <c r="S29" s="116"/>
      <c r="T29" s="116"/>
      <c r="U29" s="116"/>
      <c r="V29" s="116"/>
    </row>
    <row r="30" spans="1:22" s="42" customFormat="1" hidden="1" outlineLevel="1">
      <c r="A30" s="8">
        <v>41122</v>
      </c>
      <c r="B30" s="115">
        <v>3560.3300566500002</v>
      </c>
      <c r="C30" s="41">
        <v>17.783948850000002</v>
      </c>
      <c r="D30" s="115">
        <v>15.036242359999999</v>
      </c>
      <c r="E30" s="115">
        <v>2.7477064900000001</v>
      </c>
      <c r="F30" s="115">
        <v>80.905903109999997</v>
      </c>
      <c r="G30" s="115">
        <v>30.912905030000001</v>
      </c>
      <c r="H30" s="115">
        <v>49.992998080000007</v>
      </c>
      <c r="I30" s="115">
        <v>283.20719266999998</v>
      </c>
      <c r="J30" s="115">
        <v>22.640862500000001</v>
      </c>
      <c r="K30" s="115">
        <v>260.56633016999996</v>
      </c>
      <c r="L30" s="115">
        <v>3178.4330120200002</v>
      </c>
      <c r="M30" s="115">
        <v>3153.87079356</v>
      </c>
      <c r="N30" s="115">
        <v>24.562218459999997</v>
      </c>
      <c r="O30" s="115">
        <v>-3.2089314</v>
      </c>
      <c r="P30" s="115">
        <v>5.6236524699999997</v>
      </c>
      <c r="Q30" s="116"/>
      <c r="R30" s="116"/>
      <c r="S30" s="116"/>
      <c r="T30" s="116"/>
      <c r="U30" s="116"/>
      <c r="V30" s="116"/>
    </row>
    <row r="31" spans="1:22" hidden="1" outlineLevel="1">
      <c r="A31" s="8">
        <v>41153</v>
      </c>
      <c r="B31" s="115">
        <v>3637.93939658</v>
      </c>
      <c r="C31" s="41">
        <v>16.920288370000002</v>
      </c>
      <c r="D31" s="115">
        <v>15.22986551</v>
      </c>
      <c r="E31" s="115">
        <v>1.69042286</v>
      </c>
      <c r="F31" s="115">
        <v>74.251358929999995</v>
      </c>
      <c r="G31" s="115">
        <v>24.551088109999998</v>
      </c>
      <c r="H31" s="115">
        <v>49.70027082</v>
      </c>
      <c r="I31" s="115">
        <v>308.81935403</v>
      </c>
      <c r="J31" s="115">
        <v>26.994146219999998</v>
      </c>
      <c r="K31" s="115">
        <v>281.82520780999999</v>
      </c>
      <c r="L31" s="115">
        <v>3237.9483952499995</v>
      </c>
      <c r="M31" s="115">
        <v>3211.7841228000002</v>
      </c>
      <c r="N31" s="115">
        <v>26.164272449999999</v>
      </c>
      <c r="O31" s="115">
        <v>-2.9898140399999997</v>
      </c>
      <c r="P31" s="115">
        <v>5.4348033000000004</v>
      </c>
      <c r="Q31" s="116"/>
      <c r="R31" s="116"/>
      <c r="S31" s="116"/>
      <c r="T31" s="116"/>
      <c r="U31" s="116"/>
      <c r="V31" s="116"/>
    </row>
    <row r="32" spans="1:22" hidden="1" outlineLevel="1">
      <c r="A32" s="8">
        <v>41183</v>
      </c>
      <c r="B32" s="115">
        <v>3661.7255342499998</v>
      </c>
      <c r="C32" s="41">
        <v>17.569926759999998</v>
      </c>
      <c r="D32" s="115">
        <v>15.668596029999998</v>
      </c>
      <c r="E32" s="115">
        <v>1.9013307300000002</v>
      </c>
      <c r="F32" s="115">
        <v>68.639529209999992</v>
      </c>
      <c r="G32" s="115">
        <v>17.551054519999997</v>
      </c>
      <c r="H32" s="115">
        <v>51.088474689999998</v>
      </c>
      <c r="I32" s="115">
        <v>312.24489444000005</v>
      </c>
      <c r="J32" s="115">
        <v>24.32282876</v>
      </c>
      <c r="K32" s="115">
        <v>287.92206568</v>
      </c>
      <c r="L32" s="115">
        <v>3263.27118384</v>
      </c>
      <c r="M32" s="115">
        <v>3225.5619639699999</v>
      </c>
      <c r="N32" s="115">
        <v>37.709219869999998</v>
      </c>
      <c r="O32" s="115">
        <v>-2.8686936000000003</v>
      </c>
      <c r="P32" s="115">
        <v>4.4636032800000001</v>
      </c>
      <c r="Q32" s="116"/>
      <c r="R32" s="116"/>
      <c r="S32" s="116"/>
      <c r="T32" s="116"/>
      <c r="U32" s="116"/>
      <c r="V32" s="116"/>
    </row>
    <row r="33" spans="1:22" hidden="1" outlineLevel="1">
      <c r="A33" s="8">
        <v>41214</v>
      </c>
      <c r="B33" s="115">
        <v>3743.5582053500002</v>
      </c>
      <c r="C33" s="41">
        <v>17.822414769999998</v>
      </c>
      <c r="D33" s="115">
        <v>16.231525189999999</v>
      </c>
      <c r="E33" s="115">
        <v>1.5908895799999998</v>
      </c>
      <c r="F33" s="115">
        <v>70.492242879999992</v>
      </c>
      <c r="G33" s="115">
        <v>21.84281507</v>
      </c>
      <c r="H33" s="115">
        <v>48.649427809999999</v>
      </c>
      <c r="I33" s="115">
        <v>309.58020647000001</v>
      </c>
      <c r="J33" s="115">
        <v>26.624477920000004</v>
      </c>
      <c r="K33" s="115">
        <v>282.95572855</v>
      </c>
      <c r="L33" s="115">
        <v>3345.6633412299998</v>
      </c>
      <c r="M33" s="115">
        <v>3308.0729465799996</v>
      </c>
      <c r="N33" s="115">
        <v>37.590394650000007</v>
      </c>
      <c r="O33" s="115">
        <v>-3.3699206900000003</v>
      </c>
      <c r="P33" s="115">
        <v>4.9049860000000001</v>
      </c>
      <c r="Q33" s="116"/>
      <c r="R33" s="116"/>
      <c r="S33" s="116"/>
      <c r="T33" s="116"/>
      <c r="U33" s="116"/>
      <c r="V33" s="116"/>
    </row>
    <row r="34" spans="1:22" hidden="1" outlineLevel="1">
      <c r="A34" s="8">
        <v>41244</v>
      </c>
      <c r="B34" s="115">
        <v>3813.1807895100001</v>
      </c>
      <c r="C34" s="41">
        <v>17.765128000000001</v>
      </c>
      <c r="D34" s="115">
        <v>16.094728249999999</v>
      </c>
      <c r="E34" s="115">
        <v>1.6703997499999998</v>
      </c>
      <c r="F34" s="115">
        <v>8.5061785200000006</v>
      </c>
      <c r="G34" s="115">
        <v>6.8725537799999996</v>
      </c>
      <c r="H34" s="115">
        <v>1.6336247400000001</v>
      </c>
      <c r="I34" s="115">
        <v>350.94615720000002</v>
      </c>
      <c r="J34" s="115">
        <v>45.802033030000004</v>
      </c>
      <c r="K34" s="115">
        <v>305.14412417</v>
      </c>
      <c r="L34" s="115">
        <v>3435.96332579</v>
      </c>
      <c r="M34" s="115">
        <v>3402.9162155599997</v>
      </c>
      <c r="N34" s="115">
        <v>33.047110229999994</v>
      </c>
      <c r="O34" s="115">
        <v>-2.7780880300000002</v>
      </c>
      <c r="P34" s="115">
        <v>4.9822951599999996</v>
      </c>
      <c r="Q34" s="116"/>
      <c r="R34" s="116"/>
      <c r="S34" s="116"/>
      <c r="T34" s="116"/>
      <c r="U34" s="116"/>
      <c r="V34" s="116"/>
    </row>
    <row r="35" spans="1:22" hidden="1" outlineLevel="1">
      <c r="A35" s="8">
        <v>41275</v>
      </c>
      <c r="B35" s="115">
        <v>3943.7000412000002</v>
      </c>
      <c r="C35" s="41">
        <v>18.68881433</v>
      </c>
      <c r="D35" s="115">
        <v>15.648190150000001</v>
      </c>
      <c r="E35" s="115">
        <v>3.04062418</v>
      </c>
      <c r="F35" s="115">
        <v>4.7713393100000001</v>
      </c>
      <c r="G35" s="115">
        <v>2.9481369199999996</v>
      </c>
      <c r="H35" s="115">
        <v>1.8232023900000001</v>
      </c>
      <c r="I35" s="115">
        <v>356.69859936</v>
      </c>
      <c r="J35" s="115">
        <v>23.041657049999998</v>
      </c>
      <c r="K35" s="115">
        <v>333.65694230999998</v>
      </c>
      <c r="L35" s="115">
        <v>3563.5412882000001</v>
      </c>
      <c r="M35" s="115">
        <v>3530.7569399700001</v>
      </c>
      <c r="N35" s="115">
        <v>32.784348229999999</v>
      </c>
      <c r="O35" s="115">
        <v>-3.5617291799999999</v>
      </c>
      <c r="P35" s="115">
        <v>4.9529643099999996</v>
      </c>
      <c r="Q35" s="116"/>
      <c r="R35" s="116"/>
      <c r="S35" s="116"/>
      <c r="T35" s="116"/>
      <c r="U35" s="116"/>
      <c r="V35" s="116"/>
    </row>
    <row r="36" spans="1:22" hidden="1" outlineLevel="1">
      <c r="A36" s="8">
        <v>41306</v>
      </c>
      <c r="B36" s="115">
        <v>3965.3048543700002</v>
      </c>
      <c r="C36" s="41">
        <v>19.408730509999998</v>
      </c>
      <c r="D36" s="115">
        <v>15.492575089999999</v>
      </c>
      <c r="E36" s="115">
        <v>3.9161554199999999</v>
      </c>
      <c r="F36" s="115">
        <v>7.9203876399999995</v>
      </c>
      <c r="G36" s="115">
        <v>5.2655471399999998</v>
      </c>
      <c r="H36" s="115">
        <v>2.6548404999999997</v>
      </c>
      <c r="I36" s="115">
        <v>358.87458237000004</v>
      </c>
      <c r="J36" s="115">
        <v>22.976647270000004</v>
      </c>
      <c r="K36" s="115">
        <v>335.89793509999998</v>
      </c>
      <c r="L36" s="115">
        <v>3579.1011538499997</v>
      </c>
      <c r="M36" s="115">
        <v>3554.9919332500003</v>
      </c>
      <c r="N36" s="115">
        <v>24.1092206</v>
      </c>
      <c r="O36" s="115">
        <v>-3.3985170399999998</v>
      </c>
      <c r="P36" s="115">
        <v>4.9419632</v>
      </c>
      <c r="Q36" s="116"/>
      <c r="R36" s="116"/>
      <c r="S36" s="116"/>
      <c r="T36" s="116"/>
      <c r="U36" s="116"/>
      <c r="V36" s="116"/>
    </row>
    <row r="37" spans="1:22" hidden="1" outlineLevel="1">
      <c r="A37" s="8">
        <v>41334</v>
      </c>
      <c r="B37" s="115">
        <v>3994.1007080899999</v>
      </c>
      <c r="C37" s="41">
        <v>37.911270789999996</v>
      </c>
      <c r="D37" s="115">
        <v>15.584552519999999</v>
      </c>
      <c r="E37" s="115">
        <v>22.326718270000001</v>
      </c>
      <c r="F37" s="115">
        <v>11.49411409</v>
      </c>
      <c r="G37" s="115">
        <v>8.9475298900000002</v>
      </c>
      <c r="H37" s="115">
        <v>2.5465841999999999</v>
      </c>
      <c r="I37" s="115">
        <v>318.93464302999996</v>
      </c>
      <c r="J37" s="115">
        <v>26.114727009999999</v>
      </c>
      <c r="K37" s="115">
        <v>292.81991601999999</v>
      </c>
      <c r="L37" s="115">
        <v>3625.7606801800002</v>
      </c>
      <c r="M37" s="115">
        <v>3603.1102334800003</v>
      </c>
      <c r="N37" s="115">
        <v>22.650446699999996</v>
      </c>
      <c r="O37" s="115">
        <v>-2.41930749</v>
      </c>
      <c r="P37" s="115">
        <v>5.45565268</v>
      </c>
      <c r="Q37" s="116"/>
      <c r="R37" s="116"/>
      <c r="S37" s="116"/>
      <c r="T37" s="116"/>
      <c r="U37" s="116"/>
      <c r="V37" s="116"/>
    </row>
    <row r="38" spans="1:22" hidden="1" outlineLevel="1">
      <c r="A38" s="8">
        <v>41365</v>
      </c>
      <c r="B38" s="115">
        <v>4078.43922664</v>
      </c>
      <c r="C38" s="41">
        <v>39.543222959999994</v>
      </c>
      <c r="D38" s="115">
        <v>15.164127909999999</v>
      </c>
      <c r="E38" s="115">
        <v>24.37909505</v>
      </c>
      <c r="F38" s="115">
        <v>14.515099060000001</v>
      </c>
      <c r="G38" s="115">
        <v>11.700236700000001</v>
      </c>
      <c r="H38" s="115">
        <v>2.8148623599999998</v>
      </c>
      <c r="I38" s="115">
        <v>332.60923478999996</v>
      </c>
      <c r="J38" s="115">
        <v>24.815048320000002</v>
      </c>
      <c r="K38" s="115">
        <v>307.79418647</v>
      </c>
      <c r="L38" s="115">
        <v>3691.7716698300001</v>
      </c>
      <c r="M38" s="115">
        <v>3669.1318475600001</v>
      </c>
      <c r="N38" s="115">
        <v>22.639822270000003</v>
      </c>
      <c r="O38" s="115">
        <v>-4.7499791599999996</v>
      </c>
      <c r="P38" s="115">
        <v>5.3993003599999998</v>
      </c>
      <c r="Q38" s="116"/>
      <c r="R38" s="116"/>
      <c r="S38" s="116"/>
      <c r="T38" s="116"/>
      <c r="U38" s="116"/>
      <c r="V38" s="116"/>
    </row>
    <row r="39" spans="1:22" hidden="1" outlineLevel="1">
      <c r="A39" s="8">
        <v>41395</v>
      </c>
      <c r="B39" s="115">
        <v>4113.4571553899996</v>
      </c>
      <c r="C39" s="41">
        <v>38.784427799999996</v>
      </c>
      <c r="D39" s="115">
        <v>15.081713439999998</v>
      </c>
      <c r="E39" s="115">
        <v>23.702714359999998</v>
      </c>
      <c r="F39" s="115">
        <v>13.207213719999999</v>
      </c>
      <c r="G39" s="115">
        <v>10.622405929999999</v>
      </c>
      <c r="H39" s="115">
        <v>2.5848077899999997</v>
      </c>
      <c r="I39" s="115">
        <v>322.78333046</v>
      </c>
      <c r="J39" s="115">
        <v>18.84301065</v>
      </c>
      <c r="K39" s="115">
        <v>303.94031981000001</v>
      </c>
      <c r="L39" s="115">
        <v>3738.6821834100001</v>
      </c>
      <c r="M39" s="115">
        <v>3715.9798846900003</v>
      </c>
      <c r="N39" s="115">
        <v>22.702298719999998</v>
      </c>
      <c r="O39" s="115">
        <v>-4.1590416699999997</v>
      </c>
      <c r="P39" s="115">
        <v>5.5910618400000001</v>
      </c>
      <c r="Q39" s="116"/>
      <c r="R39" s="116"/>
      <c r="S39" s="116"/>
      <c r="T39" s="116"/>
      <c r="U39" s="116"/>
      <c r="V39" s="116"/>
    </row>
    <row r="40" spans="1:22" hidden="1" outlineLevel="1">
      <c r="A40" s="8">
        <v>41426</v>
      </c>
      <c r="B40" s="115">
        <v>4186.8445929899999</v>
      </c>
      <c r="C40" s="41">
        <v>43.107783889999993</v>
      </c>
      <c r="D40" s="115">
        <v>13.606056650000003</v>
      </c>
      <c r="E40" s="115">
        <v>29.501727240000001</v>
      </c>
      <c r="F40" s="115">
        <v>12.756131079999999</v>
      </c>
      <c r="G40" s="115">
        <v>10.16120065</v>
      </c>
      <c r="H40" s="115">
        <v>2.5949304300000002</v>
      </c>
      <c r="I40" s="115">
        <v>290.42557341999998</v>
      </c>
      <c r="J40" s="115">
        <v>17.563883739999994</v>
      </c>
      <c r="K40" s="115">
        <v>272.86168967999998</v>
      </c>
      <c r="L40" s="115">
        <v>3840.5551045999996</v>
      </c>
      <c r="M40" s="115">
        <v>3817.6398021800001</v>
      </c>
      <c r="N40" s="115">
        <v>22.91530242</v>
      </c>
      <c r="O40" s="115">
        <v>-3.1518784899999996</v>
      </c>
      <c r="P40" s="115">
        <v>6.7586724399999998</v>
      </c>
      <c r="Q40" s="116"/>
      <c r="R40" s="116"/>
      <c r="S40" s="116"/>
      <c r="T40" s="116"/>
      <c r="U40" s="116"/>
      <c r="V40" s="116"/>
    </row>
    <row r="41" spans="1:22" hidden="1" outlineLevel="1">
      <c r="A41" s="8">
        <v>41456</v>
      </c>
      <c r="B41" s="115">
        <v>4262.30354747</v>
      </c>
      <c r="C41" s="41">
        <v>17.72842962</v>
      </c>
      <c r="D41" s="115">
        <v>13.81156013</v>
      </c>
      <c r="E41" s="115">
        <v>3.9168694899999998</v>
      </c>
      <c r="F41" s="115">
        <v>9.4090513400000013</v>
      </c>
      <c r="G41" s="115">
        <v>7.3021136200000001</v>
      </c>
      <c r="H41" s="115">
        <v>2.1069377199999999</v>
      </c>
      <c r="I41" s="115">
        <v>355.24500843999999</v>
      </c>
      <c r="J41" s="115">
        <v>23.607294669999995</v>
      </c>
      <c r="K41" s="115">
        <v>331.63771377</v>
      </c>
      <c r="L41" s="115">
        <v>3879.9210580699996</v>
      </c>
      <c r="M41" s="115">
        <v>3840.13596719</v>
      </c>
      <c r="N41" s="115">
        <v>39.785090879999998</v>
      </c>
      <c r="O41" s="115">
        <v>-4.1020409300000003</v>
      </c>
      <c r="P41" s="115">
        <v>6.0077089699999995</v>
      </c>
      <c r="Q41" s="116"/>
      <c r="R41" s="116"/>
      <c r="S41" s="116"/>
      <c r="T41" s="116"/>
      <c r="U41" s="116"/>
      <c r="V41" s="116"/>
    </row>
    <row r="42" spans="1:22" hidden="1" outlineLevel="1">
      <c r="A42" s="8">
        <v>41487</v>
      </c>
      <c r="B42" s="115">
        <v>4248.8882256099996</v>
      </c>
      <c r="C42" s="41">
        <v>35.78344748</v>
      </c>
      <c r="D42" s="115">
        <v>12.755740899999999</v>
      </c>
      <c r="E42" s="115">
        <v>23.02770658</v>
      </c>
      <c r="F42" s="115">
        <v>9.2279750500000013</v>
      </c>
      <c r="G42" s="115">
        <v>7.6341482700000007</v>
      </c>
      <c r="H42" s="115">
        <v>1.5938267800000001</v>
      </c>
      <c r="I42" s="115">
        <v>290.05711973000001</v>
      </c>
      <c r="J42" s="115">
        <v>19.9039097</v>
      </c>
      <c r="K42" s="115">
        <v>270.15321002999997</v>
      </c>
      <c r="L42" s="115">
        <v>3913.8196833499997</v>
      </c>
      <c r="M42" s="115">
        <v>3878.2176280899998</v>
      </c>
      <c r="N42" s="115">
        <v>35.60205526</v>
      </c>
      <c r="O42" s="115">
        <v>-3.80001846</v>
      </c>
      <c r="P42" s="115">
        <v>7.0605567899999997</v>
      </c>
      <c r="Q42" s="116"/>
      <c r="R42" s="116"/>
      <c r="S42" s="116"/>
      <c r="T42" s="116"/>
      <c r="U42" s="116"/>
      <c r="V42" s="116"/>
    </row>
    <row r="43" spans="1:22" hidden="1" outlineLevel="1">
      <c r="A43" s="8">
        <v>41518</v>
      </c>
      <c r="B43" s="115">
        <v>4377.8658988500001</v>
      </c>
      <c r="C43" s="41">
        <v>18.544495699999999</v>
      </c>
      <c r="D43" s="115">
        <v>15.174526920000002</v>
      </c>
      <c r="E43" s="115">
        <v>3.3699687799999998</v>
      </c>
      <c r="F43" s="115">
        <v>29.807477410000001</v>
      </c>
      <c r="G43" s="115">
        <v>8.3011589600000004</v>
      </c>
      <c r="H43" s="115">
        <v>21.506318449999998</v>
      </c>
      <c r="I43" s="115">
        <v>317.55486738000002</v>
      </c>
      <c r="J43" s="115">
        <v>18.883354090000001</v>
      </c>
      <c r="K43" s="115">
        <v>298.67151329000001</v>
      </c>
      <c r="L43" s="115">
        <v>4011.9590583599997</v>
      </c>
      <c r="M43" s="115">
        <v>3975.6762644900004</v>
      </c>
      <c r="N43" s="115">
        <v>36.282793869999992</v>
      </c>
      <c r="O43" s="115">
        <v>-3.9354396899999999</v>
      </c>
      <c r="P43" s="115">
        <v>7.1120505299999994</v>
      </c>
      <c r="Q43" s="116"/>
      <c r="R43" s="116"/>
      <c r="S43" s="116"/>
      <c r="T43" s="116"/>
      <c r="U43" s="116"/>
      <c r="V43" s="116"/>
    </row>
    <row r="44" spans="1:22" hidden="1" outlineLevel="1">
      <c r="A44" s="8">
        <v>41548</v>
      </c>
      <c r="B44" s="115">
        <v>4464.6640668399996</v>
      </c>
      <c r="C44" s="41">
        <v>18.511709310000001</v>
      </c>
      <c r="D44" s="115">
        <v>14.865854599999999</v>
      </c>
      <c r="E44" s="115">
        <v>3.6458547100000001</v>
      </c>
      <c r="F44" s="115">
        <v>32.510768379999995</v>
      </c>
      <c r="G44" s="115">
        <v>9.3318855799999998</v>
      </c>
      <c r="H44" s="115">
        <v>23.178882799999997</v>
      </c>
      <c r="I44" s="115">
        <v>339.74280762000001</v>
      </c>
      <c r="J44" s="115">
        <v>24.745015970000001</v>
      </c>
      <c r="K44" s="115">
        <v>314.99779165000001</v>
      </c>
      <c r="L44" s="115">
        <v>4073.8987815300002</v>
      </c>
      <c r="M44" s="115">
        <v>4044.8638858300001</v>
      </c>
      <c r="N44" s="115">
        <v>29.0348957</v>
      </c>
      <c r="O44" s="115">
        <v>-3.6660477500000002</v>
      </c>
      <c r="P44" s="115">
        <v>7.3362000399999996</v>
      </c>
      <c r="Q44" s="116"/>
      <c r="R44" s="116"/>
      <c r="S44" s="116"/>
      <c r="T44" s="116"/>
      <c r="U44" s="116"/>
      <c r="V44" s="116"/>
    </row>
    <row r="45" spans="1:22" hidden="1" outlineLevel="1">
      <c r="A45" s="8">
        <v>41579</v>
      </c>
      <c r="B45" s="115">
        <v>4507.9229891499999</v>
      </c>
      <c r="C45" s="41">
        <v>19.232533289999999</v>
      </c>
      <c r="D45" s="115">
        <v>14.022705570000001</v>
      </c>
      <c r="E45" s="115">
        <v>5.2098277199999998</v>
      </c>
      <c r="F45" s="115">
        <v>9.5144288100000001</v>
      </c>
      <c r="G45" s="115">
        <v>7.5370874000000008</v>
      </c>
      <c r="H45" s="115">
        <v>1.9773414100000002</v>
      </c>
      <c r="I45" s="115">
        <v>344.65599514000002</v>
      </c>
      <c r="J45" s="115">
        <v>31.678183390000001</v>
      </c>
      <c r="K45" s="115">
        <v>312.97781175000006</v>
      </c>
      <c r="L45" s="115">
        <v>4134.5200319100004</v>
      </c>
      <c r="M45" s="115">
        <v>4091.8202412999999</v>
      </c>
      <c r="N45" s="115">
        <v>42.699790610000001</v>
      </c>
      <c r="O45" s="115">
        <v>-3.9026968499999999</v>
      </c>
      <c r="P45" s="115">
        <v>14.3761543</v>
      </c>
      <c r="Q45" s="116"/>
      <c r="R45" s="116"/>
      <c r="S45" s="116"/>
      <c r="T45" s="116"/>
      <c r="U45" s="116"/>
      <c r="V45" s="116"/>
    </row>
    <row r="46" spans="1:22" hidden="1" outlineLevel="1">
      <c r="A46" s="8">
        <v>41609</v>
      </c>
      <c r="B46" s="115">
        <v>4573.2387546199998</v>
      </c>
      <c r="C46" s="41">
        <v>16.713917410000001</v>
      </c>
      <c r="D46" s="115">
        <v>13.445236810000001</v>
      </c>
      <c r="E46" s="115">
        <v>3.2686806000000002</v>
      </c>
      <c r="F46" s="115">
        <v>15.21648128</v>
      </c>
      <c r="G46" s="115">
        <v>6.5420009500000003</v>
      </c>
      <c r="H46" s="115">
        <v>8.6744803299999997</v>
      </c>
      <c r="I46" s="115">
        <v>385.27011663999997</v>
      </c>
      <c r="J46" s="115">
        <v>56.295415809999994</v>
      </c>
      <c r="K46" s="115">
        <v>328.97470082999996</v>
      </c>
      <c r="L46" s="115">
        <v>4156.0382392899992</v>
      </c>
      <c r="M46" s="115">
        <v>4111.9411186099996</v>
      </c>
      <c r="N46" s="115">
        <v>44.097120679999996</v>
      </c>
      <c r="O46" s="115">
        <v>-6.1095932399999997</v>
      </c>
      <c r="P46" s="115">
        <v>14.59235226</v>
      </c>
      <c r="Q46" s="116"/>
      <c r="R46" s="116"/>
      <c r="S46" s="116"/>
      <c r="T46" s="116"/>
      <c r="U46" s="116"/>
      <c r="V46" s="116"/>
    </row>
    <row r="47" spans="1:22" hidden="1" outlineLevel="1">
      <c r="A47" s="8">
        <v>41640</v>
      </c>
      <c r="B47" s="115">
        <v>4575.5384757600004</v>
      </c>
      <c r="C47" s="41">
        <v>17.781407740000002</v>
      </c>
      <c r="D47" s="115">
        <v>14.255727719999999</v>
      </c>
      <c r="E47" s="115">
        <v>3.5256800200000002</v>
      </c>
      <c r="F47" s="115">
        <v>33.823472559999999</v>
      </c>
      <c r="G47" s="115">
        <v>15.463693150000001</v>
      </c>
      <c r="H47" s="115">
        <v>18.359779410000002</v>
      </c>
      <c r="I47" s="115">
        <v>370.09401593000001</v>
      </c>
      <c r="J47" s="115">
        <v>45.079688689999998</v>
      </c>
      <c r="K47" s="115">
        <v>325.01432724</v>
      </c>
      <c r="L47" s="115">
        <v>4153.8395795299994</v>
      </c>
      <c r="M47" s="115">
        <v>4104.2535751200003</v>
      </c>
      <c r="N47" s="115">
        <v>49.586004410000001</v>
      </c>
      <c r="O47" s="115">
        <v>-6.9889140599999999</v>
      </c>
      <c r="P47" s="115">
        <v>17.24317843</v>
      </c>
      <c r="Q47" s="116"/>
      <c r="R47" s="116"/>
      <c r="S47" s="116"/>
      <c r="T47" s="116"/>
      <c r="U47" s="116"/>
      <c r="V47" s="116"/>
    </row>
    <row r="48" spans="1:22" hidden="1" outlineLevel="1">
      <c r="A48" s="8">
        <v>41671</v>
      </c>
      <c r="B48" s="115">
        <v>4762.0591717200004</v>
      </c>
      <c r="C48" s="41">
        <v>18.39065128</v>
      </c>
      <c r="D48" s="115">
        <v>14.74440602</v>
      </c>
      <c r="E48" s="115">
        <v>3.6462452600000002</v>
      </c>
      <c r="F48" s="115">
        <v>41.200836850000002</v>
      </c>
      <c r="G48" s="115">
        <v>24.575106099999999</v>
      </c>
      <c r="H48" s="115">
        <v>16.625730749999999</v>
      </c>
      <c r="I48" s="115">
        <v>379.9210918</v>
      </c>
      <c r="J48" s="115">
        <v>52.899334500000009</v>
      </c>
      <c r="K48" s="115">
        <v>327.02175729999999</v>
      </c>
      <c r="L48" s="115">
        <v>4322.5465917900001</v>
      </c>
      <c r="M48" s="115">
        <v>4275.5681390899999</v>
      </c>
      <c r="N48" s="115">
        <v>46.978452699999998</v>
      </c>
      <c r="O48" s="115">
        <v>-8.9141287800000004</v>
      </c>
      <c r="P48" s="115">
        <v>17.11851283</v>
      </c>
      <c r="Q48" s="116"/>
      <c r="R48" s="116"/>
      <c r="S48" s="116"/>
      <c r="T48" s="116"/>
      <c r="U48" s="116"/>
      <c r="V48" s="116"/>
    </row>
    <row r="49" spans="1:22" hidden="1" outlineLevel="1">
      <c r="A49" s="8">
        <v>41699</v>
      </c>
      <c r="B49" s="115">
        <v>4699.11709264</v>
      </c>
      <c r="C49" s="41">
        <v>18.74460732</v>
      </c>
      <c r="D49" s="115">
        <v>14.79703057</v>
      </c>
      <c r="E49" s="115">
        <v>3.9475767500000001</v>
      </c>
      <c r="F49" s="115">
        <v>40.464993130000003</v>
      </c>
      <c r="G49" s="115">
        <v>24.276803700000002</v>
      </c>
      <c r="H49" s="115">
        <v>16.188189430000001</v>
      </c>
      <c r="I49" s="115">
        <v>397.01952406999999</v>
      </c>
      <c r="J49" s="115">
        <v>60.077156919999993</v>
      </c>
      <c r="K49" s="115">
        <v>336.94236715000005</v>
      </c>
      <c r="L49" s="115">
        <v>4242.8879681199996</v>
      </c>
      <c r="M49" s="115">
        <v>4199.1923967999992</v>
      </c>
      <c r="N49" s="115">
        <v>43.695571320000006</v>
      </c>
      <c r="O49" s="115">
        <v>-10.015537549999999</v>
      </c>
      <c r="P49" s="115">
        <v>17.395975499999999</v>
      </c>
      <c r="Q49" s="116"/>
      <c r="R49" s="116"/>
      <c r="S49" s="116"/>
      <c r="T49" s="116"/>
      <c r="U49" s="116"/>
      <c r="V49" s="116"/>
    </row>
    <row r="50" spans="1:22" hidden="1" outlineLevel="1">
      <c r="A50" s="8">
        <v>41730</v>
      </c>
      <c r="B50" s="115">
        <v>4779.8001574500004</v>
      </c>
      <c r="C50" s="41">
        <v>18.3342423</v>
      </c>
      <c r="D50" s="115">
        <v>13.95658117</v>
      </c>
      <c r="E50" s="115">
        <v>4.3776611299999999</v>
      </c>
      <c r="F50" s="115">
        <v>41.62994784</v>
      </c>
      <c r="G50" s="115">
        <v>26.042997190000001</v>
      </c>
      <c r="H50" s="115">
        <v>15.58695065</v>
      </c>
      <c r="I50" s="115">
        <v>418.58848324999997</v>
      </c>
      <c r="J50" s="115">
        <v>68.639151060000003</v>
      </c>
      <c r="K50" s="115">
        <v>349.94933219000001</v>
      </c>
      <c r="L50" s="115">
        <v>4301.2474840599998</v>
      </c>
      <c r="M50" s="115">
        <v>4259.1245660200002</v>
      </c>
      <c r="N50" s="115">
        <v>42.122918039999995</v>
      </c>
      <c r="O50" s="115">
        <v>-0.34273892000000006</v>
      </c>
      <c r="P50" s="115">
        <v>16.445567929999999</v>
      </c>
      <c r="Q50" s="116"/>
      <c r="R50" s="116"/>
      <c r="S50" s="116"/>
      <c r="T50" s="116"/>
      <c r="U50" s="116"/>
      <c r="V50" s="116"/>
    </row>
    <row r="51" spans="1:22" hidden="1" outlineLevel="1">
      <c r="A51" s="8">
        <v>41760</v>
      </c>
      <c r="B51" s="115">
        <v>5018.0665136500002</v>
      </c>
      <c r="C51" s="41">
        <v>19.671143900000001</v>
      </c>
      <c r="D51" s="115">
        <v>14.186137550000002</v>
      </c>
      <c r="E51" s="115">
        <v>5.4850063499999999</v>
      </c>
      <c r="F51" s="115">
        <v>41.676567800000001</v>
      </c>
      <c r="G51" s="115">
        <v>25.61392116</v>
      </c>
      <c r="H51" s="115">
        <v>16.062646640000001</v>
      </c>
      <c r="I51" s="115">
        <v>620.32381830999998</v>
      </c>
      <c r="J51" s="115">
        <v>54.899637509999998</v>
      </c>
      <c r="K51" s="115">
        <v>565.42418079999993</v>
      </c>
      <c r="L51" s="115">
        <v>4336.3949836399997</v>
      </c>
      <c r="M51" s="115">
        <v>4291.8982348700001</v>
      </c>
      <c r="N51" s="115">
        <v>44.496748770000004</v>
      </c>
      <c r="O51" s="115">
        <v>4.0174775599999997</v>
      </c>
      <c r="P51" s="115">
        <v>13.54706657</v>
      </c>
      <c r="Q51" s="116"/>
      <c r="R51" s="116"/>
      <c r="S51" s="116"/>
      <c r="T51" s="116"/>
      <c r="U51" s="116"/>
      <c r="V51" s="116"/>
    </row>
    <row r="52" spans="1:22" hidden="1" outlineLevel="1">
      <c r="A52" s="8">
        <v>41791</v>
      </c>
      <c r="B52" s="115">
        <v>5050.5178685299998</v>
      </c>
      <c r="C52" s="41">
        <v>19.102169119999999</v>
      </c>
      <c r="D52" s="115">
        <v>14.17172351</v>
      </c>
      <c r="E52" s="115">
        <v>4.9304456099999996</v>
      </c>
      <c r="F52" s="115">
        <v>29.311625470000003</v>
      </c>
      <c r="G52" s="115">
        <v>16.253805530000001</v>
      </c>
      <c r="H52" s="115">
        <v>13.05781994</v>
      </c>
      <c r="I52" s="115">
        <v>594.70737416000009</v>
      </c>
      <c r="J52" s="115">
        <v>52.848476779999999</v>
      </c>
      <c r="K52" s="115">
        <v>541.85889737999992</v>
      </c>
      <c r="L52" s="115">
        <v>4407.3966997799998</v>
      </c>
      <c r="M52" s="115">
        <v>4358.5991344499998</v>
      </c>
      <c r="N52" s="115">
        <v>48.797565329999998</v>
      </c>
      <c r="O52" s="115">
        <v>-0.71736696</v>
      </c>
      <c r="P52" s="115">
        <v>12.308731999999999</v>
      </c>
      <c r="Q52" s="116"/>
      <c r="R52" s="116"/>
      <c r="S52" s="116"/>
      <c r="T52" s="116"/>
      <c r="U52" s="116"/>
      <c r="V52" s="116"/>
    </row>
    <row r="53" spans="1:22" hidden="1" outlineLevel="1">
      <c r="A53" s="8">
        <v>41821</v>
      </c>
      <c r="B53" s="115">
        <v>5008.7952897100004</v>
      </c>
      <c r="C53" s="41">
        <v>19.488419910000001</v>
      </c>
      <c r="D53" s="115">
        <v>14.4246792</v>
      </c>
      <c r="E53" s="115">
        <v>5.0637407100000003</v>
      </c>
      <c r="F53" s="115">
        <v>33.791563709999998</v>
      </c>
      <c r="G53" s="115">
        <v>20.249960340000001</v>
      </c>
      <c r="H53" s="115">
        <v>13.541603370000001</v>
      </c>
      <c r="I53" s="115">
        <v>577.98817024999994</v>
      </c>
      <c r="J53" s="115">
        <v>77.935184260000014</v>
      </c>
      <c r="K53" s="115">
        <v>500.05298599000008</v>
      </c>
      <c r="L53" s="115">
        <v>4377.5271358399996</v>
      </c>
      <c r="M53" s="115">
        <v>4328.4226356700001</v>
      </c>
      <c r="N53" s="115">
        <v>49.104500169999994</v>
      </c>
      <c r="O53" s="115">
        <v>-0.22915865999999999</v>
      </c>
      <c r="P53" s="115">
        <v>12.33984274</v>
      </c>
      <c r="Q53" s="116"/>
      <c r="R53" s="116"/>
      <c r="S53" s="116"/>
      <c r="T53" s="116"/>
      <c r="U53" s="116"/>
      <c r="V53" s="116"/>
    </row>
    <row r="54" spans="1:22" hidden="1" outlineLevel="1">
      <c r="A54" s="8">
        <v>41852</v>
      </c>
      <c r="B54" s="115">
        <v>5258.2725292900004</v>
      </c>
      <c r="C54" s="41">
        <v>20.995825910000001</v>
      </c>
      <c r="D54" s="115">
        <v>15.518512730000001</v>
      </c>
      <c r="E54" s="115">
        <v>5.4773131800000003</v>
      </c>
      <c r="F54" s="115">
        <v>30.784126550000003</v>
      </c>
      <c r="G54" s="115">
        <v>18.61073571</v>
      </c>
      <c r="H54" s="115">
        <v>12.173390840000001</v>
      </c>
      <c r="I54" s="115">
        <v>691.07067912000002</v>
      </c>
      <c r="J54" s="115">
        <v>51.510241649999998</v>
      </c>
      <c r="K54" s="115">
        <v>639.56043747000001</v>
      </c>
      <c r="L54" s="115">
        <v>4515.4218977099999</v>
      </c>
      <c r="M54" s="115">
        <v>4465.8125770000006</v>
      </c>
      <c r="N54" s="115">
        <v>49.609320710000006</v>
      </c>
      <c r="O54" s="115">
        <v>0.34290408999999999</v>
      </c>
      <c r="P54" s="115">
        <v>10.30990632</v>
      </c>
      <c r="Q54" s="116"/>
      <c r="R54" s="116"/>
      <c r="S54" s="116"/>
      <c r="T54" s="116"/>
      <c r="U54" s="116"/>
      <c r="V54" s="116"/>
    </row>
    <row r="55" spans="1:22" hidden="1" outlineLevel="1">
      <c r="A55" s="8">
        <v>41883</v>
      </c>
      <c r="B55" s="115">
        <v>4967.5311535800001</v>
      </c>
      <c r="C55" s="41">
        <v>20.989758779999999</v>
      </c>
      <c r="D55" s="115">
        <v>13.824391819999999</v>
      </c>
      <c r="E55" s="115">
        <v>7.1653669599999992</v>
      </c>
      <c r="F55" s="115">
        <v>28.157488370000003</v>
      </c>
      <c r="G55" s="115">
        <v>17.715207549999999</v>
      </c>
      <c r="H55" s="115">
        <v>10.442280820000001</v>
      </c>
      <c r="I55" s="115">
        <v>613.76633097999991</v>
      </c>
      <c r="J55" s="115">
        <v>52.805665009999998</v>
      </c>
      <c r="K55" s="115">
        <v>560.96066597000004</v>
      </c>
      <c r="L55" s="115">
        <v>4304.61757545</v>
      </c>
      <c r="M55" s="115">
        <v>4258.7414402500008</v>
      </c>
      <c r="N55" s="115">
        <v>45.8761352</v>
      </c>
      <c r="O55" s="115">
        <v>0.60262209000000011</v>
      </c>
      <c r="P55" s="115">
        <v>9.7927301199999999</v>
      </c>
      <c r="Q55" s="116"/>
      <c r="R55" s="116"/>
      <c r="S55" s="116"/>
      <c r="T55" s="116"/>
      <c r="U55" s="116"/>
      <c r="V55" s="116"/>
    </row>
    <row r="56" spans="1:22" hidden="1" outlineLevel="1">
      <c r="A56" s="8">
        <v>41913</v>
      </c>
      <c r="B56" s="115">
        <v>4781.50146984</v>
      </c>
      <c r="C56" s="41">
        <v>17.611579819999999</v>
      </c>
      <c r="D56" s="115">
        <v>13.49488098</v>
      </c>
      <c r="E56" s="115">
        <v>4.1166988399999997</v>
      </c>
      <c r="F56" s="115">
        <v>27.873880010000004</v>
      </c>
      <c r="G56" s="115">
        <v>18.269016190000002</v>
      </c>
      <c r="H56" s="115">
        <v>9.6048638200000003</v>
      </c>
      <c r="I56" s="115">
        <v>588.51909457000011</v>
      </c>
      <c r="J56" s="115">
        <v>55.386637350000001</v>
      </c>
      <c r="K56" s="115">
        <v>533.13245721999999</v>
      </c>
      <c r="L56" s="115">
        <v>4147.4969154400005</v>
      </c>
      <c r="M56" s="115">
        <v>4101.2693986699996</v>
      </c>
      <c r="N56" s="115">
        <v>46.227516770000008</v>
      </c>
      <c r="O56" s="115">
        <v>-0.56625749000000003</v>
      </c>
      <c r="P56" s="115">
        <v>9.4426077100000008</v>
      </c>
      <c r="Q56" s="116"/>
      <c r="R56" s="116"/>
      <c r="S56" s="116"/>
      <c r="T56" s="116"/>
      <c r="U56" s="116"/>
      <c r="V56" s="116"/>
    </row>
    <row r="57" spans="1:22" hidden="1" outlineLevel="1">
      <c r="A57" s="8">
        <v>41944</v>
      </c>
      <c r="B57" s="115">
        <v>5048.1762484700002</v>
      </c>
      <c r="C57" s="41">
        <v>20.311707200000001</v>
      </c>
      <c r="D57" s="115">
        <v>15.005388900000002</v>
      </c>
      <c r="E57" s="115">
        <v>5.3063183</v>
      </c>
      <c r="F57" s="115">
        <v>30.148886730000005</v>
      </c>
      <c r="G57" s="115">
        <v>19.45177983</v>
      </c>
      <c r="H57" s="115">
        <v>10.6971069</v>
      </c>
      <c r="I57" s="115">
        <v>604.30846078000002</v>
      </c>
      <c r="J57" s="115">
        <v>57.978126029999999</v>
      </c>
      <c r="K57" s="115">
        <v>546.33033475000002</v>
      </c>
      <c r="L57" s="115">
        <v>4393.4071937600002</v>
      </c>
      <c r="M57" s="115">
        <v>4347.49131992</v>
      </c>
      <c r="N57" s="115">
        <v>45.915873839999996</v>
      </c>
      <c r="O57" s="115">
        <v>0.34205233999999995</v>
      </c>
      <c r="P57" s="115">
        <v>11.590732279999999</v>
      </c>
      <c r="Q57" s="116"/>
      <c r="R57" s="116"/>
      <c r="S57" s="116"/>
      <c r="T57" s="116"/>
      <c r="U57" s="116"/>
      <c r="V57" s="116"/>
    </row>
    <row r="58" spans="1:22" hidden="1" outlineLevel="1">
      <c r="A58" s="8">
        <v>41974</v>
      </c>
      <c r="B58" s="115">
        <v>5003.0925785600002</v>
      </c>
      <c r="C58" s="41">
        <v>21.961012260000004</v>
      </c>
      <c r="D58" s="115">
        <v>16.02788872</v>
      </c>
      <c r="E58" s="115">
        <v>5.9331235400000004</v>
      </c>
      <c r="F58" s="115">
        <v>30.234099299999997</v>
      </c>
      <c r="G58" s="115">
        <v>19.892575269999998</v>
      </c>
      <c r="H58" s="115">
        <v>10.34152403</v>
      </c>
      <c r="I58" s="115">
        <v>606.79834018999998</v>
      </c>
      <c r="J58" s="115">
        <v>54.620392770000002</v>
      </c>
      <c r="K58" s="115">
        <v>552.1779474199999</v>
      </c>
      <c r="L58" s="115">
        <v>4344.0991268100006</v>
      </c>
      <c r="M58" s="115">
        <v>4309.8886976399999</v>
      </c>
      <c r="N58" s="115">
        <v>34.210429169999998</v>
      </c>
      <c r="O58" s="115">
        <v>-0.74523081999999996</v>
      </c>
      <c r="P58" s="115">
        <v>11.504235099999999</v>
      </c>
      <c r="Q58" s="116"/>
      <c r="R58" s="116"/>
      <c r="S58" s="116"/>
      <c r="T58" s="116"/>
      <c r="U58" s="116"/>
      <c r="V58" s="116"/>
    </row>
    <row r="59" spans="1:22" hidden="1" outlineLevel="1">
      <c r="A59" s="8">
        <v>42005</v>
      </c>
      <c r="B59" s="115">
        <v>4921.6391980999997</v>
      </c>
      <c r="C59" s="41">
        <v>18.937052749999999</v>
      </c>
      <c r="D59" s="115">
        <v>15.404460100000001</v>
      </c>
      <c r="E59" s="115">
        <v>3.5325926500000002</v>
      </c>
      <c r="F59" s="115">
        <v>29.873687590000003</v>
      </c>
      <c r="G59" s="115">
        <v>20.324011370000001</v>
      </c>
      <c r="H59" s="115">
        <v>9.5496762199999985</v>
      </c>
      <c r="I59" s="115">
        <v>589.20235151999998</v>
      </c>
      <c r="J59" s="115">
        <v>50.775131430000002</v>
      </c>
      <c r="K59" s="115">
        <v>538.42722008999999</v>
      </c>
      <c r="L59" s="115">
        <v>4283.6261062400008</v>
      </c>
      <c r="M59" s="115">
        <v>4246.2861825500004</v>
      </c>
      <c r="N59" s="115">
        <v>37.339923689999999</v>
      </c>
      <c r="O59" s="115">
        <v>0.92238610999999993</v>
      </c>
      <c r="P59" s="115">
        <v>10.928264860000001</v>
      </c>
      <c r="Q59" s="116"/>
      <c r="R59" s="116"/>
      <c r="S59" s="116"/>
      <c r="T59" s="116"/>
      <c r="U59" s="116"/>
      <c r="V59" s="116"/>
    </row>
    <row r="60" spans="1:22" hidden="1" outlineLevel="1">
      <c r="A60" s="8">
        <v>42036</v>
      </c>
      <c r="B60" s="115">
        <v>6265.5983888700002</v>
      </c>
      <c r="C60" s="41">
        <v>26.213354039999999</v>
      </c>
      <c r="D60" s="115">
        <v>20.163332790000002</v>
      </c>
      <c r="E60" s="115">
        <v>6.0500212500000004</v>
      </c>
      <c r="F60" s="115">
        <v>50.796241660000007</v>
      </c>
      <c r="G60" s="115">
        <v>36.00478622</v>
      </c>
      <c r="H60" s="115">
        <v>14.79145544</v>
      </c>
      <c r="I60" s="115">
        <v>695.93001060000006</v>
      </c>
      <c r="J60" s="115">
        <v>71.493635650000002</v>
      </c>
      <c r="K60" s="115">
        <v>624.43637495000007</v>
      </c>
      <c r="L60" s="115">
        <v>5492.6587825699999</v>
      </c>
      <c r="M60" s="115">
        <v>5449.23730944</v>
      </c>
      <c r="N60" s="115">
        <v>43.421473129999995</v>
      </c>
      <c r="O60" s="115">
        <v>0.44197287000000002</v>
      </c>
      <c r="P60" s="115">
        <v>16.297540080000001</v>
      </c>
      <c r="Q60" s="116"/>
      <c r="R60" s="116"/>
      <c r="S60" s="116"/>
      <c r="T60" s="116"/>
      <c r="U60" s="116"/>
      <c r="V60" s="116"/>
    </row>
    <row r="61" spans="1:22" hidden="1" outlineLevel="1">
      <c r="A61" s="8">
        <v>42064</v>
      </c>
      <c r="B61" s="115">
        <v>5476.3777659099997</v>
      </c>
      <c r="C61" s="41">
        <v>27.001629269999999</v>
      </c>
      <c r="D61" s="115">
        <v>18.307791810000001</v>
      </c>
      <c r="E61" s="115">
        <v>8.6938374599999992</v>
      </c>
      <c r="F61" s="115">
        <v>41.406584089999996</v>
      </c>
      <c r="G61" s="115">
        <v>30.222886949999999</v>
      </c>
      <c r="H61" s="115">
        <v>11.18369714</v>
      </c>
      <c r="I61" s="115">
        <v>702.75263690999986</v>
      </c>
      <c r="J61" s="115">
        <v>59.209678629999999</v>
      </c>
      <c r="K61" s="115">
        <v>643.54295827999988</v>
      </c>
      <c r="L61" s="115">
        <v>4705.2169156399996</v>
      </c>
      <c r="M61" s="115">
        <v>4655.4751035099998</v>
      </c>
      <c r="N61" s="115">
        <v>49.74181213</v>
      </c>
      <c r="O61" s="115">
        <v>-0.26341295000000003</v>
      </c>
      <c r="P61" s="115">
        <v>16.385609340000002</v>
      </c>
      <c r="Q61" s="116"/>
      <c r="R61" s="116"/>
      <c r="S61" s="116"/>
      <c r="T61" s="116"/>
      <c r="U61" s="116"/>
      <c r="V61" s="116"/>
    </row>
    <row r="62" spans="1:22" hidden="1" outlineLevel="1">
      <c r="A62" s="8">
        <v>42095</v>
      </c>
      <c r="B62" s="115">
        <v>5169.5392033199996</v>
      </c>
      <c r="C62" s="41">
        <v>21.385886370000001</v>
      </c>
      <c r="D62" s="115">
        <v>16.5021627</v>
      </c>
      <c r="E62" s="115">
        <v>4.8837236699999993</v>
      </c>
      <c r="F62" s="115">
        <v>41.456314509999999</v>
      </c>
      <c r="G62" s="115">
        <v>27.65036937</v>
      </c>
      <c r="H62" s="115">
        <v>13.80594514</v>
      </c>
      <c r="I62" s="115">
        <v>697.13404910000008</v>
      </c>
      <c r="J62" s="115">
        <v>65.620269480000005</v>
      </c>
      <c r="K62" s="115">
        <v>631.51377962000004</v>
      </c>
      <c r="L62" s="115">
        <v>4409.5629533400006</v>
      </c>
      <c r="M62" s="115">
        <v>4363.3117616700001</v>
      </c>
      <c r="N62" s="115">
        <v>46.251191670000004</v>
      </c>
      <c r="O62" s="115">
        <v>-1.3466972099999999</v>
      </c>
      <c r="P62" s="115">
        <v>15.958222689999999</v>
      </c>
      <c r="Q62" s="116"/>
      <c r="R62" s="116"/>
      <c r="S62" s="116"/>
      <c r="T62" s="116"/>
      <c r="U62" s="116"/>
      <c r="V62" s="116"/>
    </row>
    <row r="63" spans="1:22" hidden="1" outlineLevel="1">
      <c r="A63" s="8">
        <v>42125</v>
      </c>
      <c r="B63" s="115">
        <v>4965.2342016800003</v>
      </c>
      <c r="C63" s="41">
        <v>22.512364769999998</v>
      </c>
      <c r="D63" s="115">
        <v>16.65183931</v>
      </c>
      <c r="E63" s="115">
        <v>5.8605254600000007</v>
      </c>
      <c r="F63" s="115">
        <v>42.39807467</v>
      </c>
      <c r="G63" s="115">
        <v>28.193790509999999</v>
      </c>
      <c r="H63" s="115">
        <v>14.20428416</v>
      </c>
      <c r="I63" s="115">
        <v>673.21725217000017</v>
      </c>
      <c r="J63" s="115">
        <v>45.847434680000006</v>
      </c>
      <c r="K63" s="115">
        <v>627.36981749000006</v>
      </c>
      <c r="L63" s="115">
        <v>4227.1065100699998</v>
      </c>
      <c r="M63" s="115">
        <v>4184.9929336899995</v>
      </c>
      <c r="N63" s="115">
        <v>42.113576380000005</v>
      </c>
      <c r="O63" s="115">
        <v>-0.36200465999999998</v>
      </c>
      <c r="P63" s="115">
        <v>14.90931909</v>
      </c>
      <c r="Q63" s="116"/>
      <c r="R63" s="116"/>
      <c r="S63" s="116"/>
      <c r="T63" s="116"/>
      <c r="U63" s="116"/>
      <c r="V63" s="116"/>
    </row>
    <row r="64" spans="1:22" hidden="1" outlineLevel="1">
      <c r="A64" s="8">
        <v>42156</v>
      </c>
      <c r="B64" s="115">
        <v>5063.3392933499999</v>
      </c>
      <c r="C64" s="41">
        <v>22.26905197</v>
      </c>
      <c r="D64" s="115">
        <v>16.199804589999999</v>
      </c>
      <c r="E64" s="115">
        <v>6.0692473800000002</v>
      </c>
      <c r="F64" s="115">
        <v>45.146102609999993</v>
      </c>
      <c r="G64" s="115">
        <v>30.969357179999999</v>
      </c>
      <c r="H64" s="115">
        <v>14.17674543</v>
      </c>
      <c r="I64" s="115">
        <v>722.43244488999994</v>
      </c>
      <c r="J64" s="115">
        <v>52.831578149999999</v>
      </c>
      <c r="K64" s="115">
        <v>669.60086674000001</v>
      </c>
      <c r="L64" s="115">
        <v>4273.4916938799997</v>
      </c>
      <c r="M64" s="115">
        <v>4231.6098917700001</v>
      </c>
      <c r="N64" s="115">
        <v>41.88180211000001</v>
      </c>
      <c r="O64" s="115">
        <v>-1.69859045</v>
      </c>
      <c r="P64" s="115">
        <v>14.83975841</v>
      </c>
      <c r="Q64" s="116"/>
      <c r="R64" s="116"/>
      <c r="S64" s="116"/>
      <c r="T64" s="116"/>
      <c r="U64" s="116"/>
      <c r="V64" s="116"/>
    </row>
    <row r="65" spans="1:22" hidden="1" outlineLevel="1">
      <c r="A65" s="8">
        <v>42186</v>
      </c>
      <c r="B65" s="115">
        <v>4936.9460376099996</v>
      </c>
      <c r="C65" s="41">
        <v>20.77583826</v>
      </c>
      <c r="D65" s="115">
        <v>15.57982734</v>
      </c>
      <c r="E65" s="115">
        <v>5.1960109200000009</v>
      </c>
      <c r="F65" s="115">
        <v>59.954272709999998</v>
      </c>
      <c r="G65" s="115">
        <v>29.588155029999999</v>
      </c>
      <c r="H65" s="115">
        <v>30.366117680000002</v>
      </c>
      <c r="I65" s="115">
        <v>721.09971163</v>
      </c>
      <c r="J65" s="115">
        <v>54.455302630000006</v>
      </c>
      <c r="K65" s="115">
        <v>666.644409</v>
      </c>
      <c r="L65" s="115">
        <v>4135.116215009999</v>
      </c>
      <c r="M65" s="115">
        <v>4093.3094609300001</v>
      </c>
      <c r="N65" s="115">
        <v>41.806754080000005</v>
      </c>
      <c r="O65" s="115">
        <v>-2.2262861000000003</v>
      </c>
      <c r="P65" s="115">
        <v>17.345969</v>
      </c>
      <c r="Q65" s="116"/>
      <c r="R65" s="116"/>
      <c r="S65" s="116"/>
      <c r="T65" s="116"/>
      <c r="U65" s="116"/>
      <c r="V65" s="116"/>
    </row>
    <row r="66" spans="1:22" hidden="1" outlineLevel="1">
      <c r="A66" s="8">
        <v>42217</v>
      </c>
      <c r="B66" s="115">
        <v>4961.4152450499996</v>
      </c>
      <c r="C66" s="41">
        <v>20.612996289999998</v>
      </c>
      <c r="D66" s="115">
        <v>15.893011809999999</v>
      </c>
      <c r="E66" s="115">
        <v>4.7199844799999999</v>
      </c>
      <c r="F66" s="115">
        <v>156.8172975</v>
      </c>
      <c r="G66" s="115">
        <v>27.521090319999999</v>
      </c>
      <c r="H66" s="115">
        <v>129.29620718000001</v>
      </c>
      <c r="I66" s="115">
        <v>697.34136317000002</v>
      </c>
      <c r="J66" s="115">
        <v>52.612545609999998</v>
      </c>
      <c r="K66" s="115">
        <v>644.72881756000004</v>
      </c>
      <c r="L66" s="115">
        <v>4086.6435880899999</v>
      </c>
      <c r="M66" s="115">
        <v>4040.44816008</v>
      </c>
      <c r="N66" s="115">
        <v>46.195428010000001</v>
      </c>
      <c r="O66" s="115">
        <v>-0.31239729999999999</v>
      </c>
      <c r="P66" s="115">
        <v>16.923512630000001</v>
      </c>
      <c r="Q66" s="116"/>
      <c r="R66" s="116"/>
      <c r="S66" s="116"/>
      <c r="T66" s="116"/>
      <c r="U66" s="116"/>
      <c r="V66" s="116"/>
    </row>
    <row r="67" spans="1:22" hidden="1" outlineLevel="1">
      <c r="A67" s="8">
        <v>42248</v>
      </c>
      <c r="B67" s="115">
        <v>4932.04755578</v>
      </c>
      <c r="C67" s="41">
        <v>82.011731940000004</v>
      </c>
      <c r="D67" s="115">
        <v>14.64543913</v>
      </c>
      <c r="E67" s="115">
        <v>67.36629280999999</v>
      </c>
      <c r="F67" s="115">
        <v>211.78275388999998</v>
      </c>
      <c r="G67" s="115">
        <v>27.374202629999999</v>
      </c>
      <c r="H67" s="115">
        <v>184.40855125999997</v>
      </c>
      <c r="I67" s="115">
        <v>636.34486597</v>
      </c>
      <c r="J67" s="115">
        <v>42.305994259999999</v>
      </c>
      <c r="K67" s="115">
        <v>594.03887171000008</v>
      </c>
      <c r="L67" s="115">
        <v>4001.9082039799996</v>
      </c>
      <c r="M67" s="115">
        <v>3974.0573215299996</v>
      </c>
      <c r="N67" s="115">
        <v>27.85088245</v>
      </c>
      <c r="O67" s="115">
        <v>-0.39973240999999998</v>
      </c>
      <c r="P67" s="115">
        <v>14.185325050000001</v>
      </c>
      <c r="Q67" s="116"/>
      <c r="R67" s="116"/>
      <c r="S67" s="116"/>
      <c r="T67" s="116"/>
      <c r="U67" s="116"/>
      <c r="V67" s="116"/>
    </row>
    <row r="68" spans="1:22" hidden="1" outlineLevel="1">
      <c r="A68" s="8">
        <v>42278</v>
      </c>
      <c r="B68" s="115">
        <v>5161.1953513500002</v>
      </c>
      <c r="C68" s="41">
        <v>21.96988881</v>
      </c>
      <c r="D68" s="115">
        <v>16.585722109999999</v>
      </c>
      <c r="E68" s="115">
        <v>5.3841666999999998</v>
      </c>
      <c r="F68" s="115">
        <v>267.43124095000002</v>
      </c>
      <c r="G68" s="115">
        <v>27.685465090000001</v>
      </c>
      <c r="H68" s="115">
        <v>239.74577586000001</v>
      </c>
      <c r="I68" s="115">
        <v>700.56043175000002</v>
      </c>
      <c r="J68" s="115">
        <v>55.006989169999997</v>
      </c>
      <c r="K68" s="115">
        <v>645.55344258000002</v>
      </c>
      <c r="L68" s="115">
        <v>4171.2337898400001</v>
      </c>
      <c r="M68" s="115">
        <v>4140.0394183799999</v>
      </c>
      <c r="N68" s="115">
        <v>31.194371460000003</v>
      </c>
      <c r="O68" s="115">
        <v>-1.50470967</v>
      </c>
      <c r="P68" s="115">
        <v>15.32322724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15">
        <v>5206.1431534900003</v>
      </c>
      <c r="C69" s="41">
        <v>109.32502963</v>
      </c>
      <c r="D69" s="115">
        <v>17.78508532</v>
      </c>
      <c r="E69" s="115">
        <v>91.539944309999996</v>
      </c>
      <c r="F69" s="115">
        <v>186.69649183000001</v>
      </c>
      <c r="G69" s="115">
        <v>23.917661620000001</v>
      </c>
      <c r="H69" s="115">
        <v>162.77883021</v>
      </c>
      <c r="I69" s="115">
        <v>680.74744276000001</v>
      </c>
      <c r="J69" s="115">
        <v>53.778532179999999</v>
      </c>
      <c r="K69" s="115">
        <v>626.96891057999994</v>
      </c>
      <c r="L69" s="115">
        <v>4229.37418927</v>
      </c>
      <c r="M69" s="115">
        <v>4199.3091765099998</v>
      </c>
      <c r="N69" s="115">
        <v>30.065012759999998</v>
      </c>
      <c r="O69" s="115">
        <v>0.16853085000000001</v>
      </c>
      <c r="P69" s="115">
        <v>13.393769560000001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15">
        <v>5354.1177237900001</v>
      </c>
      <c r="C70" s="41">
        <v>100.74082556</v>
      </c>
      <c r="D70" s="115">
        <v>17.08923446</v>
      </c>
      <c r="E70" s="115">
        <v>83.651591100000005</v>
      </c>
      <c r="F70" s="115">
        <v>47.661637479999996</v>
      </c>
      <c r="G70" s="115">
        <v>37.982558670000003</v>
      </c>
      <c r="H70" s="115">
        <v>9.67907881</v>
      </c>
      <c r="I70" s="115">
        <v>747.49592098000005</v>
      </c>
      <c r="J70" s="115">
        <v>76.506259760000006</v>
      </c>
      <c r="K70" s="115">
        <v>670.98966122000002</v>
      </c>
      <c r="L70" s="115">
        <v>4458.2193397699994</v>
      </c>
      <c r="M70" s="115">
        <v>4425.4413421700001</v>
      </c>
      <c r="N70" s="115">
        <v>32.777997600000006</v>
      </c>
      <c r="O70" s="115">
        <v>-2.5192094100000002</v>
      </c>
      <c r="P70" s="115">
        <v>14.79432828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15">
        <v>5404.8786522500004</v>
      </c>
      <c r="C71" s="41">
        <v>84.87337475999999</v>
      </c>
      <c r="D71" s="115">
        <v>20.013080670000001</v>
      </c>
      <c r="E71" s="115">
        <v>64.860294089999996</v>
      </c>
      <c r="F71" s="115">
        <v>37.027967779999997</v>
      </c>
      <c r="G71" s="115">
        <v>26.866396629999997</v>
      </c>
      <c r="H71" s="115">
        <v>10.16157115</v>
      </c>
      <c r="I71" s="115">
        <v>725.07082209000009</v>
      </c>
      <c r="J71" s="115">
        <v>89.427217670000005</v>
      </c>
      <c r="K71" s="115">
        <v>635.64360442000009</v>
      </c>
      <c r="L71" s="115">
        <v>4557.90648762</v>
      </c>
      <c r="M71" s="115">
        <v>4520.5142903899996</v>
      </c>
      <c r="N71" s="115">
        <v>37.392197229999994</v>
      </c>
      <c r="O71" s="115">
        <v>-1.1712508699999999</v>
      </c>
      <c r="P71" s="115">
        <v>14.394496440000001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15">
        <v>5622.8072394200008</v>
      </c>
      <c r="C72" s="41">
        <v>86.212288479999998</v>
      </c>
      <c r="D72" s="115">
        <v>20.514719270000001</v>
      </c>
      <c r="E72" s="115">
        <v>65.697569209999983</v>
      </c>
      <c r="F72" s="115">
        <v>36.773099439999996</v>
      </c>
      <c r="G72" s="115">
        <v>26.236395259999998</v>
      </c>
      <c r="H72" s="115">
        <v>10.536704180000001</v>
      </c>
      <c r="I72" s="115">
        <v>794.65407879999998</v>
      </c>
      <c r="J72" s="115">
        <v>98.342908490000013</v>
      </c>
      <c r="K72" s="115">
        <v>696.31117030999997</v>
      </c>
      <c r="L72" s="115">
        <v>4705.1677727000006</v>
      </c>
      <c r="M72" s="115">
        <v>4670.6173772600005</v>
      </c>
      <c r="N72" s="115">
        <v>34.550395440000003</v>
      </c>
      <c r="O72" s="115">
        <v>0.90261895999999997</v>
      </c>
      <c r="P72" s="115">
        <v>15.473181909999999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15">
        <v>5741.4799481000009</v>
      </c>
      <c r="C73" s="41">
        <v>85.152535209999996</v>
      </c>
      <c r="D73" s="115">
        <v>18.772468629999999</v>
      </c>
      <c r="E73" s="115">
        <v>66.380066580000005</v>
      </c>
      <c r="F73" s="115">
        <v>270.44629593000002</v>
      </c>
      <c r="G73" s="115">
        <v>14.946919350000002</v>
      </c>
      <c r="H73" s="115">
        <v>255.49937657999999</v>
      </c>
      <c r="I73" s="115">
        <v>709.76192360000005</v>
      </c>
      <c r="J73" s="115">
        <v>80.401982140000001</v>
      </c>
      <c r="K73" s="115">
        <v>629.35994146000007</v>
      </c>
      <c r="L73" s="115">
        <v>4676.1191933600003</v>
      </c>
      <c r="M73" s="115">
        <v>4646.95554988</v>
      </c>
      <c r="N73" s="115">
        <v>29.163643480000005</v>
      </c>
      <c r="O73" s="115">
        <v>-2.7176669600000003</v>
      </c>
      <c r="P73" s="115">
        <v>15.89208335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15">
        <v>5856.1697925300004</v>
      </c>
      <c r="C74" s="41">
        <v>140.06407601000001</v>
      </c>
      <c r="D74" s="115">
        <v>18.189334769999999</v>
      </c>
      <c r="E74" s="115">
        <v>121.87474124000001</v>
      </c>
      <c r="F74" s="115">
        <v>441.79051038999995</v>
      </c>
      <c r="G74" s="115">
        <v>10.987939560000001</v>
      </c>
      <c r="H74" s="115">
        <v>430.80257083000004</v>
      </c>
      <c r="I74" s="115">
        <v>700.04365063</v>
      </c>
      <c r="J74" s="115">
        <v>73.232634390000001</v>
      </c>
      <c r="K74" s="115">
        <v>626.81101623999996</v>
      </c>
      <c r="L74" s="115">
        <v>4574.2715554999995</v>
      </c>
      <c r="M74" s="115">
        <v>4547.4236162399993</v>
      </c>
      <c r="N74" s="115">
        <v>26.847939259999997</v>
      </c>
      <c r="O74" s="115">
        <v>-1.8698276</v>
      </c>
      <c r="P74" s="115">
        <v>15.68275725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15">
        <v>6006.3847252600008</v>
      </c>
      <c r="C75" s="41">
        <v>156.72849020000001</v>
      </c>
      <c r="D75" s="115">
        <v>18.12842968</v>
      </c>
      <c r="E75" s="115">
        <v>138.60006052000003</v>
      </c>
      <c r="F75" s="115">
        <v>482.34453908</v>
      </c>
      <c r="G75" s="115">
        <v>16.83049712</v>
      </c>
      <c r="H75" s="115">
        <v>465.51404196000004</v>
      </c>
      <c r="I75" s="115">
        <v>719.22287477999998</v>
      </c>
      <c r="J75" s="115">
        <v>68.082712729999997</v>
      </c>
      <c r="K75" s="115">
        <v>651.14016205000007</v>
      </c>
      <c r="L75" s="115">
        <v>4648.0888212</v>
      </c>
      <c r="M75" s="115">
        <v>4616.9486974299998</v>
      </c>
      <c r="N75" s="115">
        <v>31.140123770000002</v>
      </c>
      <c r="O75" s="115">
        <v>-1.4722761499999999</v>
      </c>
      <c r="P75" s="115">
        <v>16.05774297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15">
        <v>6114.0913333499993</v>
      </c>
      <c r="C76" s="41">
        <v>162.34126684</v>
      </c>
      <c r="D76" s="115">
        <v>17.220708330000001</v>
      </c>
      <c r="E76" s="115">
        <v>145.12055851</v>
      </c>
      <c r="F76" s="115">
        <v>487.98485908000004</v>
      </c>
      <c r="G76" s="115">
        <v>17.306666409999998</v>
      </c>
      <c r="H76" s="115">
        <v>470.67819266999999</v>
      </c>
      <c r="I76" s="115">
        <v>744.11914365000007</v>
      </c>
      <c r="J76" s="115">
        <v>72.492272820000011</v>
      </c>
      <c r="K76" s="115">
        <v>671.62687083000003</v>
      </c>
      <c r="L76" s="115">
        <v>4719.6460637800001</v>
      </c>
      <c r="M76" s="115">
        <v>4688.4573642300002</v>
      </c>
      <c r="N76" s="115">
        <v>31.188699549999995</v>
      </c>
      <c r="O76" s="115">
        <v>2.49990201</v>
      </c>
      <c r="P76" s="115">
        <v>18.54461805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15">
        <v>6106.8237411999999</v>
      </c>
      <c r="C77" s="41">
        <v>166.30857417999999</v>
      </c>
      <c r="D77" s="115">
        <v>17.812658889999998</v>
      </c>
      <c r="E77" s="115">
        <v>148.49591529</v>
      </c>
      <c r="F77" s="115">
        <v>512.64663250000001</v>
      </c>
      <c r="G77" s="115">
        <v>11.22529827</v>
      </c>
      <c r="H77" s="115">
        <v>501.42133423000001</v>
      </c>
      <c r="I77" s="115">
        <v>734.01608463000002</v>
      </c>
      <c r="J77" s="115">
        <v>74.059841570000003</v>
      </c>
      <c r="K77" s="115">
        <v>659.95624306000002</v>
      </c>
      <c r="L77" s="115">
        <v>4693.8524498900006</v>
      </c>
      <c r="M77" s="115">
        <v>4665.0154148600004</v>
      </c>
      <c r="N77" s="115">
        <v>28.837035030000003</v>
      </c>
      <c r="O77" s="115">
        <v>-0.60256113000000011</v>
      </c>
      <c r="P77" s="115">
        <v>15.705989089999999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15">
        <v>6120.4311317299998</v>
      </c>
      <c r="C78" s="41">
        <v>180.05575567</v>
      </c>
      <c r="D78" s="115">
        <v>16.005327790000003</v>
      </c>
      <c r="E78" s="115">
        <v>164.05042788</v>
      </c>
      <c r="F78" s="115">
        <v>506.16798180999996</v>
      </c>
      <c r="G78" s="115">
        <v>11.660772690000002</v>
      </c>
      <c r="H78" s="115">
        <v>494.50720911999997</v>
      </c>
      <c r="I78" s="115">
        <v>718.25002921000009</v>
      </c>
      <c r="J78" s="115">
        <v>66.526786119999997</v>
      </c>
      <c r="K78" s="115">
        <v>651.7232430900001</v>
      </c>
      <c r="L78" s="115">
        <v>4715.9573650399998</v>
      </c>
      <c r="M78" s="115">
        <v>4685.3335335399997</v>
      </c>
      <c r="N78" s="115">
        <v>30.623831500000001</v>
      </c>
      <c r="O78" s="115">
        <v>-1.7479629999999968E-2</v>
      </c>
      <c r="P78" s="115">
        <v>16.194453939999999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15">
        <v>6194.2511266399997</v>
      </c>
      <c r="C79" s="41">
        <v>176.23169999000001</v>
      </c>
      <c r="D79" s="115">
        <v>15.73661014</v>
      </c>
      <c r="E79" s="115">
        <v>160.49508985</v>
      </c>
      <c r="F79" s="115">
        <v>488.22284137999998</v>
      </c>
      <c r="G79" s="115">
        <v>12.787955010000001</v>
      </c>
      <c r="H79" s="115">
        <v>475.43488637000002</v>
      </c>
      <c r="I79" s="115">
        <v>730.27140628000006</v>
      </c>
      <c r="J79" s="115">
        <v>64.030633479999992</v>
      </c>
      <c r="K79" s="115">
        <v>666.24077280000006</v>
      </c>
      <c r="L79" s="115">
        <v>4799.5251789899994</v>
      </c>
      <c r="M79" s="115">
        <v>4769.7377099999994</v>
      </c>
      <c r="N79" s="115">
        <v>29.787468990000001</v>
      </c>
      <c r="O79" s="115">
        <v>-1.43271612</v>
      </c>
      <c r="P79" s="115">
        <v>15.70367113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15">
        <v>6193.1915689400003</v>
      </c>
      <c r="C80" s="41">
        <v>188.90305979999999</v>
      </c>
      <c r="D80" s="115">
        <v>15.851216239999999</v>
      </c>
      <c r="E80" s="115">
        <v>173.05184356000001</v>
      </c>
      <c r="F80" s="115">
        <v>493.35271727000003</v>
      </c>
      <c r="G80" s="115">
        <v>19.521469</v>
      </c>
      <c r="H80" s="115">
        <v>473.83124827000006</v>
      </c>
      <c r="I80" s="115">
        <v>737.71827614999984</v>
      </c>
      <c r="J80" s="115">
        <v>68.833461830000005</v>
      </c>
      <c r="K80" s="115">
        <v>668.88481432000003</v>
      </c>
      <c r="L80" s="115">
        <v>4773.2175157199999</v>
      </c>
      <c r="M80" s="115">
        <v>4745.4603275999998</v>
      </c>
      <c r="N80" s="115">
        <v>27.757188120000002</v>
      </c>
      <c r="O80" s="115">
        <v>-0.20485207999999999</v>
      </c>
      <c r="P80" s="115">
        <v>16.065853990000001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15">
        <v>6053.2839604399996</v>
      </c>
      <c r="C81" s="41">
        <v>188.20945543000002</v>
      </c>
      <c r="D81" s="115">
        <v>16.253316650000002</v>
      </c>
      <c r="E81" s="115">
        <v>171.95613878</v>
      </c>
      <c r="F81" s="115">
        <v>487.76512480000002</v>
      </c>
      <c r="G81" s="115">
        <v>19.688465229999998</v>
      </c>
      <c r="H81" s="115">
        <v>468.07665957</v>
      </c>
      <c r="I81" s="115">
        <v>582.26706916000001</v>
      </c>
      <c r="J81" s="115">
        <v>74.528463099999996</v>
      </c>
      <c r="K81" s="115">
        <v>507.73860605999994</v>
      </c>
      <c r="L81" s="115">
        <v>4795.0423110499996</v>
      </c>
      <c r="M81" s="115">
        <v>4769.4831204699994</v>
      </c>
      <c r="N81" s="115">
        <v>25.559190579999999</v>
      </c>
      <c r="O81" s="115">
        <v>-0.17433592000000001</v>
      </c>
      <c r="P81" s="115">
        <v>15.91672775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15">
        <v>5814.0297242400002</v>
      </c>
      <c r="C82" s="41">
        <v>107.20108932999999</v>
      </c>
      <c r="D82" s="115">
        <v>17.27576251</v>
      </c>
      <c r="E82" s="115">
        <v>89.925326819999995</v>
      </c>
      <c r="F82" s="115">
        <v>114.46439571000001</v>
      </c>
      <c r="G82" s="115">
        <v>22.329556619999998</v>
      </c>
      <c r="H82" s="115">
        <v>92.13483909</v>
      </c>
      <c r="I82" s="115">
        <v>650.64479296000013</v>
      </c>
      <c r="J82" s="115">
        <v>72.645225170000003</v>
      </c>
      <c r="K82" s="115">
        <v>577.99956779000013</v>
      </c>
      <c r="L82" s="115">
        <v>4941.7194462400003</v>
      </c>
      <c r="M82" s="115">
        <v>4910.9062428400002</v>
      </c>
      <c r="N82" s="115">
        <v>30.813203399999999</v>
      </c>
      <c r="O82" s="115">
        <v>-1.12227498</v>
      </c>
      <c r="P82" s="115">
        <v>16.08592247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15">
        <v>5737.9510946800001</v>
      </c>
      <c r="C83" s="41">
        <v>117.21687488000001</v>
      </c>
      <c r="D83" s="115">
        <v>17.825783730000001</v>
      </c>
      <c r="E83" s="115">
        <v>99.391091150000008</v>
      </c>
      <c r="F83" s="115">
        <v>124.04032436999999</v>
      </c>
      <c r="G83" s="115">
        <v>24.98854622</v>
      </c>
      <c r="H83" s="115">
        <v>99.051778150000004</v>
      </c>
      <c r="I83" s="115">
        <v>607.53207934</v>
      </c>
      <c r="J83" s="115">
        <v>71.525077790000012</v>
      </c>
      <c r="K83" s="115">
        <v>536.00700155000004</v>
      </c>
      <c r="L83" s="115">
        <v>4889.1618160899998</v>
      </c>
      <c r="M83" s="115">
        <v>4856.4863084900007</v>
      </c>
      <c r="N83" s="115">
        <v>32.675507600000003</v>
      </c>
      <c r="O83" s="115">
        <v>0.37368754999999998</v>
      </c>
      <c r="P83" s="115">
        <v>13.94215406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15">
        <v>5980.9149117400002</v>
      </c>
      <c r="C84" s="41">
        <v>117.87215392</v>
      </c>
      <c r="D84" s="115">
        <v>18.028861890000002</v>
      </c>
      <c r="E84" s="115">
        <v>99.843292030000001</v>
      </c>
      <c r="F84" s="115">
        <v>337.61050176999998</v>
      </c>
      <c r="G84" s="115">
        <v>17.54653652</v>
      </c>
      <c r="H84" s="115">
        <v>320.06396524999997</v>
      </c>
      <c r="I84" s="115">
        <v>586.44551832000002</v>
      </c>
      <c r="J84" s="115">
        <v>79.080831869999997</v>
      </c>
      <c r="K84" s="115">
        <v>507.36468644999991</v>
      </c>
      <c r="L84" s="115">
        <v>4938.9867377299997</v>
      </c>
      <c r="M84" s="115">
        <v>4909.0191944799999</v>
      </c>
      <c r="N84" s="115">
        <v>29.967543250000006</v>
      </c>
      <c r="O84" s="115">
        <v>-1.7552300700000001</v>
      </c>
      <c r="P84" s="115">
        <v>14.276478129999999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15">
        <v>6327.6125187300004</v>
      </c>
      <c r="C85" s="41">
        <v>124.97898486</v>
      </c>
      <c r="D85" s="115">
        <v>18.298077800000002</v>
      </c>
      <c r="E85" s="115">
        <v>106.68090706000001</v>
      </c>
      <c r="F85" s="115">
        <v>651.23917277999988</v>
      </c>
      <c r="G85" s="115">
        <v>18.392162810000002</v>
      </c>
      <c r="H85" s="115">
        <v>632.84700996999993</v>
      </c>
      <c r="I85" s="115">
        <v>569.74621253999999</v>
      </c>
      <c r="J85" s="115">
        <v>71.892768790000005</v>
      </c>
      <c r="K85" s="115">
        <v>497.85344375</v>
      </c>
      <c r="L85" s="115">
        <v>4981.6481485499999</v>
      </c>
      <c r="M85" s="115">
        <v>4950.87277447</v>
      </c>
      <c r="N85" s="115">
        <v>30.775374080000002</v>
      </c>
      <c r="O85" s="115">
        <v>-0.27716221000000002</v>
      </c>
      <c r="P85" s="115">
        <v>14.25706778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15">
        <v>6423.7677060899996</v>
      </c>
      <c r="C86" s="41">
        <v>112.52194734999999</v>
      </c>
      <c r="D86" s="115">
        <v>17.781563089999999</v>
      </c>
      <c r="E86" s="115">
        <v>94.740384259999999</v>
      </c>
      <c r="F86" s="115">
        <v>704.81797408</v>
      </c>
      <c r="G86" s="115">
        <v>22.835241419999999</v>
      </c>
      <c r="H86" s="115">
        <v>681.98273266000001</v>
      </c>
      <c r="I86" s="115">
        <v>580.65653900999996</v>
      </c>
      <c r="J86" s="115">
        <v>79.581780330000001</v>
      </c>
      <c r="K86" s="115">
        <v>501.07475868</v>
      </c>
      <c r="L86" s="115">
        <v>5025.7712456499994</v>
      </c>
      <c r="M86" s="115">
        <v>4998.3932201300004</v>
      </c>
      <c r="N86" s="115">
        <v>27.378025519999998</v>
      </c>
      <c r="O86" s="115">
        <v>-0.81318988000000003</v>
      </c>
      <c r="P86" s="115">
        <v>15.0684089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15">
        <v>6493.66376846</v>
      </c>
      <c r="C87" s="41">
        <v>91.318714540000002</v>
      </c>
      <c r="D87" s="115">
        <v>18.584521989999999</v>
      </c>
      <c r="E87" s="115">
        <v>72.734192549999989</v>
      </c>
      <c r="F87" s="115">
        <v>758.77769311999998</v>
      </c>
      <c r="G87" s="115">
        <v>17.57605972</v>
      </c>
      <c r="H87" s="115">
        <v>741.20163340000011</v>
      </c>
      <c r="I87" s="115">
        <v>612.49798769999995</v>
      </c>
      <c r="J87" s="115">
        <v>75.031546450000008</v>
      </c>
      <c r="K87" s="115">
        <v>537.46644125</v>
      </c>
      <c r="L87" s="115">
        <v>5031.0693731000001</v>
      </c>
      <c r="M87" s="115">
        <v>5001.7230420200003</v>
      </c>
      <c r="N87" s="115">
        <v>29.346331080000002</v>
      </c>
      <c r="O87" s="115">
        <v>-1.8477697400000002</v>
      </c>
      <c r="P87" s="115">
        <v>15.145827969999999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15">
        <v>6602.0391773800002</v>
      </c>
      <c r="C88" s="41">
        <v>92.428180029999993</v>
      </c>
      <c r="D88" s="115">
        <v>19.156571489999997</v>
      </c>
      <c r="E88" s="115">
        <v>73.271608540000003</v>
      </c>
      <c r="F88" s="115">
        <v>741.00708419</v>
      </c>
      <c r="G88" s="115">
        <v>41.511635229999996</v>
      </c>
      <c r="H88" s="115">
        <v>699.49544895999998</v>
      </c>
      <c r="I88" s="115">
        <v>612.65077095000004</v>
      </c>
      <c r="J88" s="115">
        <v>77.837307689999989</v>
      </c>
      <c r="K88" s="115">
        <v>534.81346326000005</v>
      </c>
      <c r="L88" s="115">
        <v>5155.9531422100008</v>
      </c>
      <c r="M88" s="115">
        <v>5128.1786955900006</v>
      </c>
      <c r="N88" s="115">
        <v>27.774446619999999</v>
      </c>
      <c r="O88" s="115">
        <v>-0.55817682999999996</v>
      </c>
      <c r="P88" s="115">
        <v>14.3003593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15">
        <v>6558.8957379200001</v>
      </c>
      <c r="C89" s="41">
        <v>100.82794132999999</v>
      </c>
      <c r="D89" s="115">
        <v>18.370505139999999</v>
      </c>
      <c r="E89" s="115">
        <v>82.457436189999996</v>
      </c>
      <c r="F89" s="115">
        <v>707.15512793999994</v>
      </c>
      <c r="G89" s="115">
        <v>32.691591529999997</v>
      </c>
      <c r="H89" s="115">
        <v>674.46353641000007</v>
      </c>
      <c r="I89" s="115">
        <v>668.56514650999998</v>
      </c>
      <c r="J89" s="115">
        <v>75.819460919999997</v>
      </c>
      <c r="K89" s="115">
        <v>592.74568558999999</v>
      </c>
      <c r="L89" s="115">
        <v>5082.3475221400004</v>
      </c>
      <c r="M89" s="115">
        <v>5050.8443912000002</v>
      </c>
      <c r="N89" s="115">
        <v>31.503130940000002</v>
      </c>
      <c r="O89" s="115">
        <v>-1.7400488600000001</v>
      </c>
      <c r="P89" s="115">
        <v>14.79114002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15">
        <v>6534.6815340700005</v>
      </c>
      <c r="C90" s="41">
        <v>111.56323737</v>
      </c>
      <c r="D90" s="115">
        <v>17.78144481</v>
      </c>
      <c r="E90" s="115">
        <v>93.78179256</v>
      </c>
      <c r="F90" s="115">
        <v>663.03713750999998</v>
      </c>
      <c r="G90" s="115">
        <v>33.146233369999997</v>
      </c>
      <c r="H90" s="115">
        <v>629.89090413999998</v>
      </c>
      <c r="I90" s="115">
        <v>684.04733721000002</v>
      </c>
      <c r="J90" s="115">
        <v>64.937971090000005</v>
      </c>
      <c r="K90" s="115">
        <v>619.10936612</v>
      </c>
      <c r="L90" s="115">
        <v>5076.0338219799996</v>
      </c>
      <c r="M90" s="115">
        <v>5046.8474018799998</v>
      </c>
      <c r="N90" s="115">
        <v>29.186420099999999</v>
      </c>
      <c r="O90" s="115">
        <v>-1.4450877600000001</v>
      </c>
      <c r="P90" s="115">
        <v>14.768236440000001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15">
        <v>6639.6574136099998</v>
      </c>
      <c r="C91" s="41">
        <v>113.76195377999998</v>
      </c>
      <c r="D91" s="115">
        <v>18.354209910000002</v>
      </c>
      <c r="E91" s="115">
        <v>95.40774386999999</v>
      </c>
      <c r="F91" s="115">
        <v>652.94602186000009</v>
      </c>
      <c r="G91" s="115">
        <v>36.031473200000001</v>
      </c>
      <c r="H91" s="115">
        <v>616.91454866000004</v>
      </c>
      <c r="I91" s="115">
        <v>661.01107908999995</v>
      </c>
      <c r="J91" s="115">
        <v>68.88220364</v>
      </c>
      <c r="K91" s="115">
        <v>592.1288754499999</v>
      </c>
      <c r="L91" s="115">
        <v>5211.9383588800001</v>
      </c>
      <c r="M91" s="115">
        <v>5179.3914154499998</v>
      </c>
      <c r="N91" s="115">
        <v>32.546943429999999</v>
      </c>
      <c r="O91" s="115">
        <v>-0.59739808999999999</v>
      </c>
      <c r="P91" s="115">
        <v>15.258611719999999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15">
        <v>6727.0169704099999</v>
      </c>
      <c r="C92" s="41">
        <v>137.54950603</v>
      </c>
      <c r="D92" s="115">
        <v>19.182059110000001</v>
      </c>
      <c r="E92" s="115">
        <v>118.36744691999999</v>
      </c>
      <c r="F92" s="115">
        <v>673.78784773000007</v>
      </c>
      <c r="G92" s="115">
        <v>31.993547050000004</v>
      </c>
      <c r="H92" s="115">
        <v>641.79430067999999</v>
      </c>
      <c r="I92" s="115">
        <v>678.66796956999997</v>
      </c>
      <c r="J92" s="115">
        <v>81.628724809999994</v>
      </c>
      <c r="K92" s="115">
        <v>597.03924475999997</v>
      </c>
      <c r="L92" s="115">
        <v>5237.0116470800003</v>
      </c>
      <c r="M92" s="115">
        <v>5200.03671562</v>
      </c>
      <c r="N92" s="115">
        <v>36.974931460000001</v>
      </c>
      <c r="O92" s="115">
        <v>-1.4155626700000001</v>
      </c>
      <c r="P92" s="115">
        <v>18.5820437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15">
        <v>6803.8619007500001</v>
      </c>
      <c r="C93" s="41">
        <v>138.45332359999998</v>
      </c>
      <c r="D93" s="115">
        <v>18.712344760000001</v>
      </c>
      <c r="E93" s="115">
        <v>119.74097884</v>
      </c>
      <c r="F93" s="115">
        <v>635.3099186799999</v>
      </c>
      <c r="G93" s="115">
        <v>35.769302400000001</v>
      </c>
      <c r="H93" s="115">
        <v>599.54061627999988</v>
      </c>
      <c r="I93" s="115">
        <v>738.42693567000003</v>
      </c>
      <c r="J93" s="115">
        <v>64.02415929</v>
      </c>
      <c r="K93" s="115">
        <v>674.40277637999998</v>
      </c>
      <c r="L93" s="115">
        <v>5291.6717227999998</v>
      </c>
      <c r="M93" s="115">
        <v>5252.6765377299998</v>
      </c>
      <c r="N93" s="115">
        <v>38.995185070000005</v>
      </c>
      <c r="O93" s="115">
        <v>-0.29177731000000007</v>
      </c>
      <c r="P93" s="115">
        <v>24.513151749999999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15">
        <v>6655.0977767100003</v>
      </c>
      <c r="C94" s="41">
        <v>30.15480573</v>
      </c>
      <c r="D94" s="115">
        <v>19.51055787</v>
      </c>
      <c r="E94" s="115">
        <v>10.64424786</v>
      </c>
      <c r="F94" s="115">
        <v>16.123589979999998</v>
      </c>
      <c r="G94" s="115">
        <v>12.584816439999999</v>
      </c>
      <c r="H94" s="115">
        <v>3.5387735399999998</v>
      </c>
      <c r="I94" s="115">
        <v>1034.34393176</v>
      </c>
      <c r="J94" s="115">
        <v>177.66514205999999</v>
      </c>
      <c r="K94" s="115">
        <v>856.67878970000004</v>
      </c>
      <c r="L94" s="115">
        <v>5574.4754492399998</v>
      </c>
      <c r="M94" s="115">
        <v>5497.2379957800003</v>
      </c>
      <c r="N94" s="115">
        <v>77.237453459999998</v>
      </c>
      <c r="O94" s="115">
        <v>3.5106136999999999</v>
      </c>
      <c r="P94" s="115">
        <v>16.2915162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15">
        <v>6784.30985753</v>
      </c>
      <c r="C95" s="41">
        <v>40.423727169999999</v>
      </c>
      <c r="D95" s="115">
        <v>18.3464855</v>
      </c>
      <c r="E95" s="115">
        <v>22.077241669999999</v>
      </c>
      <c r="F95" s="115">
        <v>243.67195006999998</v>
      </c>
      <c r="G95" s="115">
        <v>13.03127566</v>
      </c>
      <c r="H95" s="115">
        <v>230.64067441</v>
      </c>
      <c r="I95" s="115">
        <v>933.90715372</v>
      </c>
      <c r="J95" s="115">
        <v>138.72261358999998</v>
      </c>
      <c r="K95" s="115">
        <v>795.18454013000007</v>
      </c>
      <c r="L95" s="115">
        <v>5566.3070265699998</v>
      </c>
      <c r="M95" s="115">
        <v>5476.1021335999994</v>
      </c>
      <c r="N95" s="115">
        <v>90.204892970000003</v>
      </c>
      <c r="O95" s="115">
        <v>2.8172943099999999</v>
      </c>
      <c r="P95" s="115">
        <v>16.63535907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15">
        <v>6895.02800742</v>
      </c>
      <c r="C96" s="41">
        <v>47.836648890000006</v>
      </c>
      <c r="D96" s="115">
        <v>18.935085839999999</v>
      </c>
      <c r="E96" s="115">
        <v>28.90156305</v>
      </c>
      <c r="F96" s="115">
        <v>407.43981331999998</v>
      </c>
      <c r="G96" s="115">
        <v>13.459402219999999</v>
      </c>
      <c r="H96" s="115">
        <v>393.98041109999997</v>
      </c>
      <c r="I96" s="115">
        <v>932.8842016399999</v>
      </c>
      <c r="J96" s="115">
        <v>122.05576902</v>
      </c>
      <c r="K96" s="115">
        <v>810.82843261999994</v>
      </c>
      <c r="L96" s="115">
        <v>5506.8673435700002</v>
      </c>
      <c r="M96" s="115">
        <v>5408.3284692399993</v>
      </c>
      <c r="N96" s="115">
        <v>98.538874329999999</v>
      </c>
      <c r="O96" s="115">
        <v>-0.75712784999999994</v>
      </c>
      <c r="P96" s="115">
        <v>16.80797222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15">
        <v>6831.5868379699996</v>
      </c>
      <c r="C97" s="41">
        <v>38.647704430000005</v>
      </c>
      <c r="D97" s="115">
        <v>18.745139650000002</v>
      </c>
      <c r="E97" s="115">
        <v>19.902564780000002</v>
      </c>
      <c r="F97" s="115">
        <v>424.19649731000004</v>
      </c>
      <c r="G97" s="115">
        <v>12.154895610000001</v>
      </c>
      <c r="H97" s="115">
        <v>412.0416017</v>
      </c>
      <c r="I97" s="115">
        <v>931.58801650999999</v>
      </c>
      <c r="J97" s="115">
        <v>113.58863241999998</v>
      </c>
      <c r="K97" s="115">
        <v>817.99938408999992</v>
      </c>
      <c r="L97" s="115">
        <v>5437.1546197200005</v>
      </c>
      <c r="M97" s="115">
        <v>5356.3469605499995</v>
      </c>
      <c r="N97" s="115">
        <v>80.807659169999994</v>
      </c>
      <c r="O97" s="115">
        <v>-3.3019541000000001</v>
      </c>
      <c r="P97" s="115">
        <v>15.973424939999999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15">
        <v>7000.38598619</v>
      </c>
      <c r="C98" s="41">
        <v>40.482449779999996</v>
      </c>
      <c r="D98" s="115">
        <v>19.793576059999999</v>
      </c>
      <c r="E98" s="115">
        <v>20.68887372</v>
      </c>
      <c r="F98" s="115">
        <v>492.26480392999997</v>
      </c>
      <c r="G98" s="115">
        <v>31.74139473</v>
      </c>
      <c r="H98" s="115">
        <v>460.5234092</v>
      </c>
      <c r="I98" s="115">
        <v>939.22840004</v>
      </c>
      <c r="J98" s="115">
        <v>89.573313299999995</v>
      </c>
      <c r="K98" s="115">
        <v>849.65508673999989</v>
      </c>
      <c r="L98" s="115">
        <v>5528.4103324400003</v>
      </c>
      <c r="M98" s="115">
        <v>5441.0907422799992</v>
      </c>
      <c r="N98" s="115">
        <v>87.319590160000004</v>
      </c>
      <c r="O98" s="115">
        <v>-6.6542015999999995</v>
      </c>
      <c r="P98" s="115">
        <v>15.57504979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15">
        <v>7038.2943276100004</v>
      </c>
      <c r="C99" s="41">
        <v>35.797251670000001</v>
      </c>
      <c r="D99" s="115">
        <v>20.14337132</v>
      </c>
      <c r="E99" s="115">
        <v>15.653880349999998</v>
      </c>
      <c r="F99" s="115">
        <v>552.66373469000007</v>
      </c>
      <c r="G99" s="115">
        <v>30.87542964</v>
      </c>
      <c r="H99" s="115">
        <v>521.78830505000008</v>
      </c>
      <c r="I99" s="115">
        <v>994.20270061999997</v>
      </c>
      <c r="J99" s="115">
        <v>85.878490510000006</v>
      </c>
      <c r="K99" s="115">
        <v>908.32421010999997</v>
      </c>
      <c r="L99" s="115">
        <v>5455.6306406300009</v>
      </c>
      <c r="M99" s="115">
        <v>5381.05678386</v>
      </c>
      <c r="N99" s="115">
        <v>74.573856769999992</v>
      </c>
      <c r="O99" s="115">
        <v>-3.0037963699999999</v>
      </c>
      <c r="P99" s="115">
        <v>15.64023383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15">
        <v>7215.1197702600002</v>
      </c>
      <c r="C100" s="41">
        <v>37.240433959999997</v>
      </c>
      <c r="D100" s="115">
        <v>19.886135979999999</v>
      </c>
      <c r="E100" s="115">
        <v>17.354297979999998</v>
      </c>
      <c r="F100" s="115">
        <v>519.12376752</v>
      </c>
      <c r="G100" s="115">
        <v>30.682582590000003</v>
      </c>
      <c r="H100" s="115">
        <v>488.44118493000002</v>
      </c>
      <c r="I100" s="115">
        <v>964.48842654000009</v>
      </c>
      <c r="J100" s="115">
        <v>67.899527879999994</v>
      </c>
      <c r="K100" s="115">
        <v>896.58889866000004</v>
      </c>
      <c r="L100" s="115">
        <v>5694.2671422399999</v>
      </c>
      <c r="M100" s="115">
        <v>5603.8002466500002</v>
      </c>
      <c r="N100" s="115">
        <v>90.466895590000007</v>
      </c>
      <c r="O100" s="115">
        <v>-8.8269368200000002</v>
      </c>
      <c r="P100" s="115">
        <v>16.904297280000002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15">
        <v>7216.9069736700003</v>
      </c>
      <c r="C101" s="41">
        <v>32.198306029999998</v>
      </c>
      <c r="D101" s="115">
        <v>20.431518090000001</v>
      </c>
      <c r="E101" s="115">
        <v>11.766787940000002</v>
      </c>
      <c r="F101" s="115">
        <v>548.14360316</v>
      </c>
      <c r="G101" s="115">
        <v>32.289572900000003</v>
      </c>
      <c r="H101" s="115">
        <v>515.85403025999994</v>
      </c>
      <c r="I101" s="115">
        <v>1006.5082179000001</v>
      </c>
      <c r="J101" s="115">
        <v>84.585952230000004</v>
      </c>
      <c r="K101" s="115">
        <v>921.92226566999989</v>
      </c>
      <c r="L101" s="115">
        <v>5630.0568465800006</v>
      </c>
      <c r="M101" s="115">
        <v>5554.3805426800009</v>
      </c>
      <c r="N101" s="115">
        <v>75.676303899999994</v>
      </c>
      <c r="O101" s="115">
        <v>-1.6579814100000001</v>
      </c>
      <c r="P101" s="115">
        <v>16.94241529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15">
        <v>7276.9765342399996</v>
      </c>
      <c r="C102" s="41">
        <v>30.282509869999998</v>
      </c>
      <c r="D102" s="115">
        <v>20.697895129999999</v>
      </c>
      <c r="E102" s="115">
        <v>9.584614740000001</v>
      </c>
      <c r="F102" s="115">
        <v>556.33150296999997</v>
      </c>
      <c r="G102" s="115">
        <v>32.220117639999998</v>
      </c>
      <c r="H102" s="115">
        <v>524.11138533000008</v>
      </c>
      <c r="I102" s="115">
        <v>924.56709089000015</v>
      </c>
      <c r="J102" s="115">
        <v>72.760479479999987</v>
      </c>
      <c r="K102" s="115">
        <v>851.80661141000007</v>
      </c>
      <c r="L102" s="115">
        <v>5765.7954305100011</v>
      </c>
      <c r="M102" s="115">
        <v>5686.3899001500004</v>
      </c>
      <c r="N102" s="115">
        <v>79.405530359999986</v>
      </c>
      <c r="O102" s="115">
        <v>-2.19747979</v>
      </c>
      <c r="P102" s="115">
        <v>17.005220850000001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15">
        <v>7381.66656169</v>
      </c>
      <c r="C103" s="41">
        <v>32.792845440000001</v>
      </c>
      <c r="D103" s="115">
        <v>20.514722710000001</v>
      </c>
      <c r="E103" s="115">
        <v>12.278122730000002</v>
      </c>
      <c r="F103" s="115">
        <v>524.23770121000007</v>
      </c>
      <c r="G103" s="115">
        <v>35.105953479999997</v>
      </c>
      <c r="H103" s="115">
        <v>489.13174772999997</v>
      </c>
      <c r="I103" s="115">
        <v>923.7687334499999</v>
      </c>
      <c r="J103" s="115">
        <v>79.466748839999994</v>
      </c>
      <c r="K103" s="115">
        <v>844.30198460999986</v>
      </c>
      <c r="L103" s="115">
        <v>5900.8672815899999</v>
      </c>
      <c r="M103" s="115">
        <v>5817.5830454799998</v>
      </c>
      <c r="N103" s="115">
        <v>83.284236109999995</v>
      </c>
      <c r="O103" s="115">
        <v>-5.0538846499999996</v>
      </c>
      <c r="P103" s="115">
        <v>18.20965481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15">
        <v>7287.4020524999996</v>
      </c>
      <c r="C104" s="41">
        <v>32.734095679999996</v>
      </c>
      <c r="D104" s="115">
        <v>21.928572240000001</v>
      </c>
      <c r="E104" s="115">
        <v>10.80552344</v>
      </c>
      <c r="F104" s="115">
        <v>515.36113693000004</v>
      </c>
      <c r="G104" s="115">
        <v>34.786105710000001</v>
      </c>
      <c r="H104" s="115">
        <v>480.57503122000003</v>
      </c>
      <c r="I104" s="115">
        <v>943.06397122999999</v>
      </c>
      <c r="J104" s="115">
        <v>109.31105307</v>
      </c>
      <c r="K104" s="115">
        <v>833.75291816000004</v>
      </c>
      <c r="L104" s="115">
        <v>5796.2428486600002</v>
      </c>
      <c r="M104" s="115">
        <v>5720.8315749499998</v>
      </c>
      <c r="N104" s="115">
        <v>75.411273710000003</v>
      </c>
      <c r="O104" s="115">
        <v>-2.9394782099999999</v>
      </c>
      <c r="P104" s="115">
        <v>17.32037051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15">
        <v>7195.9542720400004</v>
      </c>
      <c r="C105" s="41">
        <v>40.667461160000002</v>
      </c>
      <c r="D105" s="115">
        <v>21.653978970000001</v>
      </c>
      <c r="E105" s="115">
        <v>19.013482190000001</v>
      </c>
      <c r="F105" s="115">
        <v>472.33842844000003</v>
      </c>
      <c r="G105" s="115">
        <v>35.41912885</v>
      </c>
      <c r="H105" s="115">
        <v>436.91929959000004</v>
      </c>
      <c r="I105" s="115">
        <v>882.73002833999999</v>
      </c>
      <c r="J105" s="115">
        <v>106.34476545</v>
      </c>
      <c r="K105" s="115">
        <v>776.38526288999992</v>
      </c>
      <c r="L105" s="115">
        <v>5800.2183541000004</v>
      </c>
      <c r="M105" s="115">
        <v>5718.9263205999996</v>
      </c>
      <c r="N105" s="115">
        <v>81.292033499999988</v>
      </c>
      <c r="O105" s="115">
        <v>-3.3669931899999996</v>
      </c>
      <c r="P105" s="115">
        <v>17.38496988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15">
        <v>6811.7861923500004</v>
      </c>
      <c r="C106" s="41">
        <v>37.383447289999999</v>
      </c>
      <c r="D106" s="115">
        <v>21.002116910000002</v>
      </c>
      <c r="E106" s="115">
        <v>16.381330379999998</v>
      </c>
      <c r="F106" s="115">
        <v>32.228127819999997</v>
      </c>
      <c r="G106" s="115">
        <v>15.336552619999999</v>
      </c>
      <c r="H106" s="115">
        <v>16.891575199999998</v>
      </c>
      <c r="I106" s="115">
        <v>961.54447739</v>
      </c>
      <c r="J106" s="115">
        <v>167.40879312000001</v>
      </c>
      <c r="K106" s="115">
        <v>794.13568426999996</v>
      </c>
      <c r="L106" s="115">
        <v>5780.63013985</v>
      </c>
      <c r="M106" s="115">
        <v>5710.38907535</v>
      </c>
      <c r="N106" s="115">
        <v>70.241064499999993</v>
      </c>
      <c r="O106" s="115">
        <v>-5.9523457400000002</v>
      </c>
      <c r="P106" s="115">
        <v>18.180111530000001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15">
        <v>7115.4302054600003</v>
      </c>
      <c r="C107" s="41">
        <v>35.782473269999997</v>
      </c>
      <c r="D107" s="115">
        <v>20.606072139999998</v>
      </c>
      <c r="E107" s="115">
        <v>15.176401129999999</v>
      </c>
      <c r="F107" s="115">
        <v>314.05803455</v>
      </c>
      <c r="G107" s="115">
        <v>18.411069599999998</v>
      </c>
      <c r="H107" s="115">
        <v>295.64696495000004</v>
      </c>
      <c r="I107" s="115">
        <v>962.84566623000001</v>
      </c>
      <c r="J107" s="115">
        <v>140.04826598</v>
      </c>
      <c r="K107" s="115">
        <v>822.79740025000001</v>
      </c>
      <c r="L107" s="115">
        <v>5802.7440314099995</v>
      </c>
      <c r="M107" s="115">
        <v>5720.5545504300007</v>
      </c>
      <c r="N107" s="115">
        <v>82.189480979999999</v>
      </c>
      <c r="O107" s="115">
        <v>-1.8828433100000002</v>
      </c>
      <c r="P107" s="115">
        <v>16.70779933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15">
        <v>7131.9150920299999</v>
      </c>
      <c r="C108" s="41">
        <v>32.795071120000003</v>
      </c>
      <c r="D108" s="115">
        <v>20.682306309999998</v>
      </c>
      <c r="E108" s="115">
        <v>12.112764810000002</v>
      </c>
      <c r="F108" s="115">
        <v>338.47366479000004</v>
      </c>
      <c r="G108" s="115">
        <v>14.68350985</v>
      </c>
      <c r="H108" s="115">
        <v>323.79015493999998</v>
      </c>
      <c r="I108" s="115">
        <v>981.74338235000005</v>
      </c>
      <c r="J108" s="115">
        <v>141.15824307</v>
      </c>
      <c r="K108" s="115">
        <v>840.58513927999991</v>
      </c>
      <c r="L108" s="115">
        <v>5778.9029737700002</v>
      </c>
      <c r="M108" s="115">
        <v>5696.1858309599993</v>
      </c>
      <c r="N108" s="115">
        <v>82.717142809999999</v>
      </c>
      <c r="O108" s="115">
        <v>-2.09963905</v>
      </c>
      <c r="P108" s="115">
        <v>16.626485819999999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15">
        <v>7029.5194371099997</v>
      </c>
      <c r="C109" s="41">
        <v>35.376221470000004</v>
      </c>
      <c r="D109" s="115">
        <v>20.811912469999999</v>
      </c>
      <c r="E109" s="115">
        <v>14.564309000000002</v>
      </c>
      <c r="F109" s="115">
        <v>321.69591220999996</v>
      </c>
      <c r="G109" s="115">
        <v>16.98559393</v>
      </c>
      <c r="H109" s="115">
        <v>304.71031827999997</v>
      </c>
      <c r="I109" s="115">
        <v>871.06634069999996</v>
      </c>
      <c r="J109" s="115">
        <v>111.10236962</v>
      </c>
      <c r="K109" s="115">
        <v>759.96397108000008</v>
      </c>
      <c r="L109" s="115">
        <v>5801.3809627299997</v>
      </c>
      <c r="M109" s="115">
        <v>5730.8300717500006</v>
      </c>
      <c r="N109" s="115">
        <v>70.550890980000005</v>
      </c>
      <c r="O109" s="115">
        <v>-2.7468166300000001</v>
      </c>
      <c r="P109" s="115">
        <v>17.343458609999999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15">
        <v>7048.2054675400004</v>
      </c>
      <c r="C110" s="41">
        <v>35.261980069999993</v>
      </c>
      <c r="D110" s="115">
        <v>20.33111383</v>
      </c>
      <c r="E110" s="115">
        <v>14.930866239999999</v>
      </c>
      <c r="F110" s="115">
        <v>349.10561538000002</v>
      </c>
      <c r="G110" s="115">
        <v>36.698410289999998</v>
      </c>
      <c r="H110" s="115">
        <v>312.40720508999999</v>
      </c>
      <c r="I110" s="115">
        <v>893.32919584000001</v>
      </c>
      <c r="J110" s="115">
        <v>110.80650813</v>
      </c>
      <c r="K110" s="115">
        <v>782.52268771000001</v>
      </c>
      <c r="L110" s="115">
        <v>5770.5086762500005</v>
      </c>
      <c r="M110" s="115">
        <v>5701.4403666400003</v>
      </c>
      <c r="N110" s="115">
        <v>69.06830961</v>
      </c>
      <c r="O110" s="115">
        <v>-8.3474984600000006</v>
      </c>
      <c r="P110" s="115">
        <v>17.987280370000001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15">
        <v>7164.3881668200002</v>
      </c>
      <c r="C111" s="41">
        <v>32.995074840000001</v>
      </c>
      <c r="D111" s="115">
        <v>20.576886250000001</v>
      </c>
      <c r="E111" s="115">
        <v>12.41818859</v>
      </c>
      <c r="F111" s="115">
        <v>379.45714677000001</v>
      </c>
      <c r="G111" s="115">
        <v>37.372446049999994</v>
      </c>
      <c r="H111" s="115">
        <v>342.08470072</v>
      </c>
      <c r="I111" s="115">
        <v>964.58001994000006</v>
      </c>
      <c r="J111" s="115">
        <v>116.51856046</v>
      </c>
      <c r="K111" s="115">
        <v>848.06145947999994</v>
      </c>
      <c r="L111" s="115">
        <v>5787.3559252699997</v>
      </c>
      <c r="M111" s="115">
        <v>5708.9767696399995</v>
      </c>
      <c r="N111" s="115">
        <v>78.37915563</v>
      </c>
      <c r="O111" s="115">
        <v>-0.67062976000000019</v>
      </c>
      <c r="P111" s="115">
        <v>19.807036879999998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15">
        <v>7318.8065750699998</v>
      </c>
      <c r="C112" s="41">
        <v>41.791064599999999</v>
      </c>
      <c r="D112" s="115">
        <v>21.51165834</v>
      </c>
      <c r="E112" s="115">
        <v>20.279406260000002</v>
      </c>
      <c r="F112" s="115">
        <v>325.98387136999997</v>
      </c>
      <c r="G112" s="115">
        <v>34.769896889999998</v>
      </c>
      <c r="H112" s="115">
        <v>291.21397447999999</v>
      </c>
      <c r="I112" s="115">
        <v>930.89604440000005</v>
      </c>
      <c r="J112" s="115">
        <v>108.22529248999999</v>
      </c>
      <c r="K112" s="115">
        <v>822.67075191000004</v>
      </c>
      <c r="L112" s="115">
        <v>6020.1355946999993</v>
      </c>
      <c r="M112" s="115">
        <v>5938.35623502</v>
      </c>
      <c r="N112" s="115">
        <v>81.779359679999999</v>
      </c>
      <c r="O112" s="115">
        <v>-7.71387337</v>
      </c>
      <c r="P112" s="115">
        <v>18.663618939999999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15">
        <v>7171.2662036000002</v>
      </c>
      <c r="C113" s="41">
        <v>36.600045100000003</v>
      </c>
      <c r="D113" s="115">
        <v>20.464685729999999</v>
      </c>
      <c r="E113" s="115">
        <v>16.135359370000003</v>
      </c>
      <c r="F113" s="115">
        <v>343.75851979000004</v>
      </c>
      <c r="G113" s="115">
        <v>33.436427930000001</v>
      </c>
      <c r="H113" s="115">
        <v>310.32209186</v>
      </c>
      <c r="I113" s="115">
        <v>1009.6588453000001</v>
      </c>
      <c r="J113" s="115">
        <v>104.90486258999999</v>
      </c>
      <c r="K113" s="115">
        <v>904.75398270999995</v>
      </c>
      <c r="L113" s="115">
        <v>5781.24879341</v>
      </c>
      <c r="M113" s="115">
        <v>5704.8023979999998</v>
      </c>
      <c r="N113" s="115">
        <v>76.446395410000008</v>
      </c>
      <c r="O113" s="115">
        <v>-1.71556811</v>
      </c>
      <c r="P113" s="115">
        <v>27.37925405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15">
        <v>7245.1045257799997</v>
      </c>
      <c r="C114" s="41">
        <v>32.795355600000001</v>
      </c>
      <c r="D114" s="115">
        <v>21.305262989999999</v>
      </c>
      <c r="E114" s="115">
        <v>11.49009261</v>
      </c>
      <c r="F114" s="115">
        <v>360.39665974999997</v>
      </c>
      <c r="G114" s="115">
        <v>32.617189160000002</v>
      </c>
      <c r="H114" s="115">
        <v>327.77947059000002</v>
      </c>
      <c r="I114" s="115">
        <v>945.80493042000001</v>
      </c>
      <c r="J114" s="115">
        <v>105.83271518999999</v>
      </c>
      <c r="K114" s="115">
        <v>839.97221522999996</v>
      </c>
      <c r="L114" s="115">
        <v>5906.1075800099998</v>
      </c>
      <c r="M114" s="115">
        <v>5801.8230744399998</v>
      </c>
      <c r="N114" s="115">
        <v>104.28450556999999</v>
      </c>
      <c r="O114" s="115">
        <v>-3.8158344099999999</v>
      </c>
      <c r="P114" s="115">
        <v>33.233248830000001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15">
        <v>7259.8137979900002</v>
      </c>
      <c r="C115" s="41">
        <v>34.870553909999998</v>
      </c>
      <c r="D115" s="115">
        <v>20.242966039999999</v>
      </c>
      <c r="E115" s="115">
        <v>14.627587870000001</v>
      </c>
      <c r="F115" s="115">
        <v>382.59088951999996</v>
      </c>
      <c r="G115" s="115">
        <v>34.188356939999998</v>
      </c>
      <c r="H115" s="115">
        <v>348.40253257999996</v>
      </c>
      <c r="I115" s="115">
        <v>1017.6066531299999</v>
      </c>
      <c r="J115" s="115">
        <v>108.00613980999999</v>
      </c>
      <c r="K115" s="115">
        <v>909.60051332</v>
      </c>
      <c r="L115" s="115">
        <v>5824.7457014299998</v>
      </c>
      <c r="M115" s="115">
        <v>5743.9796009599995</v>
      </c>
      <c r="N115" s="115">
        <v>80.766100469999998</v>
      </c>
      <c r="O115" s="115">
        <v>-2.06512867</v>
      </c>
      <c r="P115" s="115">
        <v>29.204016960000001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15">
        <v>7409.9137565299998</v>
      </c>
      <c r="C116" s="41">
        <v>34.071046809999999</v>
      </c>
      <c r="D116" s="115">
        <v>21.874798309999996</v>
      </c>
      <c r="E116" s="115">
        <v>12.196248499999999</v>
      </c>
      <c r="F116" s="115">
        <v>354.31138081</v>
      </c>
      <c r="G116" s="115">
        <v>55.417812220000002</v>
      </c>
      <c r="H116" s="115">
        <v>298.89356859000003</v>
      </c>
      <c r="I116" s="115">
        <v>1025.10957669</v>
      </c>
      <c r="J116" s="115">
        <v>108.92130829999998</v>
      </c>
      <c r="K116" s="115">
        <v>916.18826838999996</v>
      </c>
      <c r="L116" s="115">
        <v>5996.4217522200006</v>
      </c>
      <c r="M116" s="115">
        <v>5911.5685075100009</v>
      </c>
      <c r="N116" s="115">
        <v>84.853244709999998</v>
      </c>
      <c r="O116" s="115">
        <v>-0.67373133000000007</v>
      </c>
      <c r="P116" s="115">
        <v>28.612122960000001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15">
        <v>7419.9612821800001</v>
      </c>
      <c r="C117" s="41">
        <v>34.942941330000004</v>
      </c>
      <c r="D117" s="115">
        <v>22.04276407</v>
      </c>
      <c r="E117" s="115">
        <v>12.900177260000001</v>
      </c>
      <c r="F117" s="115">
        <v>341.79130565000003</v>
      </c>
      <c r="G117" s="115">
        <v>57.045866930000003</v>
      </c>
      <c r="H117" s="115">
        <v>284.74543872000004</v>
      </c>
      <c r="I117" s="115">
        <v>1013.80437237</v>
      </c>
      <c r="J117" s="115">
        <v>106.76799882</v>
      </c>
      <c r="K117" s="115">
        <v>907.03637355000001</v>
      </c>
      <c r="L117" s="115">
        <v>6029.4226628299994</v>
      </c>
      <c r="M117" s="115">
        <v>5947.5862430300003</v>
      </c>
      <c r="N117" s="115">
        <v>81.836419800000002</v>
      </c>
      <c r="O117" s="115">
        <v>-2.0166117200000002</v>
      </c>
      <c r="P117" s="115">
        <v>27.612424109999999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15">
        <v>7352.6350471599999</v>
      </c>
      <c r="C118" s="41">
        <v>29.420987109999999</v>
      </c>
      <c r="D118" s="115">
        <v>21.73227807</v>
      </c>
      <c r="E118" s="115">
        <v>7.68870904</v>
      </c>
      <c r="F118" s="115">
        <v>90.222799730000006</v>
      </c>
      <c r="G118" s="115">
        <v>9.8331728399999996</v>
      </c>
      <c r="H118" s="115">
        <v>80.389626890000002</v>
      </c>
      <c r="I118" s="115">
        <v>1120.3330057800001</v>
      </c>
      <c r="J118" s="115">
        <v>127.66784980999999</v>
      </c>
      <c r="K118" s="115">
        <v>992.66515597</v>
      </c>
      <c r="L118" s="115">
        <v>6112.6582545399997</v>
      </c>
      <c r="M118" s="115">
        <v>6030.7578503900004</v>
      </c>
      <c r="N118" s="115">
        <v>81.900404150000014</v>
      </c>
      <c r="O118" s="115">
        <v>-15.782450689999999</v>
      </c>
      <c r="P118" s="115">
        <v>26.723020099999999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15">
        <v>7702.0443223499997</v>
      </c>
      <c r="C119" s="41">
        <v>30.632608470000001</v>
      </c>
      <c r="D119" s="115">
        <v>22.492556530000002</v>
      </c>
      <c r="E119" s="115">
        <v>8.1400519399999993</v>
      </c>
      <c r="F119" s="115">
        <v>298.95717065000002</v>
      </c>
      <c r="G119" s="115">
        <v>13.582895480000001</v>
      </c>
      <c r="H119" s="115">
        <v>285.37427517000003</v>
      </c>
      <c r="I119" s="115">
        <v>1078.82361431</v>
      </c>
      <c r="J119" s="115">
        <v>98.640851569999995</v>
      </c>
      <c r="K119" s="115">
        <v>980.18276274000004</v>
      </c>
      <c r="L119" s="115">
        <v>6293.6309289199999</v>
      </c>
      <c r="M119" s="115">
        <v>6210.7109039500001</v>
      </c>
      <c r="N119" s="115">
        <v>82.92002497</v>
      </c>
      <c r="O119" s="115">
        <v>-2.79863134</v>
      </c>
      <c r="P119" s="115">
        <v>31.90536547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15">
        <v>7770.5027139100002</v>
      </c>
      <c r="C120" s="41">
        <v>32.830346769999998</v>
      </c>
      <c r="D120" s="115">
        <v>20.759890929999997</v>
      </c>
      <c r="E120" s="115">
        <v>12.070455839999999</v>
      </c>
      <c r="F120" s="115">
        <v>368.19383148999998</v>
      </c>
      <c r="G120" s="115">
        <v>41.372286070000001</v>
      </c>
      <c r="H120" s="115">
        <v>326.82154542000001</v>
      </c>
      <c r="I120" s="115">
        <v>1039.94756166</v>
      </c>
      <c r="J120" s="115">
        <v>99.878081609999995</v>
      </c>
      <c r="K120" s="115">
        <v>940.06948005000004</v>
      </c>
      <c r="L120" s="115">
        <v>6329.5309739900003</v>
      </c>
      <c r="M120" s="115">
        <v>6249.0744106400007</v>
      </c>
      <c r="N120" s="115">
        <v>80.456563349999996</v>
      </c>
      <c r="O120" s="115">
        <v>-4.1553416300000006</v>
      </c>
      <c r="P120" s="115">
        <v>30.774057249999998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15">
        <v>8051.5770139699998</v>
      </c>
      <c r="C121" s="41">
        <v>41.193730240000001</v>
      </c>
      <c r="D121" s="115">
        <v>22.35939157</v>
      </c>
      <c r="E121" s="115">
        <v>18.834338669999998</v>
      </c>
      <c r="F121" s="115">
        <v>363.14798216999998</v>
      </c>
      <c r="G121" s="115">
        <v>53.935862129999997</v>
      </c>
      <c r="H121" s="115">
        <v>309.21212004</v>
      </c>
      <c r="I121" s="115">
        <v>980.30394267999986</v>
      </c>
      <c r="J121" s="115">
        <v>113.02994889999999</v>
      </c>
      <c r="K121" s="115">
        <v>867.27399377999996</v>
      </c>
      <c r="L121" s="115">
        <v>6666.9313588799996</v>
      </c>
      <c r="M121" s="115">
        <v>6587.7992116300002</v>
      </c>
      <c r="N121" s="115">
        <v>79.132147250000017</v>
      </c>
      <c r="O121" s="115">
        <v>-1.7351800499999999</v>
      </c>
      <c r="P121" s="115">
        <v>34.434597190000005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15">
        <v>8088.1041982099996</v>
      </c>
      <c r="C122" s="41">
        <v>42.886400699999996</v>
      </c>
      <c r="D122" s="115">
        <v>21.685937979999999</v>
      </c>
      <c r="E122" s="115">
        <v>21.200462719999997</v>
      </c>
      <c r="F122" s="115">
        <v>315.78655437999998</v>
      </c>
      <c r="G122" s="115">
        <v>66.833780619999999</v>
      </c>
      <c r="H122" s="115">
        <v>248.95277376000001</v>
      </c>
      <c r="I122" s="115">
        <v>1047.3065214200001</v>
      </c>
      <c r="J122" s="115">
        <v>154.04790579000002</v>
      </c>
      <c r="K122" s="115">
        <v>893.25861562999989</v>
      </c>
      <c r="L122" s="115">
        <v>6682.124721709999</v>
      </c>
      <c r="M122" s="115">
        <v>6594.3198822100003</v>
      </c>
      <c r="N122" s="115">
        <v>87.804839500000014</v>
      </c>
      <c r="O122" s="115">
        <v>-2.7560605200000001</v>
      </c>
      <c r="P122" s="115">
        <v>33.035227460000002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15">
        <v>8149.4986207900001</v>
      </c>
      <c r="C123" s="41">
        <v>42.847195839999998</v>
      </c>
      <c r="D123" s="115">
        <v>21.738173920000001</v>
      </c>
      <c r="E123" s="115">
        <v>21.10902192</v>
      </c>
      <c r="F123" s="115">
        <v>320.45510522000001</v>
      </c>
      <c r="G123" s="115">
        <v>67.105128929999992</v>
      </c>
      <c r="H123" s="115">
        <v>253.34997629</v>
      </c>
      <c r="I123" s="115">
        <v>1099.6956371800002</v>
      </c>
      <c r="J123" s="115">
        <v>149.42966481000002</v>
      </c>
      <c r="K123" s="115">
        <v>950.2659723700001</v>
      </c>
      <c r="L123" s="115">
        <v>6686.5006825500004</v>
      </c>
      <c r="M123" s="115">
        <v>6591.1459087599997</v>
      </c>
      <c r="N123" s="115">
        <v>95.354773789999996</v>
      </c>
      <c r="O123" s="115">
        <v>-6.3868760500000006</v>
      </c>
      <c r="P123" s="115">
        <v>33.459115480000001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15">
        <v>8325.6322666600008</v>
      </c>
      <c r="C124" s="41">
        <v>34.28536398</v>
      </c>
      <c r="D124" s="115">
        <v>21.86135337</v>
      </c>
      <c r="E124" s="115">
        <v>12.42401061</v>
      </c>
      <c r="F124" s="115">
        <v>284.87640841999996</v>
      </c>
      <c r="G124" s="115">
        <v>31.259223389999999</v>
      </c>
      <c r="H124" s="115">
        <v>253.61718503</v>
      </c>
      <c r="I124" s="115">
        <v>1152.2481777400001</v>
      </c>
      <c r="J124" s="115">
        <v>167.31273064000001</v>
      </c>
      <c r="K124" s="115">
        <v>984.93544710000015</v>
      </c>
      <c r="L124" s="115">
        <v>6854.2223165200012</v>
      </c>
      <c r="M124" s="115">
        <v>6744.9951252600003</v>
      </c>
      <c r="N124" s="115">
        <v>109.22719125999998</v>
      </c>
      <c r="O124" s="115">
        <v>-2.02295034</v>
      </c>
      <c r="P124" s="115">
        <v>32.749165249999997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15">
        <v>8592.5573574999999</v>
      </c>
      <c r="C125" s="41">
        <v>33.226787889999997</v>
      </c>
      <c r="D125" s="115">
        <v>22.074503630000002</v>
      </c>
      <c r="E125" s="115">
        <v>11.152284259999998</v>
      </c>
      <c r="F125" s="115">
        <v>338.21691303000006</v>
      </c>
      <c r="G125" s="115">
        <v>35.672523130000002</v>
      </c>
      <c r="H125" s="115">
        <v>302.5443899</v>
      </c>
      <c r="I125" s="115">
        <v>1277.3883227000001</v>
      </c>
      <c r="J125" s="115">
        <v>186.78115726999999</v>
      </c>
      <c r="K125" s="115">
        <v>1090.6071654299999</v>
      </c>
      <c r="L125" s="115">
        <v>6943.7253338800001</v>
      </c>
      <c r="M125" s="115">
        <v>6819.2189965899997</v>
      </c>
      <c r="N125" s="115">
        <v>124.50633729</v>
      </c>
      <c r="O125" s="115">
        <v>-3.3902723200000002</v>
      </c>
      <c r="P125" s="115">
        <v>35.879283969999996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15">
        <v>8676.3037648499994</v>
      </c>
      <c r="C126" s="41">
        <v>38.347265800000002</v>
      </c>
      <c r="D126" s="115">
        <v>24.554000939999998</v>
      </c>
      <c r="E126" s="115">
        <v>13.793264860000001</v>
      </c>
      <c r="F126" s="115">
        <v>415.26638126</v>
      </c>
      <c r="G126" s="115">
        <v>34.61074747</v>
      </c>
      <c r="H126" s="115">
        <v>380.65563379000002</v>
      </c>
      <c r="I126" s="115">
        <v>1326.40459448</v>
      </c>
      <c r="J126" s="115">
        <v>216.62523325000001</v>
      </c>
      <c r="K126" s="115">
        <v>1109.7793612300002</v>
      </c>
      <c r="L126" s="115">
        <v>6896.2855233099999</v>
      </c>
      <c r="M126" s="115">
        <v>6759.8049152899994</v>
      </c>
      <c r="N126" s="115">
        <v>136.48060802000001</v>
      </c>
      <c r="O126" s="115">
        <v>-1.64222834</v>
      </c>
      <c r="P126" s="115">
        <v>35.727558710000004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15">
        <v>8869.3555090099999</v>
      </c>
      <c r="C127" s="41">
        <v>44.876523779999999</v>
      </c>
      <c r="D127" s="115">
        <v>25.923997799999999</v>
      </c>
      <c r="E127" s="115">
        <v>18.952525980000001</v>
      </c>
      <c r="F127" s="115">
        <v>425.61085840999993</v>
      </c>
      <c r="G127" s="115">
        <v>38.154529089999997</v>
      </c>
      <c r="H127" s="115">
        <v>387.45632931999995</v>
      </c>
      <c r="I127" s="115">
        <v>1366.77498945</v>
      </c>
      <c r="J127" s="115">
        <v>232.70091870999997</v>
      </c>
      <c r="K127" s="115">
        <v>1134.07407074</v>
      </c>
      <c r="L127" s="115">
        <v>7032.0931373700005</v>
      </c>
      <c r="M127" s="115">
        <v>6867.3886642899997</v>
      </c>
      <c r="N127" s="115">
        <v>164.70447308000001</v>
      </c>
      <c r="O127" s="115">
        <v>-6.2869498499999992</v>
      </c>
      <c r="P127" s="115">
        <v>36.081989560000004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15">
        <v>9012.4891487299992</v>
      </c>
      <c r="C128" s="41">
        <v>44.614187560000005</v>
      </c>
      <c r="D128" s="115">
        <v>26.015389569999996</v>
      </c>
      <c r="E128" s="115">
        <v>18.598797990000001</v>
      </c>
      <c r="F128" s="115">
        <v>478.92736556</v>
      </c>
      <c r="G128" s="115">
        <v>68.099278870000006</v>
      </c>
      <c r="H128" s="115">
        <v>410.82808668999996</v>
      </c>
      <c r="I128" s="115">
        <v>1357.59904987</v>
      </c>
      <c r="J128" s="115">
        <v>250.38404123999999</v>
      </c>
      <c r="K128" s="115">
        <v>1107.2150086300001</v>
      </c>
      <c r="L128" s="115">
        <v>7131.3485457400002</v>
      </c>
      <c r="M128" s="115">
        <v>6963.4685950599996</v>
      </c>
      <c r="N128" s="115">
        <v>167.87995068000001</v>
      </c>
      <c r="O128" s="115">
        <v>1.92325053</v>
      </c>
      <c r="P128" s="115">
        <v>35.080404559999998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15">
        <v>9037.7961456600005</v>
      </c>
      <c r="C129" s="41">
        <v>43.246060720000003</v>
      </c>
      <c r="D129" s="115">
        <v>27.073627429999998</v>
      </c>
      <c r="E129" s="115">
        <v>16.172433289999997</v>
      </c>
      <c r="F129" s="115">
        <v>429.56788611999997</v>
      </c>
      <c r="G129" s="115">
        <v>70.723041209999991</v>
      </c>
      <c r="H129" s="115">
        <v>358.84484491000001</v>
      </c>
      <c r="I129" s="115">
        <v>1381.0705044000001</v>
      </c>
      <c r="J129" s="115">
        <v>215.00674400999998</v>
      </c>
      <c r="K129" s="115">
        <v>1166.06376039</v>
      </c>
      <c r="L129" s="115">
        <v>7183.9116944199995</v>
      </c>
      <c r="M129" s="115">
        <v>7016.5680882500001</v>
      </c>
      <c r="N129" s="115">
        <v>167.34360616999999</v>
      </c>
      <c r="O129" s="115">
        <v>9.784645900000001</v>
      </c>
      <c r="P129" s="115">
        <v>34.407830509999997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15">
        <v>9151.7696225799991</v>
      </c>
      <c r="C130" s="41">
        <v>45.291250460000001</v>
      </c>
      <c r="D130" s="115">
        <v>28.476039230000001</v>
      </c>
      <c r="E130" s="115">
        <v>16.815211229999999</v>
      </c>
      <c r="F130" s="115">
        <v>69.36080951000001</v>
      </c>
      <c r="G130" s="115">
        <v>12.325302670000001</v>
      </c>
      <c r="H130" s="115">
        <v>57.035506840000004</v>
      </c>
      <c r="I130" s="115">
        <v>1530.6317567800002</v>
      </c>
      <c r="J130" s="115">
        <v>286.12684654999998</v>
      </c>
      <c r="K130" s="115">
        <v>1244.50491023</v>
      </c>
      <c r="L130" s="115">
        <v>7506.4858058299988</v>
      </c>
      <c r="M130" s="115">
        <v>7300.9421252800003</v>
      </c>
      <c r="N130" s="115">
        <v>205.54368054999998</v>
      </c>
      <c r="O130" s="115">
        <v>4.43180262</v>
      </c>
      <c r="P130" s="115">
        <v>35.333930520000003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15">
        <v>9055.9412389699992</v>
      </c>
      <c r="C131" s="41">
        <v>42.740669779999998</v>
      </c>
      <c r="D131" s="115">
        <v>27.98175157</v>
      </c>
      <c r="E131" s="115">
        <v>14.758918209999999</v>
      </c>
      <c r="F131" s="115">
        <v>267.05843285999998</v>
      </c>
      <c r="G131" s="115">
        <v>43.460652179999997</v>
      </c>
      <c r="H131" s="115">
        <v>223.59778068</v>
      </c>
      <c r="I131" s="115">
        <v>1413.37879628</v>
      </c>
      <c r="J131" s="115">
        <v>248.73491832000002</v>
      </c>
      <c r="K131" s="115">
        <v>1164.6438779599998</v>
      </c>
      <c r="L131" s="115">
        <v>7332.7633400500008</v>
      </c>
      <c r="M131" s="115">
        <v>7138.85449556</v>
      </c>
      <c r="N131" s="115">
        <v>193.90884449000001</v>
      </c>
      <c r="O131" s="115">
        <v>4.6829626900000001</v>
      </c>
      <c r="P131" s="115">
        <v>35.530470440000002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15">
        <v>9297.7569384800008</v>
      </c>
      <c r="C132" s="41">
        <v>37.637552499999998</v>
      </c>
      <c r="D132" s="115">
        <v>27.836386390000001</v>
      </c>
      <c r="E132" s="115">
        <v>9.8011661100000005</v>
      </c>
      <c r="F132" s="115">
        <v>426.17542699000001</v>
      </c>
      <c r="G132" s="115">
        <v>47.16668653</v>
      </c>
      <c r="H132" s="115">
        <v>379.00874046000001</v>
      </c>
      <c r="I132" s="115">
        <v>1453.5940870100001</v>
      </c>
      <c r="J132" s="115">
        <v>317.68477032000004</v>
      </c>
      <c r="K132" s="115">
        <v>1135.90931669</v>
      </c>
      <c r="L132" s="115">
        <v>7380.3498719799991</v>
      </c>
      <c r="M132" s="115">
        <v>7169.5853823899997</v>
      </c>
      <c r="N132" s="115">
        <v>210.76448958999998</v>
      </c>
      <c r="O132" s="115">
        <v>10.071487830000001</v>
      </c>
      <c r="P132" s="115">
        <v>35.607621809999998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15">
        <v>9204.2584904399992</v>
      </c>
      <c r="C133" s="41">
        <v>45.287758780000004</v>
      </c>
      <c r="D133" s="115">
        <v>27.760179170000001</v>
      </c>
      <c r="E133" s="115">
        <v>17.52757961</v>
      </c>
      <c r="F133" s="115">
        <v>472.65029006000003</v>
      </c>
      <c r="G133" s="115">
        <v>46.242722569999998</v>
      </c>
      <c r="H133" s="115">
        <v>426.40756749000002</v>
      </c>
      <c r="I133" s="115">
        <v>1373.2030243700001</v>
      </c>
      <c r="J133" s="115">
        <v>251.84201888999996</v>
      </c>
      <c r="K133" s="115">
        <v>1121.3610054800001</v>
      </c>
      <c r="L133" s="115">
        <v>7313.1174172299998</v>
      </c>
      <c r="M133" s="115">
        <v>7120.1353737799991</v>
      </c>
      <c r="N133" s="115">
        <v>192.98204344999999</v>
      </c>
      <c r="O133" s="115">
        <v>10.392807700000001</v>
      </c>
      <c r="P133" s="115">
        <v>36.981229040000002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15">
        <v>9157.7041530999995</v>
      </c>
      <c r="C134" s="41">
        <v>49.761855510000004</v>
      </c>
      <c r="D134" s="115">
        <v>25.136411359999997</v>
      </c>
      <c r="E134" s="115">
        <v>24.62544415</v>
      </c>
      <c r="F134" s="115">
        <v>415.71508409999996</v>
      </c>
      <c r="G134" s="115">
        <v>45.541741190000003</v>
      </c>
      <c r="H134" s="115">
        <v>370.17334290999997</v>
      </c>
      <c r="I134" s="115">
        <v>1400.10119485</v>
      </c>
      <c r="J134" s="115">
        <v>217.10457402</v>
      </c>
      <c r="K134" s="115">
        <v>1182.9966208300002</v>
      </c>
      <c r="L134" s="115">
        <v>7292.1260186399995</v>
      </c>
      <c r="M134" s="115">
        <v>7113.9319892000003</v>
      </c>
      <c r="N134" s="115">
        <v>178.19402943999998</v>
      </c>
      <c r="O134" s="115">
        <v>12.715831139999999</v>
      </c>
      <c r="P134" s="115">
        <v>45.41253828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15">
        <v>9273.2017052699994</v>
      </c>
      <c r="C135" s="41">
        <v>47.7206568</v>
      </c>
      <c r="D135" s="115">
        <v>25.46350472</v>
      </c>
      <c r="E135" s="115">
        <v>22.257152080000001</v>
      </c>
      <c r="F135" s="115">
        <v>448.95666371999999</v>
      </c>
      <c r="G135" s="115">
        <v>68.897184719999998</v>
      </c>
      <c r="H135" s="115">
        <v>380.05947899999995</v>
      </c>
      <c r="I135" s="115">
        <v>1498.1714010200003</v>
      </c>
      <c r="J135" s="115">
        <v>229.8940801</v>
      </c>
      <c r="K135" s="115">
        <v>1268.27732092</v>
      </c>
      <c r="L135" s="115">
        <v>7278.3529837300002</v>
      </c>
      <c r="M135" s="115">
        <v>7083.8239405499999</v>
      </c>
      <c r="N135" s="115">
        <v>194.52904318</v>
      </c>
      <c r="O135" s="115">
        <v>13.12360687</v>
      </c>
      <c r="P135" s="115">
        <v>45.369100209999999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15">
        <v>9428.9087275500005</v>
      </c>
      <c r="C136" s="41">
        <v>45.073219890000004</v>
      </c>
      <c r="D136" s="115">
        <v>24.193517190000001</v>
      </c>
      <c r="E136" s="115">
        <v>20.879702699999999</v>
      </c>
      <c r="F136" s="115">
        <v>446.12940379999998</v>
      </c>
      <c r="G136" s="115">
        <v>67.756727569999995</v>
      </c>
      <c r="H136" s="115">
        <v>378.37267623000002</v>
      </c>
      <c r="I136" s="115">
        <v>1442.52214916</v>
      </c>
      <c r="J136" s="115">
        <v>225.41799913</v>
      </c>
      <c r="K136" s="115">
        <v>1217.10415003</v>
      </c>
      <c r="L136" s="115">
        <v>7495.1839547</v>
      </c>
      <c r="M136" s="115">
        <v>7282.9052370299996</v>
      </c>
      <c r="N136" s="115">
        <v>212.27871766999999</v>
      </c>
      <c r="O136" s="115">
        <v>15.214516830000001</v>
      </c>
      <c r="P136" s="115">
        <v>43.075642049999999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15">
        <v>9373.7046883900002</v>
      </c>
      <c r="C137" s="41">
        <v>40.148375389999998</v>
      </c>
      <c r="D137" s="115">
        <v>23.920675500000002</v>
      </c>
      <c r="E137" s="115">
        <v>16.22769989</v>
      </c>
      <c r="F137" s="115">
        <v>507.76624935000001</v>
      </c>
      <c r="G137" s="115">
        <v>65.636050429999997</v>
      </c>
      <c r="H137" s="115">
        <v>442.13019892</v>
      </c>
      <c r="I137" s="115">
        <v>1491.9358626500002</v>
      </c>
      <c r="J137" s="115">
        <v>219.21408256999999</v>
      </c>
      <c r="K137" s="115">
        <v>1272.7217800799999</v>
      </c>
      <c r="L137" s="115">
        <v>7333.8542010000001</v>
      </c>
      <c r="M137" s="115">
        <v>7125.4252996100004</v>
      </c>
      <c r="N137" s="115">
        <v>208.42890138999999</v>
      </c>
      <c r="O137" s="115">
        <v>11.815435639999999</v>
      </c>
      <c r="P137" s="115">
        <v>41.531563259999999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15">
        <v>9303.6838216699998</v>
      </c>
      <c r="C138" s="41">
        <v>39.204073550000004</v>
      </c>
      <c r="D138" s="115">
        <v>22.764334439999999</v>
      </c>
      <c r="E138" s="115">
        <v>16.439739110000001</v>
      </c>
      <c r="F138" s="115">
        <v>606.59180732999994</v>
      </c>
      <c r="G138" s="115">
        <v>67.578735190000003</v>
      </c>
      <c r="H138" s="115">
        <v>539.01307213999996</v>
      </c>
      <c r="I138" s="115">
        <v>1525.9374452699999</v>
      </c>
      <c r="J138" s="115">
        <v>270.64432787999999</v>
      </c>
      <c r="K138" s="115">
        <v>1255.2931173900001</v>
      </c>
      <c r="L138" s="115">
        <v>7131.9504955200009</v>
      </c>
      <c r="M138" s="115">
        <v>6928.4024813500009</v>
      </c>
      <c r="N138" s="115">
        <v>203.54801417000002</v>
      </c>
      <c r="O138" s="115">
        <v>12.5232949</v>
      </c>
      <c r="P138" s="115">
        <v>45.899404500000003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15">
        <v>9373.1889760400009</v>
      </c>
      <c r="C139" s="41">
        <v>37.526487619999997</v>
      </c>
      <c r="D139" s="115">
        <v>22.737603119999999</v>
      </c>
      <c r="E139" s="115">
        <v>14.788884499999998</v>
      </c>
      <c r="F139" s="115">
        <v>624.89656091000006</v>
      </c>
      <c r="G139" s="115">
        <v>75.115526680000002</v>
      </c>
      <c r="H139" s="115">
        <v>549.78103423000005</v>
      </c>
      <c r="I139" s="115">
        <v>1576.2689679200003</v>
      </c>
      <c r="J139" s="115">
        <v>274.99716186000001</v>
      </c>
      <c r="K139" s="115">
        <v>1301.27180606</v>
      </c>
      <c r="L139" s="115">
        <v>7134.4969595900002</v>
      </c>
      <c r="M139" s="115">
        <v>6944.197254910001</v>
      </c>
      <c r="N139" s="115">
        <v>190.29970468000002</v>
      </c>
      <c r="O139" s="115">
        <v>17.426406780000001</v>
      </c>
      <c r="P139" s="115">
        <v>43.495104220000002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15">
        <v>9358.8248805000003</v>
      </c>
      <c r="C140" s="41">
        <v>35.883422870000004</v>
      </c>
      <c r="D140" s="115">
        <v>22.647512249999998</v>
      </c>
      <c r="E140" s="115">
        <v>13.235910619999999</v>
      </c>
      <c r="F140" s="115">
        <v>633.10220655000001</v>
      </c>
      <c r="G140" s="115">
        <v>76.377098480000001</v>
      </c>
      <c r="H140" s="115">
        <v>556.72510807000003</v>
      </c>
      <c r="I140" s="115">
        <v>1585.6110642900001</v>
      </c>
      <c r="J140" s="115">
        <v>265.58273710999998</v>
      </c>
      <c r="K140" s="115">
        <v>1320.0283271799999</v>
      </c>
      <c r="L140" s="115">
        <v>7104.2281867900001</v>
      </c>
      <c r="M140" s="115">
        <v>6915.3039819200003</v>
      </c>
      <c r="N140" s="115">
        <v>188.92420487000001</v>
      </c>
      <c r="O140" s="115">
        <v>90.466644900000006</v>
      </c>
      <c r="P140" s="115">
        <v>43.538108790000003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15">
        <v>9479.9531687899998</v>
      </c>
      <c r="C141" s="41">
        <v>67.582017170000015</v>
      </c>
      <c r="D141" s="115">
        <v>22.32285134</v>
      </c>
      <c r="E141" s="115">
        <v>45.259165830000001</v>
      </c>
      <c r="F141" s="115">
        <v>620.99126495000007</v>
      </c>
      <c r="G141" s="115">
        <v>76.269169829999996</v>
      </c>
      <c r="H141" s="115">
        <v>544.72209511999995</v>
      </c>
      <c r="I141" s="115">
        <v>1594.3545366899998</v>
      </c>
      <c r="J141" s="115">
        <v>306.55527018999999</v>
      </c>
      <c r="K141" s="115">
        <v>1287.7992665000002</v>
      </c>
      <c r="L141" s="115">
        <v>7197.0253499800001</v>
      </c>
      <c r="M141" s="115">
        <v>7009.45887279</v>
      </c>
      <c r="N141" s="115">
        <v>187.56647719</v>
      </c>
      <c r="O141" s="115">
        <v>-3.73893531</v>
      </c>
      <c r="P141" s="115">
        <v>42.627550530000001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15">
        <v>9354.7811315599993</v>
      </c>
      <c r="C142" s="41">
        <v>84.287329580000005</v>
      </c>
      <c r="D142" s="115">
        <v>22.411632359999999</v>
      </c>
      <c r="E142" s="115">
        <v>61.875697219999999</v>
      </c>
      <c r="F142" s="115">
        <v>71.401301579999995</v>
      </c>
      <c r="G142" s="115">
        <v>40.258515349999996</v>
      </c>
      <c r="H142" s="115">
        <v>31.142786229999999</v>
      </c>
      <c r="I142" s="115">
        <v>1806.7635581099998</v>
      </c>
      <c r="J142" s="115">
        <v>403.27390534000006</v>
      </c>
      <c r="K142" s="115">
        <v>1403.4896527699998</v>
      </c>
      <c r="L142" s="115">
        <v>7392.3289422900007</v>
      </c>
      <c r="M142" s="115">
        <v>7205.7633324399994</v>
      </c>
      <c r="N142" s="115">
        <v>186.56560985000002</v>
      </c>
      <c r="O142" s="115">
        <v>-2.26498898</v>
      </c>
      <c r="P142" s="115">
        <v>39.971056610000005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15">
        <v>9258.3609208800008</v>
      </c>
      <c r="C143" s="41">
        <v>65.09254030000001</v>
      </c>
      <c r="D143" s="115">
        <v>25.23196085</v>
      </c>
      <c r="E143" s="115">
        <v>39.860579450000003</v>
      </c>
      <c r="F143" s="115">
        <v>445.77252815999998</v>
      </c>
      <c r="G143" s="115">
        <v>93.38999896</v>
      </c>
      <c r="H143" s="115">
        <v>352.38252920000002</v>
      </c>
      <c r="I143" s="115">
        <v>1656.3427751099998</v>
      </c>
      <c r="J143" s="115">
        <v>257.25551521999995</v>
      </c>
      <c r="K143" s="115">
        <v>1399.08725989</v>
      </c>
      <c r="L143" s="115">
        <v>7091.1530773100003</v>
      </c>
      <c r="M143" s="115">
        <v>6925.2811696200006</v>
      </c>
      <c r="N143" s="115">
        <v>165.87190768999997</v>
      </c>
      <c r="O143" s="115">
        <v>-3.3199202999999997</v>
      </c>
      <c r="P143" s="115">
        <v>45.655617249999999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15">
        <v>8720.1103890300001</v>
      </c>
      <c r="C144" s="41">
        <v>51.76012309</v>
      </c>
      <c r="D144" s="115">
        <v>13.381176079999999</v>
      </c>
      <c r="E144" s="115">
        <v>38.378947009999997</v>
      </c>
      <c r="F144" s="115">
        <v>166.64355378000002</v>
      </c>
      <c r="G144" s="115">
        <v>41.578556280000001</v>
      </c>
      <c r="H144" s="115">
        <v>125.0649975</v>
      </c>
      <c r="I144" s="115">
        <v>1960.6490123200003</v>
      </c>
      <c r="J144" s="115">
        <v>580.47331759000008</v>
      </c>
      <c r="K144" s="115">
        <v>1380.17569473</v>
      </c>
      <c r="L144" s="115">
        <v>6541.0576998399993</v>
      </c>
      <c r="M144" s="115">
        <v>6359.3913587299994</v>
      </c>
      <c r="N144" s="115">
        <v>181.66634110999999</v>
      </c>
      <c r="O144" s="115">
        <v>-2.9213147900000003</v>
      </c>
      <c r="P144" s="115">
        <v>42.350004250000005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15">
        <v>9382.1444114900005</v>
      </c>
      <c r="C145" s="41">
        <v>53.31354661000001</v>
      </c>
      <c r="D145" s="115">
        <v>18.564177749999999</v>
      </c>
      <c r="E145" s="115">
        <v>34.749368860000004</v>
      </c>
      <c r="F145" s="115">
        <v>183.89597284999999</v>
      </c>
      <c r="G145" s="115">
        <v>49.408516310000003</v>
      </c>
      <c r="H145" s="115">
        <v>134.48745654000001</v>
      </c>
      <c r="I145" s="115">
        <v>1977.2251930700002</v>
      </c>
      <c r="J145" s="115">
        <v>570.38422491000006</v>
      </c>
      <c r="K145" s="115">
        <v>1406.8409681600003</v>
      </c>
      <c r="L145" s="115">
        <v>7167.7096989599995</v>
      </c>
      <c r="M145" s="115">
        <v>6952.5898994100007</v>
      </c>
      <c r="N145" s="115">
        <v>215.11979955000001</v>
      </c>
      <c r="O145" s="115">
        <v>-2.0300654900000001</v>
      </c>
      <c r="P145" s="115">
        <v>39.177522089999997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15">
        <v>10794.22279261</v>
      </c>
      <c r="C146" s="41">
        <v>56.667647420000002</v>
      </c>
      <c r="D146" s="115">
        <v>17.865915340000001</v>
      </c>
      <c r="E146" s="115">
        <v>38.801732080000001</v>
      </c>
      <c r="F146" s="115">
        <v>204.21596567</v>
      </c>
      <c r="G146" s="115">
        <v>60.589820130000007</v>
      </c>
      <c r="H146" s="115">
        <v>143.62614554000001</v>
      </c>
      <c r="I146" s="115">
        <v>2939.44963499</v>
      </c>
      <c r="J146" s="115">
        <v>521.10585919000005</v>
      </c>
      <c r="K146" s="115">
        <v>2418.3437758</v>
      </c>
      <c r="L146" s="115">
        <v>7593.8895445300004</v>
      </c>
      <c r="M146" s="115">
        <v>7353.2367036299993</v>
      </c>
      <c r="N146" s="115">
        <v>240.6528409</v>
      </c>
      <c r="O146" s="115">
        <v>-2.4915021199999998</v>
      </c>
      <c r="P146" s="115">
        <v>38.643358970000001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15">
        <v>11363.481793630001</v>
      </c>
      <c r="C147" s="41">
        <v>59.995099350000004</v>
      </c>
      <c r="D147" s="115">
        <v>19.388202829999997</v>
      </c>
      <c r="E147" s="115">
        <v>40.606896519999999</v>
      </c>
      <c r="F147" s="115">
        <v>245.43671366999999</v>
      </c>
      <c r="G147" s="115">
        <v>100.88386309999999</v>
      </c>
      <c r="H147" s="115">
        <v>144.55285057</v>
      </c>
      <c r="I147" s="115">
        <v>3119.44786135</v>
      </c>
      <c r="J147" s="115">
        <v>557.46180628000002</v>
      </c>
      <c r="K147" s="115">
        <v>2561.98605507</v>
      </c>
      <c r="L147" s="115">
        <v>7938.6021192600001</v>
      </c>
      <c r="M147" s="115">
        <v>7652.3078998099991</v>
      </c>
      <c r="N147" s="115">
        <v>286.29421945000001</v>
      </c>
      <c r="O147" s="115">
        <v>-1.5871469200000001</v>
      </c>
      <c r="P147" s="115">
        <v>40.454091230000003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15">
        <v>11706.52631694</v>
      </c>
      <c r="C148" s="41">
        <v>61.035780620000004</v>
      </c>
      <c r="D148" s="115">
        <v>19.422593980000002</v>
      </c>
      <c r="E148" s="115">
        <v>41.613186640000002</v>
      </c>
      <c r="F148" s="115">
        <v>235.46206007000001</v>
      </c>
      <c r="G148" s="115">
        <v>98.509495189999996</v>
      </c>
      <c r="H148" s="115">
        <v>136.95256488000001</v>
      </c>
      <c r="I148" s="115">
        <v>3048.5198136899999</v>
      </c>
      <c r="J148" s="115">
        <v>529.72311416000002</v>
      </c>
      <c r="K148" s="115">
        <v>2518.7966995299998</v>
      </c>
      <c r="L148" s="115">
        <v>8361.5086625599997</v>
      </c>
      <c r="M148" s="115">
        <v>8073.5640088699984</v>
      </c>
      <c r="N148" s="115">
        <v>287.94465369</v>
      </c>
      <c r="O148" s="115">
        <v>-3.26908362</v>
      </c>
      <c r="P148" s="115">
        <v>39.993888510000005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15">
        <v>12035.60373108</v>
      </c>
      <c r="C149" s="41">
        <v>60.731344180000001</v>
      </c>
      <c r="D149" s="115">
        <v>19.035521490000001</v>
      </c>
      <c r="E149" s="115">
        <v>41.69582269</v>
      </c>
      <c r="F149" s="115">
        <v>281.91745061000006</v>
      </c>
      <c r="G149" s="115">
        <v>115.18944845</v>
      </c>
      <c r="H149" s="115">
        <v>166.72800216000002</v>
      </c>
      <c r="I149" s="115">
        <v>2676.1700526599998</v>
      </c>
      <c r="J149" s="115">
        <v>402.87214349999999</v>
      </c>
      <c r="K149" s="115">
        <v>2273.29790916</v>
      </c>
      <c r="L149" s="115">
        <v>9016.78488363</v>
      </c>
      <c r="M149" s="115">
        <v>8708.2068106700008</v>
      </c>
      <c r="N149" s="115">
        <v>308.57807295999999</v>
      </c>
      <c r="O149" s="115">
        <v>16.97807289</v>
      </c>
      <c r="P149" s="115">
        <v>56.598593940000001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15">
        <v>12496.3892333</v>
      </c>
      <c r="C150" s="41">
        <v>70.586369410000003</v>
      </c>
      <c r="D150" s="115">
        <v>22.525112409999998</v>
      </c>
      <c r="E150" s="115">
        <v>48.061257000000005</v>
      </c>
      <c r="F150" s="115">
        <v>268.20096066999997</v>
      </c>
      <c r="G150" s="115">
        <v>102.85488051</v>
      </c>
      <c r="H150" s="115">
        <v>165.34608015999999</v>
      </c>
      <c r="I150" s="115">
        <v>2804.0918150800003</v>
      </c>
      <c r="J150" s="115">
        <v>380.30182815000001</v>
      </c>
      <c r="K150" s="115">
        <v>2423.7899869299999</v>
      </c>
      <c r="L150" s="115">
        <v>9353.5100881399994</v>
      </c>
      <c r="M150" s="115">
        <v>9028.5068220800003</v>
      </c>
      <c r="N150" s="115">
        <v>325.00326605999999</v>
      </c>
      <c r="O150" s="115">
        <v>-2.0456204500000004</v>
      </c>
      <c r="P150" s="115">
        <v>47.954153230000003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15">
        <v>12373.691625490001</v>
      </c>
      <c r="C151" s="41">
        <v>73.442674750000009</v>
      </c>
      <c r="D151" s="115">
        <v>32.751152409999996</v>
      </c>
      <c r="E151" s="115">
        <v>40.691522339999999</v>
      </c>
      <c r="F151" s="115">
        <v>286.95841844</v>
      </c>
      <c r="G151" s="115">
        <v>96.348721380000001</v>
      </c>
      <c r="H151" s="115">
        <v>190.60969706</v>
      </c>
      <c r="I151" s="115">
        <v>2567.9031964699998</v>
      </c>
      <c r="J151" s="115">
        <v>395.09471798999999</v>
      </c>
      <c r="K151" s="115">
        <v>2172.8084784799998</v>
      </c>
      <c r="L151" s="115">
        <v>9445.3873358300007</v>
      </c>
      <c r="M151" s="115">
        <v>9130.9001811899998</v>
      </c>
      <c r="N151" s="115">
        <v>314.48715463999997</v>
      </c>
      <c r="O151" s="115">
        <v>0.14467070999999998</v>
      </c>
      <c r="P151" s="115">
        <v>48.285921169999995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15">
        <v>12704.3033251</v>
      </c>
      <c r="C152" s="41">
        <v>70.995085270000004</v>
      </c>
      <c r="D152" s="115">
        <v>31.611791890000003</v>
      </c>
      <c r="E152" s="115">
        <v>39.383293379999998</v>
      </c>
      <c r="F152" s="115">
        <v>146.13402437000002</v>
      </c>
      <c r="G152" s="115">
        <v>73.881097119999993</v>
      </c>
      <c r="H152" s="115">
        <v>72.252927249999999</v>
      </c>
      <c r="I152" s="115">
        <v>2851.6360958000005</v>
      </c>
      <c r="J152" s="115">
        <v>419.61683486000004</v>
      </c>
      <c r="K152" s="115">
        <v>2432.0192609400001</v>
      </c>
      <c r="L152" s="115">
        <v>9635.5381196599992</v>
      </c>
      <c r="M152" s="115">
        <v>9331.3375084500003</v>
      </c>
      <c r="N152" s="115">
        <v>304.20061120999998</v>
      </c>
      <c r="O152" s="115">
        <v>1.12301067</v>
      </c>
      <c r="P152" s="115">
        <v>43.671384889999999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15">
        <v>13196.87452639</v>
      </c>
      <c r="C153" s="41">
        <v>64.742237700000004</v>
      </c>
      <c r="D153" s="115">
        <v>33.645725079999998</v>
      </c>
      <c r="E153" s="115">
        <v>31.096512619999999</v>
      </c>
      <c r="F153" s="115">
        <v>167.56038959999998</v>
      </c>
      <c r="G153" s="115">
        <v>82.123433390000002</v>
      </c>
      <c r="H153" s="115">
        <v>85.436956210000005</v>
      </c>
      <c r="I153" s="115">
        <v>2904.2663594400001</v>
      </c>
      <c r="J153" s="115">
        <v>372.19195955999999</v>
      </c>
      <c r="K153" s="115">
        <v>2532.0743998799999</v>
      </c>
      <c r="L153" s="115">
        <v>10060.30553965</v>
      </c>
      <c r="M153" s="115">
        <v>9732.5448830200003</v>
      </c>
      <c r="N153" s="115">
        <v>327.76065663000003</v>
      </c>
      <c r="O153" s="115">
        <v>0.93003247999999994</v>
      </c>
      <c r="P153" s="115">
        <v>42.305490040000002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15">
        <v>13856.982674729999</v>
      </c>
      <c r="C154" s="41">
        <v>65.118319389999996</v>
      </c>
      <c r="D154" s="115">
        <v>33.666907459999997</v>
      </c>
      <c r="E154" s="115">
        <v>31.451411929999999</v>
      </c>
      <c r="F154" s="115">
        <v>90.483415190000002</v>
      </c>
      <c r="G154" s="115">
        <v>55.035406780000002</v>
      </c>
      <c r="H154" s="115">
        <v>35.44800841</v>
      </c>
      <c r="I154" s="115">
        <v>2646.31744037</v>
      </c>
      <c r="J154" s="115">
        <v>369.07040713999999</v>
      </c>
      <c r="K154" s="115">
        <v>2277.2470332299999</v>
      </c>
      <c r="L154" s="115">
        <v>11055.063499780001</v>
      </c>
      <c r="M154" s="115">
        <v>10705.744209479999</v>
      </c>
      <c r="N154" s="115">
        <v>349.31929029999998</v>
      </c>
      <c r="O154" s="115">
        <v>0.27505491000000004</v>
      </c>
      <c r="P154" s="115">
        <v>42.474360580000003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15">
        <v>13687.00956927</v>
      </c>
      <c r="C155" s="41">
        <v>61.185197949999996</v>
      </c>
      <c r="D155" s="115">
        <v>33.68486</v>
      </c>
      <c r="E155" s="115">
        <v>27.500337949999999</v>
      </c>
      <c r="F155" s="115">
        <v>119.99456588000001</v>
      </c>
      <c r="G155" s="115">
        <v>58.804143310000001</v>
      </c>
      <c r="H155" s="115">
        <v>61.190422569999996</v>
      </c>
      <c r="I155" s="115">
        <v>2686.1587203099998</v>
      </c>
      <c r="J155" s="115">
        <v>325.73763587000002</v>
      </c>
      <c r="K155" s="115">
        <v>2360.42108444</v>
      </c>
      <c r="L155" s="115">
        <v>10819.671085129999</v>
      </c>
      <c r="M155" s="115">
        <v>10469.60038605</v>
      </c>
      <c r="N155" s="115">
        <v>350.07069908</v>
      </c>
      <c r="O155" s="115">
        <v>-0.91723359000000004</v>
      </c>
      <c r="P155" s="115">
        <v>44.068859150000002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15">
        <v>13942.64714974</v>
      </c>
      <c r="C156" s="41">
        <v>65.240232520000006</v>
      </c>
      <c r="D156" s="115">
        <v>37.293995599999995</v>
      </c>
      <c r="E156" s="115">
        <v>27.94623692</v>
      </c>
      <c r="F156" s="115">
        <v>122.66066309999999</v>
      </c>
      <c r="G156" s="115">
        <v>45.124220800000003</v>
      </c>
      <c r="H156" s="115">
        <v>77.53644229999999</v>
      </c>
      <c r="I156" s="115">
        <v>3063.8434597</v>
      </c>
      <c r="J156" s="115">
        <v>491.31027175999998</v>
      </c>
      <c r="K156" s="115">
        <v>2572.5331879400001</v>
      </c>
      <c r="L156" s="115">
        <v>10690.902794420001</v>
      </c>
      <c r="M156" s="115">
        <v>10362.446365669999</v>
      </c>
      <c r="N156" s="115">
        <v>328.45642874999999</v>
      </c>
      <c r="O156" s="115">
        <v>-1.84698794</v>
      </c>
      <c r="P156" s="115">
        <v>45.977236019999999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15">
        <v>13842.02325943</v>
      </c>
      <c r="C157" s="41">
        <v>65.625899590000003</v>
      </c>
      <c r="D157" s="115">
        <v>36.216695619999996</v>
      </c>
      <c r="E157" s="115">
        <v>29.409203970000004</v>
      </c>
      <c r="F157" s="115">
        <v>127.44416135</v>
      </c>
      <c r="G157" s="115">
        <v>50.026616850000003</v>
      </c>
      <c r="H157" s="115">
        <v>77.417544499999991</v>
      </c>
      <c r="I157" s="115">
        <v>2952.4186579799998</v>
      </c>
      <c r="J157" s="115">
        <v>453.18095609</v>
      </c>
      <c r="K157" s="115">
        <v>2499.2377018900002</v>
      </c>
      <c r="L157" s="115">
        <v>10696.53454051</v>
      </c>
      <c r="M157" s="115">
        <v>10341.11439112</v>
      </c>
      <c r="N157" s="115">
        <v>355.42014939000001</v>
      </c>
      <c r="O157" s="115">
        <v>-4.0247080099999994</v>
      </c>
      <c r="P157" s="115">
        <v>46.071593979999996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15">
        <v>13858.145440279999</v>
      </c>
      <c r="C158" s="41">
        <v>65.91372994999999</v>
      </c>
      <c r="D158" s="115">
        <v>36.203606360000002</v>
      </c>
      <c r="E158" s="115">
        <v>29.710123589999998</v>
      </c>
      <c r="F158" s="115">
        <v>116.28980340999999</v>
      </c>
      <c r="G158" s="115">
        <v>48.968764870000001</v>
      </c>
      <c r="H158" s="115">
        <v>67.321038539999989</v>
      </c>
      <c r="I158" s="115">
        <v>3012.42216891</v>
      </c>
      <c r="J158" s="115">
        <v>494.47234659999998</v>
      </c>
      <c r="K158" s="115">
        <v>2517.9498223099999</v>
      </c>
      <c r="L158" s="115">
        <v>10663.51973801</v>
      </c>
      <c r="M158" s="115">
        <v>10278.070608919999</v>
      </c>
      <c r="N158" s="115">
        <v>385.44912909000004</v>
      </c>
      <c r="O158" s="115">
        <v>-1.63531855</v>
      </c>
      <c r="P158" s="115">
        <v>49.626908269999994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15">
        <v>14002.71232604</v>
      </c>
      <c r="C159" s="41">
        <v>65.982933200000005</v>
      </c>
      <c r="D159" s="115">
        <v>36.343657090000001</v>
      </c>
      <c r="E159" s="115">
        <v>29.639276110000001</v>
      </c>
      <c r="F159" s="115">
        <v>111.62650248</v>
      </c>
      <c r="G159" s="115">
        <v>45.675415139999998</v>
      </c>
      <c r="H159" s="115">
        <v>65.951087340000001</v>
      </c>
      <c r="I159" s="115">
        <v>3232.8869684799997</v>
      </c>
      <c r="J159" s="115">
        <v>471.59246805999999</v>
      </c>
      <c r="K159" s="115">
        <v>2761.2945004200001</v>
      </c>
      <c r="L159" s="115">
        <v>10592.215921880001</v>
      </c>
      <c r="M159" s="115">
        <v>10204.576506789999</v>
      </c>
      <c r="N159" s="115">
        <v>387.63941509</v>
      </c>
      <c r="O159" s="115">
        <v>0.32857780000000003</v>
      </c>
      <c r="P159" s="115">
        <v>47.346605789999998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15">
        <v>14383.86476013</v>
      </c>
      <c r="C160" s="41">
        <v>69.511965410000016</v>
      </c>
      <c r="D160" s="115">
        <v>37.774960480000004</v>
      </c>
      <c r="E160" s="115">
        <v>31.737004930000001</v>
      </c>
      <c r="F160" s="115">
        <v>116.94581393999999</v>
      </c>
      <c r="G160" s="115">
        <v>52.615238210000001</v>
      </c>
      <c r="H160" s="115">
        <v>64.330575730000007</v>
      </c>
      <c r="I160" s="115">
        <v>3253.7315070700001</v>
      </c>
      <c r="J160" s="115">
        <v>469.51839115000001</v>
      </c>
      <c r="K160" s="115">
        <v>2784.2131159199998</v>
      </c>
      <c r="L160" s="115">
        <v>10943.67547371</v>
      </c>
      <c r="M160" s="115">
        <v>10575.120311579998</v>
      </c>
      <c r="N160" s="115">
        <v>368.55516212999999</v>
      </c>
      <c r="O160" s="115">
        <v>-4.0254542899999999</v>
      </c>
      <c r="P160" s="115">
        <v>38.313112449999998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15">
        <v>14635.318601520001</v>
      </c>
      <c r="C161" s="41">
        <v>69.464919399999999</v>
      </c>
      <c r="D161" s="115">
        <v>37.563488249999999</v>
      </c>
      <c r="E161" s="115">
        <v>31.901431150000001</v>
      </c>
      <c r="F161" s="115">
        <v>104.17172975</v>
      </c>
      <c r="G161" s="115">
        <v>40.271053710000004</v>
      </c>
      <c r="H161" s="115">
        <v>63.900676039999993</v>
      </c>
      <c r="I161" s="115">
        <v>3458.2884744600005</v>
      </c>
      <c r="J161" s="115">
        <v>451.37579863999997</v>
      </c>
      <c r="K161" s="115">
        <v>3006.91267582</v>
      </c>
      <c r="L161" s="115">
        <v>11003.39347791</v>
      </c>
      <c r="M161" s="115">
        <v>10633.34309497</v>
      </c>
      <c r="N161" s="115">
        <v>370.05038293999996</v>
      </c>
      <c r="O161" s="115">
        <v>-1.1728057599999999</v>
      </c>
      <c r="P161" s="115">
        <v>40.764463220000003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15">
        <v>14835.60246521</v>
      </c>
      <c r="C162" s="41">
        <v>66.432697770000004</v>
      </c>
      <c r="D162" s="115">
        <v>34.781314070000001</v>
      </c>
      <c r="E162" s="115">
        <v>31.6513837</v>
      </c>
      <c r="F162" s="115">
        <v>78.009884370000009</v>
      </c>
      <c r="G162" s="115">
        <v>42.872780720000002</v>
      </c>
      <c r="H162" s="115">
        <v>35.13710365</v>
      </c>
      <c r="I162" s="115">
        <v>3705.5292734800005</v>
      </c>
      <c r="J162" s="115">
        <v>476.27930973000002</v>
      </c>
      <c r="K162" s="115">
        <v>3229.2499637500005</v>
      </c>
      <c r="L162" s="115">
        <v>10985.63060959</v>
      </c>
      <c r="M162" s="115">
        <v>10523.98331591</v>
      </c>
      <c r="N162" s="115">
        <v>461.64729368000002</v>
      </c>
      <c r="O162" s="115">
        <v>1.52680193</v>
      </c>
      <c r="P162" s="115">
        <v>44.07249788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15">
        <v>14929.74128074</v>
      </c>
      <c r="C163" s="41">
        <v>69.036758259999999</v>
      </c>
      <c r="D163" s="115">
        <v>36.767156579999998</v>
      </c>
      <c r="E163" s="115">
        <v>32.269601680000001</v>
      </c>
      <c r="F163" s="115">
        <v>73.001941829999993</v>
      </c>
      <c r="G163" s="115">
        <v>27.040116490000003</v>
      </c>
      <c r="H163" s="115">
        <v>45.961825340000004</v>
      </c>
      <c r="I163" s="115">
        <v>3584.7543634200001</v>
      </c>
      <c r="J163" s="115">
        <v>473.20772874999994</v>
      </c>
      <c r="K163" s="115">
        <v>3111.54663467</v>
      </c>
      <c r="L163" s="115">
        <v>11202.948217230001</v>
      </c>
      <c r="M163" s="115">
        <v>10745.580070529999</v>
      </c>
      <c r="N163" s="115">
        <v>457.36814670000001</v>
      </c>
      <c r="O163" s="115">
        <v>2.6702177999999996</v>
      </c>
      <c r="P163" s="115">
        <v>38.998956739999997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15">
        <v>14824.38368461</v>
      </c>
      <c r="C164" s="41">
        <v>78.066181810000018</v>
      </c>
      <c r="D164" s="115">
        <v>36.651113220000006</v>
      </c>
      <c r="E164" s="115">
        <v>41.415068590000004</v>
      </c>
      <c r="F164" s="115">
        <v>72.14075742</v>
      </c>
      <c r="G164" s="115">
        <v>24.84431103</v>
      </c>
      <c r="H164" s="115">
        <v>47.29644639</v>
      </c>
      <c r="I164" s="115">
        <v>3513.3356379500005</v>
      </c>
      <c r="J164" s="115">
        <v>493.80711266999998</v>
      </c>
      <c r="K164" s="115">
        <v>3019.5285252800004</v>
      </c>
      <c r="L164" s="115">
        <v>11160.841107429998</v>
      </c>
      <c r="M164" s="115">
        <v>10732.504099599999</v>
      </c>
      <c r="N164" s="115">
        <v>428.33700783</v>
      </c>
      <c r="O164" s="115">
        <v>6.5367221500000001</v>
      </c>
      <c r="P164" s="115">
        <v>41.210342920000002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15">
        <v>15048.725954609999</v>
      </c>
      <c r="C165" s="41">
        <v>79.800287109999999</v>
      </c>
      <c r="D165" s="115">
        <v>36.752014469999999</v>
      </c>
      <c r="E165" s="115">
        <v>43.048272639999993</v>
      </c>
      <c r="F165" s="115">
        <v>88.906738160000003</v>
      </c>
      <c r="G165" s="115">
        <v>25.341430020000001</v>
      </c>
      <c r="H165" s="115">
        <v>63.565308139999999</v>
      </c>
      <c r="I165" s="115">
        <v>3454.0054342400003</v>
      </c>
      <c r="J165" s="115">
        <v>516.30126603999997</v>
      </c>
      <c r="K165" s="115">
        <v>2937.7041681999999</v>
      </c>
      <c r="L165" s="115">
        <v>11426.0134951</v>
      </c>
      <c r="M165" s="115">
        <v>11001.52203285</v>
      </c>
      <c r="N165" s="115">
        <v>424.49146225000004</v>
      </c>
      <c r="O165" s="115">
        <v>3.4498832999999998</v>
      </c>
      <c r="P165" s="115">
        <v>38.316945169999997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15">
        <v>15991.30415043</v>
      </c>
      <c r="C166" s="41">
        <v>76.919955939999994</v>
      </c>
      <c r="D166" s="115">
        <v>34.927072549999998</v>
      </c>
      <c r="E166" s="115">
        <v>41.992883389999996</v>
      </c>
      <c r="F166" s="115">
        <v>88.227766430000003</v>
      </c>
      <c r="G166" s="115">
        <v>31.81729077</v>
      </c>
      <c r="H166" s="115">
        <v>56.410475660000003</v>
      </c>
      <c r="I166" s="115">
        <v>3733.1254881599998</v>
      </c>
      <c r="J166" s="115">
        <v>423.32125422000001</v>
      </c>
      <c r="K166" s="115">
        <v>3309.8042339399999</v>
      </c>
      <c r="L166" s="115">
        <v>12093.030939900002</v>
      </c>
      <c r="M166" s="115">
        <v>11736.555548259999</v>
      </c>
      <c r="N166" s="115">
        <v>356.47539164</v>
      </c>
      <c r="O166" s="115">
        <v>7.3211404499999997</v>
      </c>
      <c r="P166" s="115">
        <v>119.76517603000001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15">
        <v>15059.78602793</v>
      </c>
      <c r="C167" s="41">
        <v>70.975060429999999</v>
      </c>
      <c r="D167" s="115">
        <v>34.980042820000001</v>
      </c>
      <c r="E167" s="115">
        <v>35.995017610000005</v>
      </c>
      <c r="F167" s="115">
        <v>108.29641479999999</v>
      </c>
      <c r="G167" s="115">
        <v>22.091116169999999</v>
      </c>
      <c r="H167" s="115">
        <v>86.205298630000001</v>
      </c>
      <c r="I167" s="115">
        <v>3382.31635504</v>
      </c>
      <c r="J167" s="115">
        <v>290.85206474</v>
      </c>
      <c r="K167" s="115">
        <v>3091.4642903000004</v>
      </c>
      <c r="L167" s="115">
        <v>11498.19819766</v>
      </c>
      <c r="M167" s="115">
        <v>11136.958991489999</v>
      </c>
      <c r="N167" s="115">
        <v>361.23920616999999</v>
      </c>
      <c r="O167" s="115">
        <v>7.60826256</v>
      </c>
      <c r="P167" s="115">
        <v>117.94806978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15">
        <v>15072.10879995</v>
      </c>
      <c r="C168" s="41">
        <v>53.41469755</v>
      </c>
      <c r="D168" s="115">
        <v>25.046576089999999</v>
      </c>
      <c r="E168" s="115">
        <v>28.368121459999998</v>
      </c>
      <c r="F168" s="115">
        <v>120.7959369</v>
      </c>
      <c r="G168" s="115">
        <v>22.477142739999998</v>
      </c>
      <c r="H168" s="115">
        <v>98.31879416000001</v>
      </c>
      <c r="I168" s="115">
        <v>3378.6076715900003</v>
      </c>
      <c r="J168" s="115">
        <v>392.27500881000003</v>
      </c>
      <c r="K168" s="115">
        <v>2986.3326627799997</v>
      </c>
      <c r="L168" s="115">
        <v>11519.290493910001</v>
      </c>
      <c r="M168" s="115">
        <v>11159.09183589</v>
      </c>
      <c r="N168" s="115">
        <v>360.19865801999998</v>
      </c>
      <c r="O168" s="115">
        <v>1.1386132</v>
      </c>
      <c r="P168" s="115">
        <v>121.75538455</v>
      </c>
      <c r="Q168" s="41"/>
      <c r="R168" s="41"/>
      <c r="S168" s="41"/>
      <c r="T168" s="41"/>
      <c r="U168" s="41"/>
      <c r="V168" s="41"/>
    </row>
    <row r="169" spans="1:22" hidden="1" outlineLevel="1">
      <c r="A169" s="8">
        <v>45352</v>
      </c>
      <c r="B169" s="115">
        <v>15149.65675271</v>
      </c>
      <c r="C169" s="41">
        <v>49.100150189999994</v>
      </c>
      <c r="D169" s="115">
        <v>22.47614201</v>
      </c>
      <c r="E169" s="115">
        <v>26.624008180000001</v>
      </c>
      <c r="F169" s="115">
        <v>195.05472851000002</v>
      </c>
      <c r="G169" s="115">
        <v>92.175725870000008</v>
      </c>
      <c r="H169" s="115">
        <v>102.87900264</v>
      </c>
      <c r="I169" s="115">
        <v>3228.8479039700001</v>
      </c>
      <c r="J169" s="115">
        <v>406.71772956999996</v>
      </c>
      <c r="K169" s="115">
        <v>2822.1301743999998</v>
      </c>
      <c r="L169" s="115">
        <v>11676.653970040001</v>
      </c>
      <c r="M169" s="115">
        <v>11288.854806140002</v>
      </c>
      <c r="N169" s="115">
        <v>387.79916389999994</v>
      </c>
      <c r="O169" s="115">
        <v>2.8547102799999999</v>
      </c>
      <c r="P169" s="115">
        <v>127.33088294</v>
      </c>
      <c r="Q169" s="41"/>
      <c r="R169" s="41"/>
      <c r="S169" s="41"/>
      <c r="T169" s="41"/>
      <c r="U169" s="41"/>
      <c r="V169" s="41"/>
    </row>
    <row r="170" spans="1:22" hidden="1" outlineLevel="1">
      <c r="A170" s="8">
        <v>45383</v>
      </c>
      <c r="B170" s="115">
        <v>15189.88397051</v>
      </c>
      <c r="C170" s="41">
        <v>45.093687439999997</v>
      </c>
      <c r="D170" s="115">
        <v>19.81060798</v>
      </c>
      <c r="E170" s="115">
        <v>25.283079460000003</v>
      </c>
      <c r="F170" s="115">
        <v>128.36509165000001</v>
      </c>
      <c r="G170" s="115">
        <v>26.068861349999999</v>
      </c>
      <c r="H170" s="115">
        <v>102.2962303</v>
      </c>
      <c r="I170" s="115">
        <v>3159.3767182399997</v>
      </c>
      <c r="J170" s="115">
        <v>408.50364714999995</v>
      </c>
      <c r="K170" s="115">
        <v>2750.8730710899999</v>
      </c>
      <c r="L170" s="115">
        <v>11857.048473179999</v>
      </c>
      <c r="M170" s="115">
        <v>11460.646195700001</v>
      </c>
      <c r="N170" s="115">
        <v>396.40227748000001</v>
      </c>
      <c r="O170" s="115">
        <v>3.7823769700000001</v>
      </c>
      <c r="P170" s="115">
        <v>123.77975087999999</v>
      </c>
      <c r="Q170" s="41"/>
      <c r="R170" s="41"/>
      <c r="S170" s="41"/>
      <c r="T170" s="41"/>
      <c r="U170" s="41"/>
      <c r="V170" s="41"/>
    </row>
    <row r="171" spans="1:22" hidden="1" outlineLevel="1">
      <c r="A171" s="8">
        <v>45413</v>
      </c>
      <c r="B171" s="115">
        <v>15484.297798920001</v>
      </c>
      <c r="C171" s="41">
        <v>45.407976820000002</v>
      </c>
      <c r="D171" s="115">
        <v>20.962191600000001</v>
      </c>
      <c r="E171" s="115">
        <v>24.445785220000001</v>
      </c>
      <c r="F171" s="115">
        <v>126.77203691</v>
      </c>
      <c r="G171" s="115">
        <v>29.37381731</v>
      </c>
      <c r="H171" s="115">
        <v>97.398219600000004</v>
      </c>
      <c r="I171" s="115">
        <v>3296.8898557400003</v>
      </c>
      <c r="J171" s="115">
        <v>435.75301648999999</v>
      </c>
      <c r="K171" s="115">
        <v>2861.1368392499999</v>
      </c>
      <c r="L171" s="115">
        <v>12015.22792945</v>
      </c>
      <c r="M171" s="115">
        <v>11602.446784</v>
      </c>
      <c r="N171" s="115">
        <v>412.78114545000005</v>
      </c>
      <c r="O171" s="115">
        <v>12.647261650000001</v>
      </c>
      <c r="P171" s="115">
        <v>134.10344061000001</v>
      </c>
      <c r="Q171" s="41"/>
      <c r="R171" s="41"/>
      <c r="S171" s="41"/>
      <c r="T171" s="41"/>
      <c r="U171" s="41"/>
      <c r="V171" s="41"/>
    </row>
    <row r="172" spans="1:22" hidden="1" outlineLevel="1">
      <c r="A172" s="8">
        <v>45444</v>
      </c>
      <c r="B172" s="115">
        <v>15991.020496929999</v>
      </c>
      <c r="C172" s="41">
        <v>44.596610699999999</v>
      </c>
      <c r="D172" s="115">
        <v>20.974587000000003</v>
      </c>
      <c r="E172" s="115">
        <v>23.6220237</v>
      </c>
      <c r="F172" s="115">
        <v>132.10037098999999</v>
      </c>
      <c r="G172" s="115">
        <v>30.136038429999999</v>
      </c>
      <c r="H172" s="115">
        <v>101.96433256</v>
      </c>
      <c r="I172" s="115">
        <v>3274.7264408199999</v>
      </c>
      <c r="J172" s="115">
        <v>442.07728232999995</v>
      </c>
      <c r="K172" s="115">
        <v>2832.64915849</v>
      </c>
      <c r="L172" s="115">
        <v>12539.597074419999</v>
      </c>
      <c r="M172" s="115">
        <v>12131.832332969998</v>
      </c>
      <c r="N172" s="115">
        <v>407.76474145000003</v>
      </c>
      <c r="O172" s="115">
        <v>2.6934307999999998</v>
      </c>
      <c r="P172" s="115">
        <v>129.59074092</v>
      </c>
      <c r="Q172" s="41"/>
      <c r="R172" s="41"/>
      <c r="S172" s="41"/>
      <c r="T172" s="41"/>
      <c r="U172" s="41"/>
      <c r="V172" s="41"/>
    </row>
    <row r="173" spans="1:22" hidden="1" outlineLevel="1">
      <c r="A173" s="8">
        <v>45474</v>
      </c>
      <c r="B173" s="115">
        <v>15970.818067079999</v>
      </c>
      <c r="C173" s="41">
        <v>48.219237570000004</v>
      </c>
      <c r="D173" s="115">
        <v>20.502307000000002</v>
      </c>
      <c r="E173" s="115">
        <v>27.716930569999999</v>
      </c>
      <c r="F173" s="115">
        <v>128.58623532000001</v>
      </c>
      <c r="G173" s="115">
        <v>25.612823649999999</v>
      </c>
      <c r="H173" s="115">
        <v>102.97341166999999</v>
      </c>
      <c r="I173" s="115">
        <v>3452.5698068900001</v>
      </c>
      <c r="J173" s="115">
        <v>444.64159274000008</v>
      </c>
      <c r="K173" s="115">
        <v>3007.9282141500003</v>
      </c>
      <c r="L173" s="115">
        <v>12341.442787300002</v>
      </c>
      <c r="M173" s="115">
        <v>11958.12943133</v>
      </c>
      <c r="N173" s="115">
        <v>383.31335596999998</v>
      </c>
      <c r="O173" s="115">
        <v>68.36814652999999</v>
      </c>
      <c r="P173" s="115">
        <v>128.43300546</v>
      </c>
      <c r="Q173" s="41"/>
      <c r="R173" s="41"/>
      <c r="S173" s="41"/>
      <c r="T173" s="41"/>
      <c r="U173" s="41"/>
      <c r="V173" s="41"/>
    </row>
    <row r="174" spans="1:22" hidden="1" outlineLevel="1">
      <c r="A174" s="8">
        <v>45505</v>
      </c>
      <c r="B174" s="115">
        <v>16262.617098180001</v>
      </c>
      <c r="C174" s="41">
        <v>44.840529110000006</v>
      </c>
      <c r="D174" s="115">
        <v>20.53403634</v>
      </c>
      <c r="E174" s="115">
        <v>24.306492769999998</v>
      </c>
      <c r="F174" s="115">
        <v>476.36478140999998</v>
      </c>
      <c r="G174" s="115">
        <v>96.460068539999995</v>
      </c>
      <c r="H174" s="115">
        <v>379.90471287000003</v>
      </c>
      <c r="I174" s="115">
        <v>3370.3963239199998</v>
      </c>
      <c r="J174" s="115">
        <v>471.18730515000004</v>
      </c>
      <c r="K174" s="115">
        <v>2899.2090187700001</v>
      </c>
      <c r="L174" s="115">
        <v>12371.015463740001</v>
      </c>
      <c r="M174" s="115">
        <v>11982.677537400001</v>
      </c>
      <c r="N174" s="115">
        <v>388.33792633999997</v>
      </c>
      <c r="O174" s="115">
        <v>2.9861959499999999</v>
      </c>
      <c r="P174" s="115">
        <v>132.66580094</v>
      </c>
      <c r="Q174" s="41"/>
      <c r="R174" s="41"/>
      <c r="S174" s="41"/>
      <c r="T174" s="41"/>
      <c r="U174" s="41"/>
      <c r="V174" s="41"/>
    </row>
    <row r="175" spans="1:22" hidden="1" outlineLevel="1">
      <c r="A175" s="8">
        <v>45536</v>
      </c>
      <c r="B175" s="115">
        <v>16317.951434299999</v>
      </c>
      <c r="C175" s="41">
        <v>48.764402480000001</v>
      </c>
      <c r="D175" s="115">
        <v>21.57042525</v>
      </c>
      <c r="E175" s="115">
        <v>27.193977230000002</v>
      </c>
      <c r="F175" s="115">
        <v>494.66168294000005</v>
      </c>
      <c r="G175" s="115">
        <v>92.902642570000012</v>
      </c>
      <c r="H175" s="115">
        <v>401.75904036999998</v>
      </c>
      <c r="I175" s="115">
        <v>3366.0304483499999</v>
      </c>
      <c r="J175" s="115">
        <v>409.62111503</v>
      </c>
      <c r="K175" s="115">
        <v>2956.4093333199999</v>
      </c>
      <c r="L175" s="115">
        <v>12408.494900529999</v>
      </c>
      <c r="M175" s="115">
        <v>12027.632348129999</v>
      </c>
      <c r="N175" s="115">
        <v>380.86255239999997</v>
      </c>
      <c r="O175" s="115">
        <v>6.7984375799999999</v>
      </c>
      <c r="P175" s="115">
        <v>134.46734265999999</v>
      </c>
      <c r="Q175" s="41"/>
      <c r="R175" s="41"/>
      <c r="S175" s="41"/>
      <c r="T175" s="41"/>
      <c r="U175" s="41"/>
      <c r="V175" s="41"/>
    </row>
    <row r="176" spans="1:22" hidden="1" outlineLevel="1">
      <c r="A176" s="8">
        <v>45566</v>
      </c>
      <c r="B176" s="115">
        <v>16453.16255945</v>
      </c>
      <c r="C176" s="41">
        <v>59.543484069999998</v>
      </c>
      <c r="D176" s="115">
        <v>21.438926770000002</v>
      </c>
      <c r="E176" s="115">
        <v>38.104557300000003</v>
      </c>
      <c r="F176" s="115">
        <v>485.72629697999997</v>
      </c>
      <c r="G176" s="115">
        <v>123.91465359999999</v>
      </c>
      <c r="H176" s="115">
        <v>361.81164337999996</v>
      </c>
      <c r="I176" s="115">
        <v>3471.4956448199996</v>
      </c>
      <c r="J176" s="115">
        <v>415.06073268000006</v>
      </c>
      <c r="K176" s="115">
        <v>3056.4349121400001</v>
      </c>
      <c r="L176" s="115">
        <v>12436.397133580002</v>
      </c>
      <c r="M176" s="115">
        <v>12045.66400769</v>
      </c>
      <c r="N176" s="115">
        <v>390.73312589</v>
      </c>
      <c r="O176" s="115">
        <v>4.5410600400000005</v>
      </c>
      <c r="P176" s="115">
        <v>122.58616266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15">
        <v>16677.98025303</v>
      </c>
      <c r="C177" s="41">
        <v>54.276007870000008</v>
      </c>
      <c r="D177" s="115">
        <v>20.805497390000003</v>
      </c>
      <c r="E177" s="115">
        <v>33.470510480000002</v>
      </c>
      <c r="F177" s="115">
        <v>478.92462225000003</v>
      </c>
      <c r="G177" s="115">
        <v>124.92237105999999</v>
      </c>
      <c r="H177" s="115">
        <v>354.00225119000004</v>
      </c>
      <c r="I177" s="115">
        <v>3574.4351654699999</v>
      </c>
      <c r="J177" s="115">
        <v>413.45347799000001</v>
      </c>
      <c r="K177" s="115">
        <v>3160.9816874799999</v>
      </c>
      <c r="L177" s="115">
        <v>12570.344457440002</v>
      </c>
      <c r="M177" s="115">
        <v>12135.84343336</v>
      </c>
      <c r="N177" s="115">
        <v>434.50102407999998</v>
      </c>
      <c r="O177" s="115">
        <v>2.6965648099999999</v>
      </c>
      <c r="P177" s="115">
        <v>121.67555867999999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15">
        <v>17258.789200660001</v>
      </c>
      <c r="C178" s="41">
        <v>57.165111760000002</v>
      </c>
      <c r="D178" s="115">
        <v>20.867969840000001</v>
      </c>
      <c r="E178" s="115">
        <v>36.297141920000001</v>
      </c>
      <c r="F178" s="115">
        <v>440.86897740999996</v>
      </c>
      <c r="G178" s="115">
        <v>119.84903035000001</v>
      </c>
      <c r="H178" s="115">
        <v>321.01994705999999</v>
      </c>
      <c r="I178" s="115">
        <v>3701.9783817199996</v>
      </c>
      <c r="J178" s="115">
        <v>510.61054093000001</v>
      </c>
      <c r="K178" s="115">
        <v>3191.3678407900002</v>
      </c>
      <c r="L178" s="115">
        <v>13058.776729769999</v>
      </c>
      <c r="M178" s="115">
        <v>12609.507187090003</v>
      </c>
      <c r="N178" s="115">
        <v>449.26954267999997</v>
      </c>
      <c r="O178" s="115">
        <v>3.0062136600000002</v>
      </c>
      <c r="P178" s="115">
        <v>122.02694545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15">
        <v>16875.582686059999</v>
      </c>
      <c r="C179" s="41">
        <v>56.885748360000001</v>
      </c>
      <c r="D179" s="115">
        <v>20.913137150000001</v>
      </c>
      <c r="E179" s="115">
        <v>35.972611209999997</v>
      </c>
      <c r="F179" s="115">
        <v>442.31152638000003</v>
      </c>
      <c r="G179" s="115">
        <v>121.8239214</v>
      </c>
      <c r="H179" s="115">
        <v>320.48760498000001</v>
      </c>
      <c r="I179" s="115">
        <v>3585.4892076299998</v>
      </c>
      <c r="J179" s="115">
        <v>366.25918872</v>
      </c>
      <c r="K179" s="115">
        <v>3219.2300189099997</v>
      </c>
      <c r="L179" s="115">
        <v>12790.896203689999</v>
      </c>
      <c r="M179" s="115">
        <v>12378.182372609999</v>
      </c>
      <c r="N179" s="115">
        <v>412.71383107999998</v>
      </c>
      <c r="O179" s="115">
        <v>21.442594100000001</v>
      </c>
      <c r="P179" s="115">
        <v>123.61501355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15">
        <v>17005.689083869998</v>
      </c>
      <c r="C180" s="41">
        <v>71.348001620000005</v>
      </c>
      <c r="D180" s="115">
        <v>20.978807320000001</v>
      </c>
      <c r="E180" s="115">
        <v>50.369194299999997</v>
      </c>
      <c r="F180" s="115">
        <v>442.30867469999998</v>
      </c>
      <c r="G180" s="115">
        <v>119.53208592</v>
      </c>
      <c r="H180" s="115">
        <v>322.77658878</v>
      </c>
      <c r="I180" s="115">
        <v>3694.6898384599999</v>
      </c>
      <c r="J180" s="115">
        <v>531.29040728999996</v>
      </c>
      <c r="K180" s="115">
        <v>3163.3994311699998</v>
      </c>
      <c r="L180" s="115">
        <v>12797.34256909</v>
      </c>
      <c r="M180" s="115">
        <v>12372.43525079</v>
      </c>
      <c r="N180" s="115">
        <v>424.90731830000004</v>
      </c>
      <c r="O180" s="115">
        <v>2.2420663699999999</v>
      </c>
      <c r="P180" s="115">
        <v>127.44895926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15">
        <v>17051.94815425</v>
      </c>
      <c r="C181" s="41">
        <v>62.673142490000004</v>
      </c>
      <c r="D181" s="115">
        <v>20.81043506</v>
      </c>
      <c r="E181" s="115">
        <v>41.86270743</v>
      </c>
      <c r="F181" s="115">
        <v>547.80441689999998</v>
      </c>
      <c r="G181" s="115">
        <v>125.04760585</v>
      </c>
      <c r="H181" s="115">
        <v>422.75681105000001</v>
      </c>
      <c r="I181" s="115">
        <v>3595.3497096399997</v>
      </c>
      <c r="J181" s="115">
        <v>578.73232060999999</v>
      </c>
      <c r="K181" s="115">
        <v>3016.6173890300006</v>
      </c>
      <c r="L181" s="115">
        <v>12846.120885219998</v>
      </c>
      <c r="M181" s="115">
        <v>12437.60193599</v>
      </c>
      <c r="N181" s="115">
        <v>408.51894923000003</v>
      </c>
      <c r="O181" s="115">
        <v>12.955529499999999</v>
      </c>
      <c r="P181" s="115">
        <v>129.80339613999999</v>
      </c>
      <c r="Q181" s="41"/>
      <c r="R181" s="41"/>
      <c r="S181" s="41"/>
      <c r="T181" s="41"/>
      <c r="U181" s="41"/>
      <c r="V181" s="41"/>
    </row>
    <row r="182" spans="1:22">
      <c r="A182" s="8">
        <v>45748</v>
      </c>
      <c r="B182" s="115">
        <v>17499.876357239998</v>
      </c>
      <c r="C182" s="41">
        <v>66.48131952</v>
      </c>
      <c r="D182" s="115">
        <v>21.182678160000002</v>
      </c>
      <c r="E182" s="115">
        <v>45.298641359999998</v>
      </c>
      <c r="F182" s="115">
        <v>551.11316069999998</v>
      </c>
      <c r="G182" s="115">
        <v>134.45720566</v>
      </c>
      <c r="H182" s="115">
        <v>416.65595503999998</v>
      </c>
      <c r="I182" s="115">
        <v>3657.7070641400001</v>
      </c>
      <c r="J182" s="115">
        <v>569.72177542999998</v>
      </c>
      <c r="K182" s="115">
        <v>3087.9852887099996</v>
      </c>
      <c r="L182" s="115">
        <v>13224.574812880001</v>
      </c>
      <c r="M182" s="115">
        <v>12816.160871439999</v>
      </c>
      <c r="N182" s="115">
        <v>408.41394144000003</v>
      </c>
      <c r="O182" s="115">
        <v>6.4447457999999997</v>
      </c>
      <c r="P182" s="115">
        <v>137.74925055</v>
      </c>
      <c r="Q182" s="41"/>
      <c r="R182" s="41"/>
      <c r="S182" s="41"/>
      <c r="T182" s="41"/>
      <c r="U182" s="41"/>
      <c r="V182" s="41"/>
    </row>
    <row r="183" spans="1:22">
      <c r="A183" s="8">
        <v>45778</v>
      </c>
      <c r="B183" s="115">
        <v>17718.792380750001</v>
      </c>
      <c r="C183" s="41">
        <v>67.356297010000006</v>
      </c>
      <c r="D183" s="115">
        <v>19.910899620000002</v>
      </c>
      <c r="E183" s="115">
        <v>47.445397390000004</v>
      </c>
      <c r="F183" s="115">
        <v>568.04998343</v>
      </c>
      <c r="G183" s="115">
        <v>159.76371790000002</v>
      </c>
      <c r="H183" s="115">
        <v>408.28626552999998</v>
      </c>
      <c r="I183" s="115">
        <v>3736.4318508899996</v>
      </c>
      <c r="J183" s="115">
        <v>679.46325588000002</v>
      </c>
      <c r="K183" s="115">
        <v>3056.9685950100002</v>
      </c>
      <c r="L183" s="115">
        <v>13346.95424942</v>
      </c>
      <c r="M183" s="115">
        <v>12946.131756639999</v>
      </c>
      <c r="N183" s="115">
        <v>400.82249278</v>
      </c>
      <c r="O183" s="115">
        <v>6.1134457100000006</v>
      </c>
      <c r="P183" s="115">
        <v>138.26331148999998</v>
      </c>
      <c r="Q183" s="41"/>
      <c r="R183" s="41"/>
      <c r="S183" s="41"/>
      <c r="T183" s="41"/>
      <c r="U183" s="41"/>
      <c r="V183" s="41"/>
    </row>
    <row r="184" spans="1:22">
      <c r="A184" s="8">
        <v>45809</v>
      </c>
      <c r="B184" s="115">
        <v>18715.37381963</v>
      </c>
      <c r="C184" s="41">
        <v>57.364783030000005</v>
      </c>
      <c r="D184" s="115">
        <v>20.001456839999999</v>
      </c>
      <c r="E184" s="115">
        <v>37.363326190000002</v>
      </c>
      <c r="F184" s="115">
        <v>538.49952259999998</v>
      </c>
      <c r="G184" s="115">
        <v>138.76323187</v>
      </c>
      <c r="H184" s="115">
        <v>399.73629073000001</v>
      </c>
      <c r="I184" s="115">
        <v>4357.8153331000003</v>
      </c>
      <c r="J184" s="115">
        <v>698.45258888000001</v>
      </c>
      <c r="K184" s="115">
        <v>3659.3627442200004</v>
      </c>
      <c r="L184" s="115">
        <v>13761.6941809</v>
      </c>
      <c r="M184" s="115">
        <v>13320.313357169998</v>
      </c>
      <c r="N184" s="115">
        <v>441.38082373000003</v>
      </c>
      <c r="O184" s="115">
        <v>7.5862626400000002</v>
      </c>
      <c r="P184" s="115">
        <v>141.64388097</v>
      </c>
      <c r="Q184" s="41"/>
      <c r="R184" s="41"/>
      <c r="S184" s="41"/>
      <c r="T184" s="41"/>
      <c r="U184" s="41"/>
      <c r="V184" s="41"/>
    </row>
    <row r="185" spans="1:22">
      <c r="A185" s="8">
        <v>45839</v>
      </c>
      <c r="B185" s="115">
        <v>18854.296834699999</v>
      </c>
      <c r="C185" s="41">
        <v>63.840469530000007</v>
      </c>
      <c r="D185" s="115">
        <v>20.080761630000001</v>
      </c>
      <c r="E185" s="115">
        <v>43.759707900000002</v>
      </c>
      <c r="F185" s="115">
        <v>528.97977549999996</v>
      </c>
      <c r="G185" s="115">
        <v>139.59309669999999</v>
      </c>
      <c r="H185" s="115">
        <v>389.38667880000003</v>
      </c>
      <c r="I185" s="115">
        <v>4274.0788672999997</v>
      </c>
      <c r="J185" s="115">
        <v>766.14934701000004</v>
      </c>
      <c r="K185" s="115">
        <v>3507.9295202899993</v>
      </c>
      <c r="L185" s="115">
        <v>13987.397722369999</v>
      </c>
      <c r="M185" s="115">
        <v>13535.578351349999</v>
      </c>
      <c r="N185" s="115">
        <v>451.81937101999995</v>
      </c>
      <c r="O185" s="115">
        <v>5.0081203199999997</v>
      </c>
      <c r="P185" s="115">
        <v>139.33508319000001</v>
      </c>
      <c r="Q185" s="41"/>
      <c r="R185" s="41"/>
      <c r="S185" s="41"/>
      <c r="T185" s="41"/>
      <c r="U185" s="41"/>
      <c r="V185" s="41"/>
    </row>
    <row r="186" spans="1:22">
      <c r="A186" s="8">
        <v>45870</v>
      </c>
      <c r="B186" s="115">
        <v>19229.31942914</v>
      </c>
      <c r="C186" s="41">
        <v>69.239489480000003</v>
      </c>
      <c r="D186" s="115">
        <v>19.943259430000001</v>
      </c>
      <c r="E186" s="115">
        <v>49.296230049999998</v>
      </c>
      <c r="F186" s="115">
        <v>526.34413506999999</v>
      </c>
      <c r="G186" s="115">
        <v>139.16516061999999</v>
      </c>
      <c r="H186" s="115">
        <v>387.17897445</v>
      </c>
      <c r="I186" s="115">
        <v>4803.1294440900001</v>
      </c>
      <c r="J186" s="115">
        <v>716.48747915000001</v>
      </c>
      <c r="K186" s="115">
        <v>4086.6419649399995</v>
      </c>
      <c r="L186" s="115">
        <v>13830.606360499998</v>
      </c>
      <c r="M186" s="115">
        <v>13389.65100971</v>
      </c>
      <c r="N186" s="115">
        <v>440.95535079000001</v>
      </c>
      <c r="O186" s="115">
        <v>16.578211020000001</v>
      </c>
      <c r="P186" s="115">
        <v>139.27886303</v>
      </c>
      <c r="Q186" s="41"/>
      <c r="R186" s="41"/>
      <c r="S186" s="41"/>
      <c r="T186" s="41"/>
      <c r="U186" s="41"/>
      <c r="V186" s="41"/>
    </row>
    <row r="187" spans="1:22">
      <c r="A187" s="8">
        <v>45901</v>
      </c>
      <c r="B187" s="115">
        <v>19657.51537809</v>
      </c>
      <c r="C187" s="41">
        <v>63.259721249999998</v>
      </c>
      <c r="D187" s="115">
        <v>20.149745850000002</v>
      </c>
      <c r="E187" s="115">
        <v>43.109975400000003</v>
      </c>
      <c r="F187" s="115">
        <v>527.66587040000002</v>
      </c>
      <c r="G187" s="115">
        <v>134.06210397999999</v>
      </c>
      <c r="H187" s="115">
        <v>393.60376642</v>
      </c>
      <c r="I187" s="115">
        <v>4905.7257910499993</v>
      </c>
      <c r="J187" s="115">
        <v>717.08778931999996</v>
      </c>
      <c r="K187" s="115">
        <v>4188.6380017299998</v>
      </c>
      <c r="L187" s="115">
        <v>14160.863995389998</v>
      </c>
      <c r="M187" s="115">
        <v>13710.981334540002</v>
      </c>
      <c r="N187" s="115">
        <v>449.88266084999998</v>
      </c>
      <c r="O187" s="115">
        <v>6.8574133699999997</v>
      </c>
      <c r="P187" s="115">
        <v>138.97515655000001</v>
      </c>
      <c r="Q187" s="41"/>
      <c r="R187" s="41"/>
      <c r="S187" s="41"/>
      <c r="T187" s="41"/>
      <c r="U187" s="41"/>
      <c r="V187" s="41"/>
    </row>
    <row r="188" spans="1:22">
      <c r="A188" s="8">
        <v>45931</v>
      </c>
      <c r="B188" s="115">
        <v>19636.11765511</v>
      </c>
      <c r="C188" s="41">
        <v>65.1794206</v>
      </c>
      <c r="D188" s="115">
        <v>20.07722669</v>
      </c>
      <c r="E188" s="115">
        <v>45.102193910000004</v>
      </c>
      <c r="F188" s="115">
        <v>527.87780907000001</v>
      </c>
      <c r="G188" s="115">
        <v>138.06647439</v>
      </c>
      <c r="H188" s="115">
        <v>389.81133468000002</v>
      </c>
      <c r="I188" s="115">
        <v>4863.1103378599992</v>
      </c>
      <c r="J188" s="115">
        <v>739.97119688000009</v>
      </c>
      <c r="K188" s="115">
        <v>4123.1391409799999</v>
      </c>
      <c r="L188" s="115">
        <v>14179.95008758</v>
      </c>
      <c r="M188" s="115">
        <v>13708.743936769999</v>
      </c>
      <c r="N188" s="115">
        <v>471.20615080999994</v>
      </c>
      <c r="O188" s="115">
        <v>1.8566914799999998</v>
      </c>
      <c r="P188" s="115">
        <v>139.43762211000001</v>
      </c>
      <c r="Q188" s="41"/>
      <c r="R188" s="41"/>
      <c r="S188" s="41"/>
      <c r="T188" s="41"/>
      <c r="U188" s="41"/>
      <c r="V188" s="41"/>
    </row>
    <row r="189" spans="1:22">
      <c r="A189" s="8">
        <v>45962</v>
      </c>
      <c r="B189" s="115">
        <v>19861.748193989999</v>
      </c>
      <c r="C189" s="41">
        <v>54.745635559999997</v>
      </c>
      <c r="D189" s="115">
        <v>20.154609910000001</v>
      </c>
      <c r="E189" s="115">
        <v>34.591025649999999</v>
      </c>
      <c r="F189" s="115">
        <v>525.46365007000009</v>
      </c>
      <c r="G189" s="115">
        <v>142.04175663999999</v>
      </c>
      <c r="H189" s="115">
        <v>383.42189343000001</v>
      </c>
      <c r="I189" s="115">
        <v>4990.8373952699994</v>
      </c>
      <c r="J189" s="115">
        <v>682.27642182</v>
      </c>
      <c r="K189" s="115">
        <v>4308.5609734499994</v>
      </c>
      <c r="L189" s="115">
        <v>14290.70151309</v>
      </c>
      <c r="M189" s="115">
        <v>13843.606507309998</v>
      </c>
      <c r="N189" s="115">
        <v>447.09500578000001</v>
      </c>
      <c r="O189" s="115">
        <v>5.3639256</v>
      </c>
      <c r="P189" s="115">
        <v>154.56354050000002</v>
      </c>
      <c r="Q189" s="41"/>
      <c r="R189" s="41"/>
      <c r="S189" s="41"/>
      <c r="T189" s="41"/>
      <c r="U189" s="41"/>
      <c r="V189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2016-06-24T12:59:48Z</cp:lastPrinted>
  <dcterms:created xsi:type="dcterms:W3CDTF">2015-11-02T12:52:14Z</dcterms:created>
  <dcterms:modified xsi:type="dcterms:W3CDTF">2025-12-25T12:58:09Z</dcterms:modified>
</cp:coreProperties>
</file>