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J189" i="24"/>
  <c r="G189" i="24"/>
  <c r="F189" i="24"/>
  <c r="E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H189" i="24" l="1"/>
  <c r="D189" i="24"/>
  <c r="N189" i="4"/>
  <c r="D189" i="4"/>
  <c r="H189" i="4"/>
  <c r="E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D188" i="23"/>
  <c r="E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H187" i="24" l="1"/>
  <c r="D187" i="24"/>
  <c r="N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P185" i="24"/>
  <c r="N185" i="24" s="1"/>
  <c r="C185" i="24"/>
  <c r="E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D185" i="4" s="1"/>
  <c r="G185" i="24"/>
  <c r="D185" i="24"/>
  <c r="H185" i="24"/>
  <c r="F185" i="24"/>
  <c r="H185" i="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E184" i="4" l="1"/>
  <c r="J184" i="24"/>
  <c r="D184" i="24" s="1"/>
  <c r="H184" i="24"/>
  <c r="F184" i="24"/>
  <c r="D184" i="4"/>
  <c r="H184" i="4"/>
  <c r="F184" i="4"/>
  <c r="G183" i="24"/>
  <c r="P183" i="24"/>
  <c r="N183" i="24" s="1"/>
  <c r="C183" i="24"/>
  <c r="E183" i="24"/>
  <c r="P183" i="4"/>
  <c r="N183" i="4" s="1"/>
  <c r="E183" i="4"/>
  <c r="C183" i="4"/>
  <c r="E183" i="23"/>
  <c r="D183" i="23"/>
  <c r="C183" i="23"/>
  <c r="E183" i="5"/>
  <c r="D183" i="5"/>
  <c r="C183" i="5"/>
  <c r="J183" i="4" l="1"/>
  <c r="G183" i="4"/>
  <c r="J183" i="24"/>
  <c r="H183" i="24" s="1"/>
  <c r="D183" i="24"/>
  <c r="F183" i="24"/>
  <c r="H183" i="4"/>
  <c r="D183" i="4"/>
  <c r="F183" i="4"/>
  <c r="P182" i="24"/>
  <c r="F182" i="24"/>
  <c r="C182" i="24"/>
  <c r="G182" i="24"/>
  <c r="P182" i="4"/>
  <c r="F182" i="4"/>
  <c r="G182" i="4"/>
  <c r="C182" i="4"/>
  <c r="E182" i="23"/>
  <c r="D182" i="23"/>
  <c r="C182" i="23"/>
  <c r="C182" i="5"/>
  <c r="D182" i="5"/>
  <c r="J182" i="24" l="1"/>
  <c r="D182" i="24" s="1"/>
  <c r="E182" i="5"/>
  <c r="J182" i="4"/>
  <c r="H182" i="4" s="1"/>
  <c r="N182" i="24"/>
  <c r="H182" i="24"/>
  <c r="E182" i="24"/>
  <c r="N182" i="4"/>
  <c r="E182" i="4"/>
  <c r="D182" i="4" l="1"/>
  <c r="P181" i="24"/>
  <c r="F181" i="24"/>
  <c r="E181" i="24"/>
  <c r="J181" i="24"/>
  <c r="H181" i="24" s="1"/>
  <c r="G181" i="24"/>
  <c r="C181" i="24"/>
  <c r="E181" i="4"/>
  <c r="G181" i="4"/>
  <c r="E181" i="23"/>
  <c r="D181" i="23"/>
  <c r="C181" i="23"/>
  <c r="E181" i="5"/>
  <c r="D181" i="5"/>
  <c r="C181" i="5"/>
  <c r="P181" i="4" l="1"/>
  <c r="N181" i="24"/>
  <c r="J181" i="4"/>
  <c r="H181" i="4" s="1"/>
  <c r="C181" i="4"/>
  <c r="D181" i="24"/>
  <c r="F181" i="4"/>
  <c r="N181" i="4"/>
  <c r="D181" i="4"/>
  <c r="P180" i="24" l="1"/>
  <c r="F180" i="24"/>
  <c r="J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G180" i="24"/>
  <c r="E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G179" i="4"/>
  <c r="J179" i="4"/>
  <c r="C179" i="4"/>
  <c r="E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J176" i="24"/>
  <c r="H176" i="24" s="1"/>
  <c r="F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H176" i="4" s="1"/>
  <c r="C176" i="24"/>
  <c r="G176" i="24"/>
  <c r="D176" i="24"/>
  <c r="F176" i="4"/>
  <c r="F175" i="24"/>
  <c r="P175" i="24"/>
  <c r="N175" i="24" s="1"/>
  <c r="G175" i="24"/>
  <c r="E175" i="24"/>
  <c r="C175" i="24"/>
  <c r="P175" i="4"/>
  <c r="F175" i="4"/>
  <c r="E175" i="4"/>
  <c r="J175" i="4"/>
  <c r="H175" i="4" s="1"/>
  <c r="G175" i="4"/>
  <c r="C175" i="4"/>
  <c r="E175" i="23"/>
  <c r="D175" i="23"/>
  <c r="C175" i="23"/>
  <c r="E175" i="5"/>
  <c r="D175" i="5"/>
  <c r="C175" i="5"/>
  <c r="D176" i="4" l="1"/>
  <c r="J175" i="24"/>
  <c r="H175" i="24" s="1"/>
  <c r="N175" i="4"/>
  <c r="D175" i="4"/>
  <c r="F174" i="24"/>
  <c r="C174" i="24"/>
  <c r="P174" i="4"/>
  <c r="N174" i="4" s="1"/>
  <c r="E174" i="4"/>
  <c r="C174" i="4"/>
  <c r="E174" i="23"/>
  <c r="D174" i="23"/>
  <c r="C174" i="23"/>
  <c r="E174" i="5"/>
  <c r="D174" i="5"/>
  <c r="C174" i="5"/>
  <c r="J174" i="4" l="1"/>
  <c r="H174" i="4" s="1"/>
  <c r="D175" i="24"/>
  <c r="J174" i="24"/>
  <c r="H174" i="24" s="1"/>
  <c r="P174" i="24"/>
  <c r="D174" i="24" s="1"/>
  <c r="G174" i="4"/>
  <c r="G174" i="24"/>
  <c r="E174" i="24"/>
  <c r="F174" i="4"/>
  <c r="G173" i="24"/>
  <c r="F173" i="24"/>
  <c r="C173" i="24"/>
  <c r="P173" i="4"/>
  <c r="G173" i="4"/>
  <c r="E173" i="4"/>
  <c r="C173" i="4"/>
  <c r="C173" i="23"/>
  <c r="E173" i="23"/>
  <c r="D173" i="23"/>
  <c r="E173" i="5"/>
  <c r="D173" i="5"/>
  <c r="C173" i="5"/>
  <c r="D174" i="4" l="1"/>
  <c r="N173" i="4"/>
  <c r="J173" i="4"/>
  <c r="D173" i="4" s="1"/>
  <c r="N174" i="24"/>
  <c r="J173" i="24"/>
  <c r="H173" i="24" s="1"/>
  <c r="P173" i="24"/>
  <c r="N173" i="24" s="1"/>
  <c r="E173" i="24"/>
  <c r="F173" i="4"/>
  <c r="P172" i="24"/>
  <c r="N172" i="24" s="1"/>
  <c r="G172" i="24"/>
  <c r="E172" i="24"/>
  <c r="C172" i="24"/>
  <c r="P172" i="4"/>
  <c r="G172" i="4"/>
  <c r="E172" i="4"/>
  <c r="C172" i="4"/>
  <c r="E172" i="23"/>
  <c r="D172" i="23"/>
  <c r="C172" i="23"/>
  <c r="E172" i="5"/>
  <c r="D172" i="5"/>
  <c r="C172" i="5"/>
  <c r="H173" i="4" l="1"/>
  <c r="N172" i="4"/>
  <c r="J172" i="24"/>
  <c r="D172" i="24" s="1"/>
  <c r="D173" i="24"/>
  <c r="J172" i="4"/>
  <c r="D172" i="4" s="1"/>
  <c r="F172" i="24"/>
  <c r="F172" i="4"/>
  <c r="J171" i="24"/>
  <c r="E171" i="24"/>
  <c r="C171" i="24"/>
  <c r="F171" i="24"/>
  <c r="E171" i="4"/>
  <c r="C171" i="4"/>
  <c r="E171" i="23"/>
  <c r="D171" i="23"/>
  <c r="C171" i="23"/>
  <c r="E171" i="5"/>
  <c r="D171" i="5"/>
  <c r="C171" i="5"/>
  <c r="H172" i="24" l="1"/>
  <c r="H172" i="4"/>
  <c r="G171" i="4"/>
  <c r="H171" i="24"/>
  <c r="P171" i="4"/>
  <c r="N171" i="4" s="1"/>
  <c r="P171" i="24"/>
  <c r="N171" i="24" s="1"/>
  <c r="G171" i="24"/>
  <c r="J171" i="4"/>
  <c r="H171" i="4" s="1"/>
  <c r="F171" i="4"/>
  <c r="G170" i="24"/>
  <c r="F170" i="24"/>
  <c r="E170" i="24"/>
  <c r="C170" i="24"/>
  <c r="G170" i="4"/>
  <c r="F170" i="4"/>
  <c r="C170" i="4"/>
  <c r="E170" i="23"/>
  <c r="C170" i="23"/>
  <c r="C170" i="5"/>
  <c r="E170" i="5"/>
  <c r="D170" i="5"/>
  <c r="J170" i="24" l="1"/>
  <c r="H170" i="24" s="1"/>
  <c r="D171" i="24"/>
  <c r="D171" i="4"/>
  <c r="D170" i="23"/>
  <c r="E170" i="4"/>
  <c r="P170" i="24"/>
  <c r="N170" i="24" s="1"/>
  <c r="P170" i="4"/>
  <c r="N170" i="4" s="1"/>
  <c r="J170" i="4"/>
  <c r="P169" i="24"/>
  <c r="F169" i="24"/>
  <c r="C169" i="24"/>
  <c r="F169" i="4"/>
  <c r="E169" i="4"/>
  <c r="C169" i="4"/>
  <c r="C169" i="23"/>
  <c r="D169" i="23"/>
  <c r="C169" i="5"/>
  <c r="G169" i="4" l="1"/>
  <c r="D170" i="24"/>
  <c r="P169" i="4"/>
  <c r="N169" i="4" s="1"/>
  <c r="J169" i="24"/>
  <c r="H169" i="24" s="1"/>
  <c r="D169" i="5"/>
  <c r="E169" i="23"/>
  <c r="E169" i="5"/>
  <c r="D170" i="4"/>
  <c r="H170" i="4"/>
  <c r="N169" i="24"/>
  <c r="G169" i="24"/>
  <c r="E169" i="24"/>
  <c r="J169" i="4"/>
  <c r="P168" i="24"/>
  <c r="E168" i="24"/>
  <c r="F168" i="24"/>
  <c r="G168" i="4"/>
  <c r="F168" i="4"/>
  <c r="E168" i="23"/>
  <c r="D168" i="23"/>
  <c r="C168" i="23"/>
  <c r="E168" i="5"/>
  <c r="C168" i="5"/>
  <c r="D168" i="5"/>
  <c r="D169" i="24" l="1"/>
  <c r="N168" i="24"/>
  <c r="J168" i="24"/>
  <c r="H168" i="24" s="1"/>
  <c r="C168" i="4"/>
  <c r="E168" i="4"/>
  <c r="D169" i="4"/>
  <c r="H169" i="4"/>
  <c r="C168" i="24"/>
  <c r="G168" i="24"/>
  <c r="P168" i="4"/>
  <c r="N168" i="4" s="1"/>
  <c r="J168" i="4"/>
  <c r="P167" i="24"/>
  <c r="F167" i="24"/>
  <c r="C167" i="24"/>
  <c r="G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24" l="1"/>
  <c r="J167" i="4"/>
  <c r="H167" i="4" s="1"/>
  <c r="J167" i="24"/>
  <c r="D167" i="24" s="1"/>
  <c r="D168" i="4"/>
  <c r="N167" i="24"/>
  <c r="H168" i="4"/>
  <c r="E167" i="24"/>
  <c r="G166" i="24"/>
  <c r="C166" i="24"/>
  <c r="E166" i="24"/>
  <c r="E166" i="4"/>
  <c r="G166" i="4"/>
  <c r="F166" i="4"/>
  <c r="C166" i="4"/>
  <c r="E166" i="23"/>
  <c r="D166" i="23"/>
  <c r="C166" i="23"/>
  <c r="D166" i="5"/>
  <c r="E166" i="5"/>
  <c r="C166" i="5"/>
  <c r="H167" i="24" l="1"/>
  <c r="D167" i="4"/>
  <c r="P166" i="24"/>
  <c r="N166" i="24" s="1"/>
  <c r="J166" i="24"/>
  <c r="H166" i="24" s="1"/>
  <c r="J166" i="4"/>
  <c r="H166" i="4" s="1"/>
  <c r="P166" i="4"/>
  <c r="N166" i="4" s="1"/>
  <c r="F166" i="24"/>
  <c r="F165" i="24"/>
  <c r="G165" i="24"/>
  <c r="C165" i="24"/>
  <c r="E165" i="4"/>
  <c r="C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P165" i="24"/>
  <c r="N165" i="24" s="1"/>
  <c r="F165" i="4"/>
  <c r="G165" i="4"/>
  <c r="D166" i="4"/>
  <c r="E165" i="24"/>
  <c r="P165" i="4"/>
  <c r="N165" i="4" s="1"/>
  <c r="F164" i="24"/>
  <c r="P164" i="24"/>
  <c r="N164" i="24" s="1"/>
  <c r="G164" i="24"/>
  <c r="C164" i="24"/>
  <c r="P164" i="4"/>
  <c r="F164" i="4"/>
  <c r="C164" i="4"/>
  <c r="E164" i="23"/>
  <c r="D164" i="23"/>
  <c r="C164" i="23"/>
  <c r="D164" i="5"/>
  <c r="C164" i="5"/>
  <c r="D165" i="24" l="1"/>
  <c r="J164" i="24"/>
  <c r="D164" i="24" s="1"/>
  <c r="E164" i="5"/>
  <c r="E164" i="24"/>
  <c r="J164" i="4"/>
  <c r="D164" i="4" s="1"/>
  <c r="D165" i="4"/>
  <c r="N164" i="4"/>
  <c r="G164" i="4"/>
  <c r="E164" i="4"/>
  <c r="F163" i="24"/>
  <c r="J163" i="24"/>
  <c r="C163" i="24"/>
  <c r="G163" i="24"/>
  <c r="P163" i="4"/>
  <c r="F163" i="4"/>
  <c r="G163" i="4"/>
  <c r="C163" i="4"/>
  <c r="E163" i="23"/>
  <c r="D163" i="23"/>
  <c r="C163" i="23"/>
  <c r="E163" i="5"/>
  <c r="D163" i="5"/>
  <c r="C163" i="5"/>
  <c r="H164" i="24" l="1"/>
  <c r="P163" i="24"/>
  <c r="N163" i="24" s="1"/>
  <c r="J163" i="4"/>
  <c r="H163" i="4" s="1"/>
  <c r="H164" i="4"/>
  <c r="N163" i="4"/>
  <c r="H163" i="24"/>
  <c r="E163" i="24"/>
  <c r="E163" i="4"/>
  <c r="P162" i="24"/>
  <c r="N162" i="24" s="1"/>
  <c r="J162" i="24"/>
  <c r="H162" i="24" s="1"/>
  <c r="E162" i="24"/>
  <c r="C162" i="24"/>
  <c r="G162" i="24"/>
  <c r="F162" i="24"/>
  <c r="F162" i="4"/>
  <c r="C162" i="4"/>
  <c r="E162" i="23"/>
  <c r="D162" i="23"/>
  <c r="C162" i="23"/>
  <c r="E162" i="5"/>
  <c r="D162" i="5"/>
  <c r="C162" i="5"/>
  <c r="D163" i="24" l="1"/>
  <c r="D163" i="4"/>
  <c r="P162" i="4"/>
  <c r="N162" i="4" s="1"/>
  <c r="J162" i="4"/>
  <c r="H162" i="4" s="1"/>
  <c r="D162" i="24"/>
  <c r="G162" i="4"/>
  <c r="E162" i="4"/>
  <c r="P161" i="24"/>
  <c r="N161" i="24" s="1"/>
  <c r="E161" i="24"/>
  <c r="C161" i="24"/>
  <c r="P161" i="4"/>
  <c r="N161" i="4" s="1"/>
  <c r="E161" i="4"/>
  <c r="C161" i="4"/>
  <c r="E161" i="23"/>
  <c r="D161" i="23"/>
  <c r="C161" i="23"/>
  <c r="C161" i="5"/>
  <c r="E161" i="5"/>
  <c r="D161" i="5"/>
  <c r="D162" i="4" l="1"/>
  <c r="J161" i="4"/>
  <c r="H161" i="4" s="1"/>
  <c r="G161" i="24"/>
  <c r="G161" i="4"/>
  <c r="J161" i="24"/>
  <c r="D161" i="24" s="1"/>
  <c r="F161" i="24"/>
  <c r="F161" i="4"/>
  <c r="P160" i="24"/>
  <c r="E160" i="24"/>
  <c r="C160" i="24"/>
  <c r="G160" i="24"/>
  <c r="P160" i="4"/>
  <c r="J160" i="4"/>
  <c r="C160" i="4"/>
  <c r="G160" i="4"/>
  <c r="E160" i="4"/>
  <c r="C160" i="23"/>
  <c r="D160" i="23"/>
  <c r="E160" i="5"/>
  <c r="D160" i="5"/>
  <c r="C160" i="5"/>
  <c r="D161" i="4" l="1"/>
  <c r="N160" i="24"/>
  <c r="N160" i="4"/>
  <c r="J160" i="24"/>
  <c r="H160" i="24" s="1"/>
  <c r="H161" i="24"/>
  <c r="E160" i="23"/>
  <c r="F160" i="24"/>
  <c r="H160" i="4"/>
  <c r="D160" i="4"/>
  <c r="F160" i="4"/>
  <c r="E159" i="24"/>
  <c r="C159" i="24"/>
  <c r="F159" i="4"/>
  <c r="G159" i="4"/>
  <c r="C159" i="4"/>
  <c r="E159" i="23"/>
  <c r="D159" i="23"/>
  <c r="C159" i="23"/>
  <c r="E159" i="5"/>
  <c r="C159" i="5"/>
  <c r="D159" i="5"/>
  <c r="D160" i="24" l="1"/>
  <c r="G159" i="24"/>
  <c r="P159" i="24"/>
  <c r="N159" i="24" s="1"/>
  <c r="P159" i="4"/>
  <c r="N159" i="4" s="1"/>
  <c r="J159" i="4"/>
  <c r="J159" i="24"/>
  <c r="H159" i="24" s="1"/>
  <c r="F159" i="24"/>
  <c r="E159" i="4"/>
  <c r="E158" i="24"/>
  <c r="G158" i="24"/>
  <c r="C158" i="24"/>
  <c r="J158" i="4"/>
  <c r="C158" i="4"/>
  <c r="G158" i="4"/>
  <c r="E158" i="4"/>
  <c r="E158" i="23"/>
  <c r="D158" i="23"/>
  <c r="C158" i="23"/>
  <c r="E158" i="5"/>
  <c r="D158" i="5"/>
  <c r="C158" i="5"/>
  <c r="D159" i="4" l="1"/>
  <c r="P158" i="4"/>
  <c r="N158" i="4" s="1"/>
  <c r="P158" i="24"/>
  <c r="N158" i="24" s="1"/>
  <c r="H159" i="4"/>
  <c r="D159" i="24"/>
  <c r="J158" i="24"/>
  <c r="H158" i="24" s="1"/>
  <c r="F158" i="24"/>
  <c r="H158" i="4"/>
  <c r="F158" i="4"/>
  <c r="P157" i="24"/>
  <c r="N157" i="24" s="1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4" l="1"/>
  <c r="D158" i="24"/>
  <c r="J157" i="4"/>
  <c r="H157" i="4" s="1"/>
  <c r="G157" i="24"/>
  <c r="J157" i="24"/>
  <c r="D157" i="24" s="1"/>
  <c r="F157" i="24"/>
  <c r="F157" i="4"/>
  <c r="F156" i="24"/>
  <c r="C156" i="24"/>
  <c r="G156" i="24"/>
  <c r="P156" i="4"/>
  <c r="N156" i="4" s="1"/>
  <c r="G156" i="4"/>
  <c r="C156" i="4"/>
  <c r="E156" i="4"/>
  <c r="E156" i="23"/>
  <c r="D156" i="23"/>
  <c r="C156" i="23"/>
  <c r="C156" i="5"/>
  <c r="E156" i="5"/>
  <c r="H157" i="24" l="1"/>
  <c r="D157" i="4"/>
  <c r="P156" i="24"/>
  <c r="N156" i="24" s="1"/>
  <c r="F156" i="4"/>
  <c r="D156" i="5"/>
  <c r="J156" i="24"/>
  <c r="E156" i="24"/>
  <c r="J156" i="4"/>
  <c r="P155" i="24"/>
  <c r="N155" i="24" s="1"/>
  <c r="E155" i="24"/>
  <c r="G155" i="24"/>
  <c r="C155" i="24"/>
  <c r="G155" i="4"/>
  <c r="E155" i="4"/>
  <c r="C155" i="4"/>
  <c r="E155" i="23"/>
  <c r="D155" i="23"/>
  <c r="C155" i="23"/>
  <c r="E155" i="5"/>
  <c r="D155" i="5"/>
  <c r="C155" i="5"/>
  <c r="D156" i="24" l="1"/>
  <c r="P155" i="4"/>
  <c r="N155" i="4" s="1"/>
  <c r="J155" i="4"/>
  <c r="H155" i="4" s="1"/>
  <c r="H156" i="24"/>
  <c r="J155" i="24"/>
  <c r="H155" i="24" s="1"/>
  <c r="D156" i="4"/>
  <c r="H156" i="4"/>
  <c r="F155" i="24"/>
  <c r="F155" i="4"/>
  <c r="P154" i="24"/>
  <c r="N154" i="24" s="1"/>
  <c r="G154" i="24"/>
  <c r="C154" i="24"/>
  <c r="G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H154" i="4" s="1"/>
  <c r="E154" i="24"/>
  <c r="D155" i="24"/>
  <c r="J154" i="24"/>
  <c r="H154" i="24" s="1"/>
  <c r="F154" i="24"/>
  <c r="F154" i="4"/>
  <c r="P153" i="24"/>
  <c r="N153" i="24" s="1"/>
  <c r="E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4"/>
  <c r="H153" i="4" s="1"/>
  <c r="G153" i="24"/>
  <c r="D154" i="24"/>
  <c r="J153" i="24"/>
  <c r="H153" i="24" s="1"/>
  <c r="F153" i="24"/>
  <c r="F153" i="4"/>
  <c r="F152" i="24"/>
  <c r="C152" i="24"/>
  <c r="P152" i="4"/>
  <c r="G152" i="4"/>
  <c r="E152" i="4"/>
  <c r="C152" i="4"/>
  <c r="E152" i="23"/>
  <c r="D152" i="23"/>
  <c r="C152" i="23"/>
  <c r="E152" i="5"/>
  <c r="D152" i="5"/>
  <c r="C152" i="5"/>
  <c r="D153" i="24" l="1"/>
  <c r="D153" i="4"/>
  <c r="N152" i="4"/>
  <c r="J152" i="4"/>
  <c r="D152" i="4" s="1"/>
  <c r="G152" i="24"/>
  <c r="J152" i="24"/>
  <c r="H152" i="24" s="1"/>
  <c r="P152" i="24"/>
  <c r="N152" i="24" s="1"/>
  <c r="E152" i="24"/>
  <c r="F152" i="4"/>
  <c r="F151" i="24"/>
  <c r="J151" i="24"/>
  <c r="G151" i="24"/>
  <c r="C151" i="24"/>
  <c r="G151" i="4"/>
  <c r="J151" i="4"/>
  <c r="E151" i="4"/>
  <c r="C151" i="4"/>
  <c r="D151" i="23"/>
  <c r="C151" i="23"/>
  <c r="E151" i="5"/>
  <c r="D151" i="5"/>
  <c r="C151" i="5"/>
  <c r="H152" i="4" l="1"/>
  <c r="P151" i="4"/>
  <c r="N151" i="4" s="1"/>
  <c r="P151" i="24"/>
  <c r="N151" i="24" s="1"/>
  <c r="E151" i="23"/>
  <c r="D152" i="24"/>
  <c r="H151" i="24"/>
  <c r="E151" i="24"/>
  <c r="H151" i="4"/>
  <c r="F151" i="4"/>
  <c r="P150" i="24"/>
  <c r="N150" i="24" s="1"/>
  <c r="J150" i="24"/>
  <c r="H150" i="24" s="1"/>
  <c r="E150" i="24"/>
  <c r="C150" i="24"/>
  <c r="G150" i="24"/>
  <c r="F150" i="24"/>
  <c r="P150" i="4"/>
  <c r="N150" i="4" s="1"/>
  <c r="F150" i="4"/>
  <c r="E150" i="4"/>
  <c r="C150" i="4"/>
  <c r="G150" i="4"/>
  <c r="E150" i="23"/>
  <c r="D150" i="23"/>
  <c r="C150" i="23"/>
  <c r="C150" i="5"/>
  <c r="E150" i="5"/>
  <c r="D150" i="5"/>
  <c r="D151" i="4" l="1"/>
  <c r="D151" i="24"/>
  <c r="J150" i="4"/>
  <c r="H150" i="4" s="1"/>
  <c r="D150" i="24"/>
  <c r="P149" i="24"/>
  <c r="C149" i="24"/>
  <c r="E149" i="4"/>
  <c r="C149" i="4"/>
  <c r="G149" i="4"/>
  <c r="F149" i="4"/>
  <c r="E149" i="23"/>
  <c r="D149" i="23"/>
  <c r="C149" i="23"/>
  <c r="E149" i="5"/>
  <c r="D149" i="5"/>
  <c r="C149" i="5"/>
  <c r="D150" i="4" l="1"/>
  <c r="G149" i="24"/>
  <c r="J149" i="24"/>
  <c r="H149" i="24" s="1"/>
  <c r="J149" i="4"/>
  <c r="H149" i="4" s="1"/>
  <c r="F149" i="24"/>
  <c r="P149" i="4"/>
  <c r="N149" i="4" s="1"/>
  <c r="N149" i="24"/>
  <c r="E149" i="24"/>
  <c r="P148" i="24"/>
  <c r="N148" i="24" s="1"/>
  <c r="G148" i="24"/>
  <c r="E148" i="24"/>
  <c r="C148" i="24"/>
  <c r="P148" i="4"/>
  <c r="N148" i="4" s="1"/>
  <c r="E148" i="4"/>
  <c r="C148" i="4"/>
  <c r="E148" i="23"/>
  <c r="D148" i="23"/>
  <c r="C148" i="23"/>
  <c r="C148" i="5"/>
  <c r="E148" i="5"/>
  <c r="D148" i="5"/>
  <c r="D149" i="24" l="1"/>
  <c r="D149" i="4"/>
  <c r="G148" i="4"/>
  <c r="J148" i="24"/>
  <c r="D148" i="24" s="1"/>
  <c r="J148" i="4"/>
  <c r="H148" i="4" s="1"/>
  <c r="F148" i="24"/>
  <c r="F148" i="4"/>
  <c r="E147" i="24"/>
  <c r="F147" i="24"/>
  <c r="C147" i="24"/>
  <c r="F147" i="4"/>
  <c r="C147" i="4"/>
  <c r="E147" i="23"/>
  <c r="D147" i="23"/>
  <c r="C147" i="23"/>
  <c r="D147" i="5"/>
  <c r="C147" i="5"/>
  <c r="H148" i="24" l="1"/>
  <c r="D148" i="4"/>
  <c r="P147" i="4"/>
  <c r="N147" i="4" s="1"/>
  <c r="G147" i="24"/>
  <c r="J147" i="24"/>
  <c r="H147" i="24" s="1"/>
  <c r="J147" i="4"/>
  <c r="H147" i="4" s="1"/>
  <c r="E147" i="5"/>
  <c r="P147" i="24"/>
  <c r="N147" i="24" s="1"/>
  <c r="G147" i="4"/>
  <c r="E147" i="4"/>
  <c r="F146" i="24"/>
  <c r="J146" i="24"/>
  <c r="C146" i="24"/>
  <c r="E146" i="4"/>
  <c r="C146" i="4"/>
  <c r="F146" i="4"/>
  <c r="E146" i="23"/>
  <c r="D146" i="23"/>
  <c r="C146" i="23"/>
  <c r="E146" i="5"/>
  <c r="D146" i="5"/>
  <c r="C146" i="5"/>
  <c r="D147" i="24" l="1"/>
  <c r="D147" i="4"/>
  <c r="P146" i="24"/>
  <c r="D146" i="24" s="1"/>
  <c r="P146" i="4"/>
  <c r="N146" i="4" s="1"/>
  <c r="G146" i="4"/>
  <c r="J146" i="4"/>
  <c r="H146" i="4" s="1"/>
  <c r="N146" i="24"/>
  <c r="H146" i="24"/>
  <c r="G146" i="24"/>
  <c r="E146" i="24"/>
  <c r="G145" i="24"/>
  <c r="F145" i="24"/>
  <c r="C145" i="24"/>
  <c r="F145" i="4"/>
  <c r="C145" i="4"/>
  <c r="G145" i="4"/>
  <c r="C145" i="23"/>
  <c r="E145" i="23"/>
  <c r="E145" i="5"/>
  <c r="D145" i="5"/>
  <c r="C145" i="5"/>
  <c r="P145" i="24" l="1"/>
  <c r="N145" i="24" s="1"/>
  <c r="D146" i="4"/>
  <c r="D145" i="23"/>
  <c r="E145" i="4"/>
  <c r="P145" i="4"/>
  <c r="N145" i="4" s="1"/>
  <c r="J145" i="4"/>
  <c r="H145" i="4" s="1"/>
  <c r="J145" i="24"/>
  <c r="H145" i="24" s="1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N130" i="24" s="1"/>
  <c r="E130" i="4"/>
  <c r="J130" i="24"/>
  <c r="H130" i="24" s="1"/>
  <c r="J130" i="4"/>
  <c r="H130" i="4" s="1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<sst xmlns="http://schemas.openxmlformats.org/spreadsheetml/2006/main" count="2732" uniqueCount="269">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</sst>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227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hidden="1" outlineLevel="1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 hidden="1" outlineLevel="1" collapsed="1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 hidden="1" outlineLevel="1" collapsed="1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 hidden="1" outlineLevel="1" collapsed="1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 hidden="1" outlineLevel="1" collapsed="1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 hidden="1" outlineLevel="1" collapsed="1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 hidden="1" outlineLevel="1" collapsed="1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 hidden="1" outlineLevel="1" collapsed="1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 hidden="1" outlineLevel="1" collapsed="1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 hidden="1" outlineLevel="1" collapsed="1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 hidden="1" outlineLevel="1" collapsed="1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 hidden="1" outlineLevel="1" collapsed="1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 hidden="1" outlineLevel="1" collapsed="1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  <row r="170" spans="1:24" hidden="1" outlineLevel="1" collapsed="1">
      <c r="A170" s="8">
        <v>45383</v>
      </c>
      <c r="B170" s="46">
        <v>11091.171909980001</v>
      </c>
      <c r="C170" s="46">
        <f t="shared" ref="C170" si="927">I170+O170</f>
        <v>6494.4331973300004</v>
      </c>
      <c r="D170" s="46">
        <f t="shared" ref="D170" si="928">J170+P170</f>
        <v>4596.7387126499998</v>
      </c>
      <c r="E170" s="46">
        <f t="shared" ref="E170" si="929">K170+Q170</f>
        <v>4481.7942093000001</v>
      </c>
      <c r="F170" s="46">
        <f t="shared" ref="F170" si="930">L170+R170</f>
        <v>106.76599236999999</v>
      </c>
      <c r="G170" s="46">
        <f t="shared" ref="G170" si="931">M170+S170</f>
        <v>8.1785109800000004</v>
      </c>
      <c r="H170" s="46">
        <f t="shared" ref="H170" si="932">SUM(I170:J170)</f>
        <v>6683.9733592600005</v>
      </c>
      <c r="I170" s="46">
        <v>4617.4154998200002</v>
      </c>
      <c r="J170" s="46">
        <f t="shared" ref="J170" si="933">SUM(K170:M170)</f>
        <v>2066.5578594399999</v>
      </c>
      <c r="K170" s="46">
        <v>1989.7723594700001</v>
      </c>
      <c r="L170" s="46">
        <v>76.67189999</v>
      </c>
      <c r="M170" s="46">
        <v>0.11359998</v>
      </c>
      <c r="N170" s="46">
        <f t="shared" ref="N170" si="934">SUM(O170:P170)</f>
        <v>4407.1985507199997</v>
      </c>
      <c r="O170" s="46">
        <v>1877.0176975100001</v>
      </c>
      <c r="P170" s="46">
        <f t="shared" ref="P170" si="935">SUM(Q170:S170)</f>
        <v>2530.1808532099999</v>
      </c>
      <c r="Q170" s="46">
        <v>2492.0218498300001</v>
      </c>
      <c r="R170" s="46">
        <v>30.094092379999999</v>
      </c>
      <c r="S170" s="46">
        <v>8.0649110000000004</v>
      </c>
      <c r="T170" s="46"/>
      <c r="U170" s="46"/>
      <c r="V170" s="46"/>
      <c r="W170" s="46"/>
      <c r="X170" s="46"/>
    </row>
    <row r="171" spans="1:24" hidden="1" outlineLevel="1" collapsed="1">
      <c r="A171" s="8">
        <v>45413</v>
      </c>
      <c r="B171" s="46">
        <v>11991.266427660001</v>
      </c>
      <c r="C171" s="46">
        <f t="shared" ref="C171" si="936">I171+O171</f>
        <v>7615.8844303200003</v>
      </c>
      <c r="D171" s="46">
        <f t="shared" ref="D171" si="937">J171+P171</f>
        <v>4375.3819973399995</v>
      </c>
      <c r="E171" s="46">
        <f t="shared" ref="E171" si="938">K171+Q171</f>
        <v>4156.0022529399994</v>
      </c>
      <c r="F171" s="46">
        <f t="shared" ref="F171" si="939">L171+R171</f>
        <v>211.14582214000001</v>
      </c>
      <c r="G171" s="46">
        <f t="shared" ref="G171" si="940">M171+S171</f>
        <v>8.2339222599999999</v>
      </c>
      <c r="H171" s="46">
        <f t="shared" ref="H171" si="941">SUM(I171:J171)</f>
        <v>7234.3519377299999</v>
      </c>
      <c r="I171" s="46">
        <v>5190.9887322499999</v>
      </c>
      <c r="J171" s="46">
        <f t="shared" ref="J171" si="942">SUM(K171:M171)</f>
        <v>2043.3632054799998</v>
      </c>
      <c r="K171" s="46">
        <v>1863.1690212899998</v>
      </c>
      <c r="L171" s="46">
        <v>180.19418419000002</v>
      </c>
      <c r="M171" s="46">
        <v>0</v>
      </c>
      <c r="N171" s="46">
        <f t="shared" ref="N171" si="943">SUM(O171:P171)</f>
        <v>4756.9144899299999</v>
      </c>
      <c r="O171" s="46">
        <v>2424.89569807</v>
      </c>
      <c r="P171" s="46">
        <f t="shared" ref="P171" si="944">SUM(Q171:S171)</f>
        <v>2332.01879186</v>
      </c>
      <c r="Q171" s="46">
        <v>2292.83323165</v>
      </c>
      <c r="R171" s="46">
        <v>30.951637949999999</v>
      </c>
      <c r="S171" s="46">
        <v>8.2339222599999999</v>
      </c>
      <c r="T171" s="46"/>
      <c r="U171" s="46"/>
      <c r="V171" s="46"/>
      <c r="W171" s="46"/>
      <c r="X171" s="46"/>
    </row>
    <row r="172" spans="1:24" hidden="1" outlineLevel="1" collapsed="1">
      <c r="A172" s="8">
        <v>45444</v>
      </c>
      <c r="B172" s="46">
        <v>12461.792929930001</v>
      </c>
      <c r="C172" s="46">
        <f t="shared" ref="C172" si="945">I172+O172</f>
        <v>7742.8560738300002</v>
      </c>
      <c r="D172" s="46">
        <f t="shared" ref="D172" si="946">J172+P172</f>
        <v>4718.9368560999992</v>
      </c>
      <c r="E172" s="46">
        <f t="shared" ref="E172" si="947">K172+Q172</f>
        <v>4466.3966513799996</v>
      </c>
      <c r="F172" s="46">
        <f t="shared" ref="F172" si="948">L172+R172</f>
        <v>244.29869712999999</v>
      </c>
      <c r="G172" s="46">
        <f t="shared" ref="G172" si="949">M172+S172</f>
        <v>8.2415075899999994</v>
      </c>
      <c r="H172" s="46">
        <f t="shared" ref="H172" si="950">SUM(I172:J172)</f>
        <v>7379.8547510400003</v>
      </c>
      <c r="I172" s="46">
        <v>5348.3838876899999</v>
      </c>
      <c r="J172" s="46">
        <f t="shared" ref="J172" si="951">SUM(K172:M172)</f>
        <v>2031.4708633499999</v>
      </c>
      <c r="K172" s="46">
        <v>1817.9820963099999</v>
      </c>
      <c r="L172" s="46">
        <v>213.48876704</v>
      </c>
      <c r="M172" s="46">
        <v>0</v>
      </c>
      <c r="N172" s="46">
        <f t="shared" ref="N172" si="952">SUM(O172:P172)</f>
        <v>5081.9381788899991</v>
      </c>
      <c r="O172" s="46">
        <v>2394.4721861399998</v>
      </c>
      <c r="P172" s="46">
        <f t="shared" ref="P172" si="953">SUM(Q172:S172)</f>
        <v>2687.4659927499997</v>
      </c>
      <c r="Q172" s="46">
        <v>2648.41455507</v>
      </c>
      <c r="R172" s="46">
        <v>30.809930090000002</v>
      </c>
      <c r="S172" s="46">
        <v>8.2415075899999994</v>
      </c>
      <c r="T172" s="46"/>
      <c r="U172" s="46"/>
      <c r="V172" s="46"/>
      <c r="W172" s="46"/>
      <c r="X172" s="46"/>
    </row>
    <row r="173" spans="1:24" hidden="1" outlineLevel="1" collapsed="1">
      <c r="A173" s="8">
        <v>45474</v>
      </c>
      <c r="B173" s="46">
        <v>13212.225683000001</v>
      </c>
      <c r="C173" s="46">
        <f t="shared" ref="C173" si="954">I173+O173</f>
        <v>8298.07886607</v>
      </c>
      <c r="D173" s="46">
        <f t="shared" ref="D173" si="955">J173+P173</f>
        <v>4914.1468169300006</v>
      </c>
      <c r="E173" s="46">
        <f t="shared" ref="E173" si="956">K173+Q173</f>
        <v>4619.4216330300005</v>
      </c>
      <c r="F173" s="46">
        <f t="shared" ref="F173" si="957">L173+R173</f>
        <v>286.38370815999997</v>
      </c>
      <c r="G173" s="46">
        <f t="shared" ref="G173" si="958">M173+S173</f>
        <v>8.3414757399999999</v>
      </c>
      <c r="H173" s="46">
        <f t="shared" ref="H173" si="959">SUM(I173:J173)</f>
        <v>7454.3838899399998</v>
      </c>
      <c r="I173" s="46">
        <v>5483.7271356499996</v>
      </c>
      <c r="J173" s="46">
        <f t="shared" ref="J173" si="960">SUM(K173:M173)</f>
        <v>1970.6567542900002</v>
      </c>
      <c r="K173" s="46">
        <v>1715.5016459200001</v>
      </c>
      <c r="L173" s="46">
        <v>255.15510836999999</v>
      </c>
      <c r="M173" s="46">
        <v>0</v>
      </c>
      <c r="N173" s="46">
        <f t="shared" ref="N173" si="961">SUM(O173:P173)</f>
        <v>5757.8417930599999</v>
      </c>
      <c r="O173" s="46">
        <v>2814.35173042</v>
      </c>
      <c r="P173" s="46">
        <f t="shared" ref="P173" si="962">SUM(Q173:S173)</f>
        <v>2943.4900626399999</v>
      </c>
      <c r="Q173" s="46">
        <v>2903.91998711</v>
      </c>
      <c r="R173" s="46">
        <v>31.228599790000001</v>
      </c>
      <c r="S173" s="46">
        <v>8.3414757399999999</v>
      </c>
      <c r="T173" s="46"/>
      <c r="U173" s="46"/>
      <c r="V173" s="46"/>
      <c r="W173" s="46"/>
      <c r="X173" s="46"/>
    </row>
    <row r="174" spans="1:24" hidden="1" outlineLevel="1" collapsed="1">
      <c r="A174" s="8">
        <v>45505</v>
      </c>
      <c r="B174" s="46">
        <v>12677.93494988</v>
      </c>
      <c r="C174" s="46">
        <f t="shared" ref="C174" si="963">I174+O174</f>
        <v>7655.7787301200005</v>
      </c>
      <c r="D174" s="46">
        <f t="shared" ref="D174" si="964">J174+P174</f>
        <v>5022.1562197599997</v>
      </c>
      <c r="E174" s="46">
        <f t="shared" ref="E174" si="965">K174+Q174</f>
        <v>4724.3880257300007</v>
      </c>
      <c r="F174" s="46">
        <f t="shared" ref="F174" si="966">L174+R174</f>
        <v>289.39398309000001</v>
      </c>
      <c r="G174" s="46">
        <f t="shared" ref="G174" si="967">M174+S174</f>
        <v>8.3742109399999993</v>
      </c>
      <c r="H174" s="46">
        <f t="shared" ref="H174" si="968">SUM(I174:J174)</f>
        <v>6678.8512823599995</v>
      </c>
      <c r="I174" s="46">
        <v>4884.6088201299999</v>
      </c>
      <c r="J174" s="46">
        <f t="shared" ref="J174" si="969">SUM(K174:M174)</f>
        <v>1794.24246223</v>
      </c>
      <c r="K174" s="46">
        <v>1536.7186942200001</v>
      </c>
      <c r="L174" s="46">
        <v>257.52376801000003</v>
      </c>
      <c r="M174" s="46">
        <v>0</v>
      </c>
      <c r="N174" s="46">
        <f t="shared" ref="N174" si="970">SUM(O174:P174)</f>
        <v>5999.0836675200007</v>
      </c>
      <c r="O174" s="46">
        <v>2771.1699099900002</v>
      </c>
      <c r="P174" s="46">
        <f t="shared" ref="P174" si="971">SUM(Q174:S174)</f>
        <v>3227.9137575300001</v>
      </c>
      <c r="Q174" s="46">
        <v>3187.6693315100001</v>
      </c>
      <c r="R174" s="46">
        <v>31.870215080000001</v>
      </c>
      <c r="S174" s="46">
        <v>8.3742109399999993</v>
      </c>
      <c r="T174" s="46"/>
      <c r="U174" s="46"/>
      <c r="V174" s="46"/>
      <c r="W174" s="46"/>
      <c r="X174" s="46"/>
    </row>
    <row r="175" spans="1:24" hidden="1" outlineLevel="1" collapsed="1">
      <c r="A175" s="8">
        <v>45536</v>
      </c>
      <c r="B175" s="46">
        <v>11990.868453090001</v>
      </c>
      <c r="C175" s="46">
        <f t="shared" ref="C175" si="972">I175+O175</f>
        <v>7277.8470471399996</v>
      </c>
      <c r="D175" s="46">
        <f t="shared" ref="D175" si="973">J175+P175</f>
        <v>4713.0214059499995</v>
      </c>
      <c r="E175" s="46">
        <f t="shared" ref="E175" si="974">K175+Q175</f>
        <v>4387.1868988200004</v>
      </c>
      <c r="F175" s="46">
        <f t="shared" ref="F175" si="975">L175+R175</f>
        <v>317.46511167</v>
      </c>
      <c r="G175" s="46">
        <f t="shared" ref="G175" si="976">M175+S175</f>
        <v>8.3693954599999998</v>
      </c>
      <c r="H175" s="46">
        <f t="shared" ref="H175" si="977">SUM(I175:J175)</f>
        <v>6259.3511820700005</v>
      </c>
      <c r="I175" s="46">
        <v>4565.94832649</v>
      </c>
      <c r="J175" s="46">
        <f t="shared" ref="J175" si="978">SUM(K175:M175)</f>
        <v>1693.4028555800001</v>
      </c>
      <c r="K175" s="46">
        <v>1407.95159055</v>
      </c>
      <c r="L175" s="46">
        <v>285.45126503</v>
      </c>
      <c r="M175" s="46">
        <v>0</v>
      </c>
      <c r="N175" s="46">
        <f t="shared" ref="N175" si="979">SUM(O175:P175)</f>
        <v>5731.5172710200004</v>
      </c>
      <c r="O175" s="46">
        <v>2711.8987206500001</v>
      </c>
      <c r="P175" s="46">
        <f t="shared" ref="P175" si="980">SUM(Q175:S175)</f>
        <v>3019.6185503699999</v>
      </c>
      <c r="Q175" s="46">
        <v>2979.2353082700001</v>
      </c>
      <c r="R175" s="46">
        <v>32.013846639999997</v>
      </c>
      <c r="S175" s="46">
        <v>8.3693954599999998</v>
      </c>
      <c r="T175" s="46"/>
      <c r="U175" s="46"/>
      <c r="V175" s="46"/>
      <c r="W175" s="46"/>
      <c r="X175" s="46"/>
    </row>
    <row r="176" spans="1:24" hidden="1" outlineLevel="1" collapsed="1">
      <c r="A176" s="8">
        <v>45566</v>
      </c>
      <c r="B176" s="46">
        <v>11631.52796141</v>
      </c>
      <c r="C176" s="46">
        <f t="shared" ref="C176" si="981">I176+O176</f>
        <v>6781.1921055799994</v>
      </c>
      <c r="D176" s="46">
        <f t="shared" ref="D176" si="982">J176+P176</f>
        <v>4850.3358558300006</v>
      </c>
      <c r="E176" s="46">
        <f t="shared" ref="E176" si="983">K176+Q176</f>
        <v>4472.88726589</v>
      </c>
      <c r="F176" s="46">
        <f t="shared" ref="F176" si="984">L176+R176</f>
        <v>369.05629968</v>
      </c>
      <c r="G176" s="46">
        <f t="shared" ref="G176" si="985">M176+S176</f>
        <v>8.3922902599999993</v>
      </c>
      <c r="H176" s="46">
        <f t="shared" ref="H176" si="986">SUM(I176:J176)</f>
        <v>5914.9269897899994</v>
      </c>
      <c r="I176" s="46">
        <v>4371.58707658</v>
      </c>
      <c r="J176" s="46">
        <f t="shared" ref="J176" si="987">SUM(K176:M176)</f>
        <v>1543.3399132099998</v>
      </c>
      <c r="K176" s="46">
        <v>1205.4896335399999</v>
      </c>
      <c r="L176" s="46">
        <v>337.85027967000002</v>
      </c>
      <c r="M176" s="46">
        <v>0</v>
      </c>
      <c r="N176" s="46">
        <f t="shared" ref="N176" si="988">SUM(O176:P176)</f>
        <v>5716.6009716200006</v>
      </c>
      <c r="O176" s="46">
        <v>2409.6050289999998</v>
      </c>
      <c r="P176" s="46">
        <f t="shared" ref="P176" si="989">SUM(Q176:S176)</f>
        <v>3306.9959426200003</v>
      </c>
      <c r="Q176" s="46">
        <v>3267.3976323500001</v>
      </c>
      <c r="R176" s="46">
        <v>31.20602001</v>
      </c>
      <c r="S176" s="46">
        <v>8.3922902599999993</v>
      </c>
      <c r="T176" s="46"/>
      <c r="U176" s="46"/>
      <c r="V176" s="46"/>
      <c r="W176" s="46"/>
      <c r="X176" s="46"/>
    </row>
    <row r="177" spans="1:24" collapsed="1">
      <c r="A177" s="8">
        <v>45597</v>
      </c>
      <c r="B177" s="46">
        <v>11534.14098618</v>
      </c>
      <c r="C177" s="46">
        <f t="shared" ref="C177" si="990">I177+O177</f>
        <v>7763.90540263</v>
      </c>
      <c r="D177" s="46">
        <f t="shared" ref="D177" si="991">J177+P177</f>
        <v>3770.2355835500002</v>
      </c>
      <c r="E177" s="46">
        <f t="shared" ref="E177" si="992">K177+Q177</f>
        <v>3365.7591654099997</v>
      </c>
      <c r="F177" s="46">
        <f t="shared" ref="F177" si="993">L177+R177</f>
        <v>395.74927764</v>
      </c>
      <c r="G177" s="46">
        <f t="shared" ref="G177" si="994">M177+S177</f>
        <v>8.7271405000000009</v>
      </c>
      <c r="H177" s="46">
        <f t="shared" ref="H177" si="995">SUM(I177:J177)</f>
        <v>6228.8403111299995</v>
      </c>
      <c r="I177" s="46">
        <v>4671.1579854699994</v>
      </c>
      <c r="J177" s="46">
        <f t="shared" ref="J177" si="996">SUM(K177:M177)</f>
        <v>1557.6823256599998</v>
      </c>
      <c r="K177" s="46">
        <v>1192.6736561499999</v>
      </c>
      <c r="L177" s="46">
        <v>364.73818901999999</v>
      </c>
      <c r="M177" s="46">
        <v>0.27048049000000002</v>
      </c>
      <c r="N177" s="46">
        <f t="shared" ref="N177" si="997">SUM(O177:P177)</f>
        <v>5305.3006750500008</v>
      </c>
      <c r="O177" s="46">
        <v>3092.7474171600002</v>
      </c>
      <c r="P177" s="46">
        <f t="shared" ref="P177" si="998">SUM(Q177:S177)</f>
        <v>2212.5532578900002</v>
      </c>
      <c r="Q177" s="46">
        <v>2173.08550926</v>
      </c>
      <c r="R177" s="46">
        <v>31.011088619999999</v>
      </c>
      <c r="S177" s="46">
        <v>8.4566600100000002</v>
      </c>
      <c r="T177" s="46"/>
      <c r="U177" s="46"/>
      <c r="V177" s="46"/>
      <c r="W177" s="46"/>
      <c r="X177" s="46"/>
    </row>
    <row r="178" spans="1:24">
      <c r="A178" s="8">
        <v>45627</v>
      </c>
      <c r="B178" s="46">
        <v>12143.920536360001</v>
      </c>
      <c r="C178" s="46">
        <f t="shared" ref="C178" si="999">I178+O178</f>
        <v>7769.55225333</v>
      </c>
      <c r="D178" s="46">
        <f t="shared" ref="D178" si="1000">J178+P178</f>
        <v>4374.3682830300004</v>
      </c>
      <c r="E178" s="46">
        <f t="shared" ref="E178" si="1001">K178+Q178</f>
        <v>3908.6468437200001</v>
      </c>
      <c r="F178" s="46">
        <f t="shared" ref="F178" si="1002">L178+R178</f>
        <v>456.22218091000002</v>
      </c>
      <c r="G178" s="46">
        <f t="shared" ref="G178" si="1003">M178+S178</f>
        <v>9.4992584000000004</v>
      </c>
      <c r="H178" s="46">
        <f t="shared" ref="H178" si="1004">SUM(I178:J178)</f>
        <v>6608.40084871</v>
      </c>
      <c r="I178" s="46">
        <v>5038.8384553699998</v>
      </c>
      <c r="J178" s="46">
        <f t="shared" ref="J178" si="1005">SUM(K178:M178)</f>
        <v>1569.5623933400002</v>
      </c>
      <c r="K178" s="46">
        <v>1143.5952569600001</v>
      </c>
      <c r="L178" s="46">
        <v>425.01468666</v>
      </c>
      <c r="M178" s="46">
        <v>0.95244971999999994</v>
      </c>
      <c r="N178" s="46">
        <f t="shared" ref="N178" si="1006">SUM(O178:P178)</f>
        <v>5535.5196876500004</v>
      </c>
      <c r="O178" s="46">
        <v>2730.7137979600002</v>
      </c>
      <c r="P178" s="46">
        <f t="shared" ref="P178" si="1007">SUM(Q178:S178)</f>
        <v>2804.8058896900002</v>
      </c>
      <c r="Q178" s="46">
        <v>2765.0515867600002</v>
      </c>
      <c r="R178" s="46">
        <v>31.20749425</v>
      </c>
      <c r="S178" s="46">
        <v>8.5468086799999998</v>
      </c>
      <c r="T178" s="46"/>
      <c r="U178" s="46"/>
      <c r="V178" s="46"/>
      <c r="W178" s="46"/>
      <c r="X178" s="46"/>
    </row>
    <row r="179" spans="1:24">
      <c r="A179" s="8">
        <v>45658</v>
      </c>
      <c r="B179" s="46">
        <v>11519.37499321</v>
      </c>
      <c r="C179" s="46">
        <f t="shared" ref="C179" si="1008">I179+O179</f>
        <v>7003.8143285200003</v>
      </c>
      <c r="D179" s="46">
        <f t="shared" ref="D179" si="1009">J179+P179</f>
        <v>4515.5606646899996</v>
      </c>
      <c r="E179" s="46">
        <f t="shared" ref="E179" si="1010">K179+Q179</f>
        <v>4026.6104312500001</v>
      </c>
      <c r="F179" s="46">
        <f t="shared" ref="F179" si="1011">L179+R179</f>
        <v>480.23345143</v>
      </c>
      <c r="G179" s="46">
        <f t="shared" ref="G179" si="1012">M179+S179</f>
        <v>8.7167820099999993</v>
      </c>
      <c r="H179" s="46">
        <f t="shared" ref="H179" si="1013">SUM(I179:J179)</f>
        <v>6127.21929929</v>
      </c>
      <c r="I179" s="46">
        <v>4598.8423341899997</v>
      </c>
      <c r="J179" s="46">
        <f t="shared" ref="J179" si="1014">SUM(K179:M179)</f>
        <v>1528.3769651</v>
      </c>
      <c r="K179" s="46">
        <v>1078.93234871</v>
      </c>
      <c r="L179" s="46">
        <v>449.23097571</v>
      </c>
      <c r="M179" s="46">
        <v>0.21364068</v>
      </c>
      <c r="N179" s="46">
        <f t="shared" ref="N179" si="1015">SUM(O179:P179)</f>
        <v>5392.15569392</v>
      </c>
      <c r="O179" s="46">
        <v>2404.9719943300001</v>
      </c>
      <c r="P179" s="46">
        <f t="shared" ref="P179" si="1016">SUM(Q179:S179)</f>
        <v>2987.1836995899998</v>
      </c>
      <c r="Q179" s="46">
        <v>2947.6780825400001</v>
      </c>
      <c r="R179" s="46">
        <v>31.00247572</v>
      </c>
      <c r="S179" s="46">
        <v>8.5031413300000001</v>
      </c>
      <c r="T179" s="46"/>
      <c r="U179" s="46"/>
      <c r="V179" s="46"/>
      <c r="W179" s="46"/>
      <c r="X179" s="46"/>
    </row>
    <row r="180" spans="1:24">
      <c r="A180" s="8">
        <v>45689</v>
      </c>
      <c r="B180" s="46">
        <v>11928.920569829999</v>
      </c>
      <c r="C180" s="46">
        <f t="shared" ref="C180" si="1017">I180+O180</f>
        <v>7344.3658315499997</v>
      </c>
      <c r="D180" s="46">
        <f t="shared" ref="D180" si="1018">J180+P180</f>
        <v>4584.5547382799996</v>
      </c>
      <c r="E180" s="46">
        <f t="shared" ref="E180" si="1019">K180+Q180</f>
        <v>4046.9933501799997</v>
      </c>
      <c r="F180" s="46">
        <f t="shared" ref="F180" si="1020">L180+R180</f>
        <v>529.09102553000002</v>
      </c>
      <c r="G180" s="46">
        <f t="shared" ref="G180" si="1021">M180+S180</f>
        <v>8.4703625700000007</v>
      </c>
      <c r="H180" s="46">
        <f t="shared" ref="H180" si="1022">SUM(I180:J180)</f>
        <v>6603.5325095400003</v>
      </c>
      <c r="I180" s="46">
        <v>4852.29152677</v>
      </c>
      <c r="J180" s="46">
        <f t="shared" ref="J180" si="1023">SUM(K180:M180)</f>
        <v>1751.2409827699998</v>
      </c>
      <c r="K180" s="46">
        <v>1253.05356495</v>
      </c>
      <c r="L180" s="46">
        <v>498.15713291999998</v>
      </c>
      <c r="M180" s="46">
        <v>3.02849E-2</v>
      </c>
      <c r="N180" s="46">
        <f t="shared" ref="N180" si="1024">SUM(O180:P180)</f>
        <v>5325.3880602899999</v>
      </c>
      <c r="O180" s="46">
        <v>2492.0743047800001</v>
      </c>
      <c r="P180" s="46">
        <f t="shared" ref="P180" si="1025">SUM(Q180:S180)</f>
        <v>2833.3137555099997</v>
      </c>
      <c r="Q180" s="46">
        <v>2793.9397852299999</v>
      </c>
      <c r="R180" s="46">
        <v>30.933892610000001</v>
      </c>
      <c r="S180" s="46">
        <v>8.4400776700000009</v>
      </c>
      <c r="T180" s="46"/>
      <c r="U180" s="46"/>
      <c r="V180" s="46"/>
      <c r="W180" s="46"/>
      <c r="X180" s="46"/>
    </row>
    <row r="181" spans="1:24">
      <c r="A181" s="8">
        <v>45717</v>
      </c>
      <c r="B181" s="46">
        <v>12823.551080040001</v>
      </c>
      <c r="C181" s="46">
        <f t="shared" ref="C181" si="1026">I181+O181</f>
        <v>7617.4858436300001</v>
      </c>
      <c r="D181" s="46">
        <f t="shared" ref="D181" si="1027">J181+P181</f>
        <v>5206.0652364100006</v>
      </c>
      <c r="E181" s="46">
        <f t="shared" ref="E181" si="1028">K181+Q181</f>
        <v>4497.61025049</v>
      </c>
      <c r="F181" s="46">
        <f t="shared" ref="F181" si="1029">L181+R181</f>
        <v>700.02150314999994</v>
      </c>
      <c r="G181" s="46">
        <f t="shared" ref="G181" si="1030">M181+S181</f>
        <v>8.4334827700000012</v>
      </c>
      <c r="H181" s="46">
        <f t="shared" ref="H181" si="1031">SUM(I181:J181)</f>
        <v>7270.0461777</v>
      </c>
      <c r="I181" s="46">
        <v>5060.5497741899999</v>
      </c>
      <c r="J181" s="46">
        <f t="shared" ref="J181" si="1032">SUM(K181:M181)</f>
        <v>2209.4964035100002</v>
      </c>
      <c r="K181" s="46">
        <v>1540.9616847000002</v>
      </c>
      <c r="L181" s="46">
        <v>668.53414029999999</v>
      </c>
      <c r="M181" s="46">
        <v>5.7851000000000007E-4</v>
      </c>
      <c r="N181" s="46">
        <f t="shared" ref="N181" si="1033">SUM(O181:P181)</f>
        <v>5553.5049023400006</v>
      </c>
      <c r="O181" s="46">
        <v>2556.9360694400002</v>
      </c>
      <c r="P181" s="46">
        <f t="shared" ref="P181" si="1034">SUM(Q181:S181)</f>
        <v>2996.5688329</v>
      </c>
      <c r="Q181" s="46">
        <v>2956.6485657899998</v>
      </c>
      <c r="R181" s="46">
        <v>31.48736285</v>
      </c>
      <c r="S181" s="46">
        <v>8.4329042600000008</v>
      </c>
      <c r="T181" s="46"/>
      <c r="U181" s="46"/>
      <c r="V181" s="46"/>
      <c r="W181" s="46"/>
      <c r="X181" s="46"/>
    </row>
    <row r="182" spans="1:24">
      <c r="A182" s="8">
        <v>45748</v>
      </c>
      <c r="B182" s="46">
        <v>13436.91885523</v>
      </c>
      <c r="C182" s="46">
        <f t="shared" ref="C182" si="1035">I182+O182</f>
        <v>8071.9445847299994</v>
      </c>
      <c r="D182" s="46">
        <f t="shared" ref="D182" si="1036">J182+P182</f>
        <v>5364.9742704999999</v>
      </c>
      <c r="E182" s="46">
        <f t="shared" ref="E182" si="1037">K182+Q182</f>
        <v>4685.2120931600002</v>
      </c>
      <c r="F182" s="46">
        <f t="shared" ref="F182" si="1038">L182+R182</f>
        <v>669.47725047999995</v>
      </c>
      <c r="G182" s="46">
        <f t="shared" ref="G182" si="1039">M182+S182</f>
        <v>10.284926860000001</v>
      </c>
      <c r="H182" s="46">
        <f t="shared" ref="H182" si="1040">SUM(I182:J182)</f>
        <v>7815.1811912200001</v>
      </c>
      <c r="I182" s="46">
        <v>5639.0133446</v>
      </c>
      <c r="J182" s="46">
        <f t="shared" ref="J182" si="1041">SUM(K182:M182)</f>
        <v>2176.1678466200001</v>
      </c>
      <c r="K182" s="46">
        <v>1539.2717693700001</v>
      </c>
      <c r="L182" s="46">
        <v>636.85745829999996</v>
      </c>
      <c r="M182" s="46">
        <v>3.8618949999999999E-2</v>
      </c>
      <c r="N182" s="46">
        <f t="shared" ref="N182" si="1042">SUM(O182:P182)</f>
        <v>5621.7376640099992</v>
      </c>
      <c r="O182" s="46">
        <v>2432.9312401299999</v>
      </c>
      <c r="P182" s="46">
        <f t="shared" ref="P182" si="1043">SUM(Q182:S182)</f>
        <v>3188.8064238799998</v>
      </c>
      <c r="Q182" s="46">
        <v>3145.9403237900001</v>
      </c>
      <c r="R182" s="46">
        <v>32.619792179999997</v>
      </c>
      <c r="S182" s="46">
        <v>10.246307910000001</v>
      </c>
      <c r="T182" s="46"/>
      <c r="U182" s="46"/>
      <c r="V182" s="46"/>
      <c r="W182" s="46"/>
      <c r="X182" s="46"/>
    </row>
    <row r="183" spans="1:24">
      <c r="A183" s="8">
        <v>45778</v>
      </c>
      <c r="B183" s="46">
        <v>14032.13556472</v>
      </c>
      <c r="C183" s="46">
        <f t="shared" ref="C183" si="1044">I183+O183</f>
        <v>9211.1916467999999</v>
      </c>
      <c r="D183" s="46">
        <f t="shared" ref="D183" si="1045">J183+P183</f>
        <v>4820.9439179199999</v>
      </c>
      <c r="E183" s="46">
        <f t="shared" ref="E183" si="1046">K183+Q183</f>
        <v>4171.1794576700004</v>
      </c>
      <c r="F183" s="46">
        <f t="shared" ref="F183" si="1047">L183+R183</f>
        <v>639.52650533000008</v>
      </c>
      <c r="G183" s="46">
        <f t="shared" ref="G183" si="1048">M183+S183</f>
        <v>10.23795492</v>
      </c>
      <c r="H183" s="46">
        <f t="shared" ref="H183" si="1049">SUM(I183:J183)</f>
        <v>8130.4041293500004</v>
      </c>
      <c r="I183" s="46">
        <v>5754.9887332300004</v>
      </c>
      <c r="J183" s="46">
        <f t="shared" ref="J183" si="1050">SUM(K183:M183)</f>
        <v>2375.41539612</v>
      </c>
      <c r="K183" s="46">
        <v>1768.33047784</v>
      </c>
      <c r="L183" s="46">
        <v>607.08435158000009</v>
      </c>
      <c r="M183" s="46">
        <v>5.6670000000000006E-4</v>
      </c>
      <c r="N183" s="46">
        <f t="shared" ref="N183" si="1051">SUM(O183:P183)</f>
        <v>5901.7314353700003</v>
      </c>
      <c r="O183" s="46">
        <v>3456.20291357</v>
      </c>
      <c r="P183" s="46">
        <f t="shared" ref="P183" si="1052">SUM(Q183:S183)</f>
        <v>2445.5285218000004</v>
      </c>
      <c r="Q183" s="46">
        <v>2402.8489798300002</v>
      </c>
      <c r="R183" s="46">
        <v>32.442153750000003</v>
      </c>
      <c r="S183" s="46">
        <v>10.23738822</v>
      </c>
      <c r="T183" s="46"/>
      <c r="U183" s="46"/>
      <c r="V183" s="46"/>
      <c r="W183" s="46"/>
      <c r="X183" s="46"/>
    </row>
    <row r="184" spans="1:24">
      <c r="A184" s="8">
        <v>45809</v>
      </c>
      <c r="B184" s="46">
        <v>14364.21425942</v>
      </c>
      <c r="C184" s="46">
        <f t="shared" ref="C184" si="1053">I184+O184</f>
        <v>8772.0803733100001</v>
      </c>
      <c r="D184" s="46">
        <f t="shared" ref="D184" si="1054">J184+P184</f>
        <v>5592.1338861099994</v>
      </c>
      <c r="E184" s="46">
        <f t="shared" ref="E184" si="1055">K184+Q184</f>
        <v>4754.8461931500005</v>
      </c>
      <c r="F184" s="46">
        <f t="shared" ref="F184" si="1056">L184+R184</f>
        <v>824.71927516999995</v>
      </c>
      <c r="G184" s="46">
        <f t="shared" ref="G184" si="1057">M184+S184</f>
        <v>12.56841779</v>
      </c>
      <c r="H184" s="46">
        <f t="shared" ref="H184" si="1058">SUM(I184:J184)</f>
        <v>8032.3302559800004</v>
      </c>
      <c r="I184" s="46">
        <v>5660.3532561500006</v>
      </c>
      <c r="J184" s="46">
        <f t="shared" ref="J184" si="1059">SUM(K184:M184)</f>
        <v>2371.9769998299998</v>
      </c>
      <c r="K184" s="46">
        <v>1580.6068365400001</v>
      </c>
      <c r="L184" s="46">
        <v>791.36956001999999</v>
      </c>
      <c r="M184" s="46">
        <v>6.0327000000000004E-4</v>
      </c>
      <c r="N184" s="46">
        <f t="shared" ref="N184" si="1060">SUM(O184:P184)</f>
        <v>6331.88400344</v>
      </c>
      <c r="O184" s="46">
        <v>3111.7271171599996</v>
      </c>
      <c r="P184" s="46">
        <f t="shared" ref="P184" si="1061">SUM(Q184:S184)</f>
        <v>3220.15688628</v>
      </c>
      <c r="Q184" s="46">
        <v>3174.23935661</v>
      </c>
      <c r="R184" s="46">
        <v>33.349715150000002</v>
      </c>
      <c r="S184" s="46">
        <v>12.567814520000001</v>
      </c>
      <c r="T184" s="46"/>
      <c r="U184" s="46"/>
      <c r="V184" s="46"/>
      <c r="W184" s="46"/>
      <c r="X184" s="46"/>
    </row>
    <row r="185" spans="1:24">
      <c r="A185" s="8">
        <v>45839</v>
      </c>
      <c r="B185" s="46">
        <v>14445.760411740001</v>
      </c>
      <c r="C185" s="46">
        <f t="shared" ref="C185" si="1062">I185+O185</f>
        <v>8838.0268826899992</v>
      </c>
      <c r="D185" s="46">
        <f t="shared" ref="D185" si="1063">J185+P185</f>
        <v>5607.7335290499996</v>
      </c>
      <c r="E185" s="46">
        <f t="shared" ref="E185" si="1064">K185+Q185</f>
        <v>4812.5398506600004</v>
      </c>
      <c r="F185" s="46">
        <f t="shared" ref="F185" si="1065">L185+R185</f>
        <v>782.58742337000001</v>
      </c>
      <c r="G185" s="46">
        <f t="shared" ref="G185" si="1066">M185+S185</f>
        <v>12.606255019999999</v>
      </c>
      <c r="H185" s="46">
        <f t="shared" ref="H185" si="1067">SUM(I185:J185)</f>
        <v>8075.8597315399993</v>
      </c>
      <c r="I185" s="46">
        <v>5802.9892279399992</v>
      </c>
      <c r="J185" s="46">
        <f t="shared" ref="J185" si="1068">SUM(K185:M185)</f>
        <v>2272.8705036000001</v>
      </c>
      <c r="K185" s="46">
        <v>1514.8508751400002</v>
      </c>
      <c r="L185" s="46">
        <v>758.01901321000003</v>
      </c>
      <c r="M185" s="46">
        <v>6.1525000000000002E-4</v>
      </c>
      <c r="N185" s="46">
        <f t="shared" ref="N185" si="1069">SUM(O185:P185)</f>
        <v>6369.9006802000004</v>
      </c>
      <c r="O185" s="46">
        <v>3035.03765475</v>
      </c>
      <c r="P185" s="46">
        <f t="shared" ref="P185" si="1070">SUM(Q185:S185)</f>
        <v>3334.8630254499999</v>
      </c>
      <c r="Q185" s="46">
        <v>3297.68897552</v>
      </c>
      <c r="R185" s="46">
        <v>24.568410159999999</v>
      </c>
      <c r="S185" s="46">
        <v>12.60563977</v>
      </c>
      <c r="T185" s="46"/>
      <c r="U185" s="46"/>
      <c r="V185" s="46"/>
      <c r="W185" s="46"/>
      <c r="X185" s="46"/>
    </row>
    <row r="186" spans="1:24">
      <c r="A186" s="8">
        <v>45870</v>
      </c>
      <c r="B186" s="46">
        <v>14266.04147701</v>
      </c>
      <c r="C186" s="46">
        <f t="shared" ref="C186" si="1071">I186+O186</f>
        <v>9294.0430831100002</v>
      </c>
      <c r="D186" s="46">
        <f t="shared" ref="D186" si="1072">J186+P186</f>
        <v>4971.9983939000003</v>
      </c>
      <c r="E186" s="46">
        <f t="shared" ref="E186" si="1073">K186+Q186</f>
        <v>4263.7344287300002</v>
      </c>
      <c r="F186" s="46">
        <f t="shared" ref="F186" si="1074">L186+R186</f>
        <v>695.81041097000002</v>
      </c>
      <c r="G186" s="46">
        <f t="shared" ref="G186" si="1075">M186+S186</f>
        <v>12.453554199999999</v>
      </c>
      <c r="H186" s="46">
        <f t="shared" ref="H186" si="1076">SUM(I186:J186)</f>
        <v>7826.3589017200002</v>
      </c>
      <c r="I186" s="46">
        <v>5917.0532905199998</v>
      </c>
      <c r="J186" s="46">
        <f t="shared" ref="J186" si="1077">SUM(K186:M186)</f>
        <v>1909.3056112000002</v>
      </c>
      <c r="K186" s="46">
        <v>1238.0285558800001</v>
      </c>
      <c r="L186" s="46">
        <v>671.27642486000002</v>
      </c>
      <c r="M186" s="46">
        <v>6.3046E-4</v>
      </c>
      <c r="N186" s="46">
        <f t="shared" ref="N186" si="1078">SUM(O186:P186)</f>
        <v>6439.6825752900004</v>
      </c>
      <c r="O186" s="46">
        <v>3376.98979259</v>
      </c>
      <c r="P186" s="46">
        <f t="shared" ref="P186" si="1079">SUM(Q186:S186)</f>
        <v>3062.6927827000004</v>
      </c>
      <c r="Q186" s="46">
        <v>3025.7058728500001</v>
      </c>
      <c r="R186" s="46">
        <v>24.533986110000001</v>
      </c>
      <c r="S186" s="46">
        <v>12.452923739999999</v>
      </c>
      <c r="T186" s="46"/>
      <c r="U186" s="46"/>
      <c r="V186" s="46"/>
      <c r="W186" s="46"/>
      <c r="X186" s="46"/>
    </row>
    <row r="187" spans="1:24">
      <c r="A187" s="8">
        <v>45901</v>
      </c>
      <c r="B187" s="46">
        <v>13546.740028699998</v>
      </c>
      <c r="C187" s="46">
        <f t="shared" ref="C187" si="1080">I187+O187</f>
        <v>8512.1934004899995</v>
      </c>
      <c r="D187" s="46">
        <f t="shared" ref="D187" si="1081">J187+P187</f>
        <v>5034.5466282099997</v>
      </c>
      <c r="E187" s="46">
        <f t="shared" ref="E187" si="1082">K187+Q187</f>
        <v>4481.2655998299997</v>
      </c>
      <c r="F187" s="46">
        <f t="shared" ref="F187" si="1083">L187+R187</f>
        <v>540.81021138000006</v>
      </c>
      <c r="G187" s="46">
        <f t="shared" ref="G187" si="1084">M187+S187</f>
        <v>12.470816999999998</v>
      </c>
      <c r="H187" s="46">
        <f t="shared" ref="H187" si="1085">SUM(I187:J187)</f>
        <v>7432.0989210200005</v>
      </c>
      <c r="I187" s="46">
        <v>5641.4905786300005</v>
      </c>
      <c r="J187" s="46">
        <f t="shared" ref="J187" si="1086">SUM(K187:M187)</f>
        <v>1790.6083423899997</v>
      </c>
      <c r="K187" s="46">
        <v>1274.4888368699999</v>
      </c>
      <c r="L187" s="46">
        <v>516.11893849000001</v>
      </c>
      <c r="M187" s="46">
        <v>5.6702999999999994E-4</v>
      </c>
      <c r="N187" s="46">
        <f t="shared" ref="N187" si="1087">SUM(O187:P187)</f>
        <v>6114.6411076799995</v>
      </c>
      <c r="O187" s="46">
        <v>2870.7028218599999</v>
      </c>
      <c r="P187" s="46">
        <f t="shared" ref="P187" si="1088">SUM(Q187:S187)</f>
        <v>3243.9382858200001</v>
      </c>
      <c r="Q187" s="46">
        <v>3206.7767629599998</v>
      </c>
      <c r="R187" s="46">
        <v>24.69127289</v>
      </c>
      <c r="S187" s="46">
        <v>12.470249969999999</v>
      </c>
      <c r="T187" s="46"/>
      <c r="U187" s="46"/>
      <c r="V187" s="46"/>
      <c r="W187" s="46"/>
      <c r="X187" s="46"/>
    </row>
    <row r="188" spans="1:24">
      <c r="A188" s="8">
        <v>45931</v>
      </c>
      <c r="B188" s="46">
        <v>12571.275879690002</v>
      </c>
      <c r="C188" s="46">
        <f t="shared" ref="C188" si="1089">I188+O188</f>
        <v>7733.3196087300003</v>
      </c>
      <c r="D188" s="46">
        <f t="shared" ref="D188" si="1090">J188+P188</f>
        <v>4837.9562709600004</v>
      </c>
      <c r="E188" s="46">
        <f t="shared" ref="E188" si="1091">K188+Q188</f>
        <v>4447.5083113500004</v>
      </c>
      <c r="F188" s="46">
        <f t="shared" ref="F188" si="1092">L188+R188</f>
        <v>377.78024121000004</v>
      </c>
      <c r="G188" s="46">
        <f t="shared" ref="G188" si="1093">M188+S188</f>
        <v>12.6677184</v>
      </c>
      <c r="H188" s="46">
        <f t="shared" ref="H188" si="1094">SUM(I188:J188)</f>
        <v>6518.6298612999999</v>
      </c>
      <c r="I188" s="46">
        <v>4893.79201328</v>
      </c>
      <c r="J188" s="46">
        <f t="shared" ref="J188" si="1095">SUM(K188:M188)</f>
        <v>1624.8378480200001</v>
      </c>
      <c r="K188" s="46">
        <v>1293.0532498699999</v>
      </c>
      <c r="L188" s="46">
        <v>331.78406577000004</v>
      </c>
      <c r="M188" s="46">
        <v>5.3238000000000005E-4</v>
      </c>
      <c r="N188" s="46">
        <f t="shared" ref="N188" si="1096">SUM(O188:P188)</f>
        <v>6052.6460183899999</v>
      </c>
      <c r="O188" s="46">
        <v>2839.5275954499998</v>
      </c>
      <c r="P188" s="46">
        <f t="shared" ref="P188" si="1097">SUM(Q188:S188)</f>
        <v>3213.1184229400001</v>
      </c>
      <c r="Q188" s="46">
        <v>3154.45506148</v>
      </c>
      <c r="R188" s="46">
        <v>45.996175440000002</v>
      </c>
      <c r="S188" s="46">
        <v>12.667186020000001</v>
      </c>
      <c r="T188" s="46"/>
      <c r="U188" s="46"/>
      <c r="V188" s="46"/>
      <c r="W188" s="46"/>
      <c r="X188" s="46"/>
    </row>
    <row r="189" spans="1:24">
      <c r="A189" s="8">
        <v>45962</v>
      </c>
      <c r="B189" s="46">
        <v>12261.399478430001</v>
      </c>
      <c r="C189" s="46">
        <f t="shared" ref="C189" si="1098">I189+O189</f>
        <v>7451.2029391899996</v>
      </c>
      <c r="D189" s="46">
        <f t="shared" ref="D189" si="1099">J189+P189</f>
        <v>4810.1965392399998</v>
      </c>
      <c r="E189" s="46">
        <f t="shared" ref="E189" si="1100">K189+Q189</f>
        <v>4428.0740263799999</v>
      </c>
      <c r="F189" s="46">
        <f t="shared" ref="F189" si="1101">L189+R189</f>
        <v>369.29716953999997</v>
      </c>
      <c r="G189" s="46">
        <f t="shared" ref="G189" si="1102">M189+S189</f>
        <v>12.82534332</v>
      </c>
      <c r="H189" s="46">
        <f t="shared" ref="H189" si="1103">SUM(I189:J189)</f>
        <v>6601.6234504599997</v>
      </c>
      <c r="I189" s="46">
        <v>4993.3473948800001</v>
      </c>
      <c r="J189" s="46">
        <f t="shared" ref="J189" si="1104">SUM(K189:M189)</f>
        <v>1608.27605558</v>
      </c>
      <c r="K189" s="46">
        <v>1285.28953804</v>
      </c>
      <c r="L189" s="46">
        <v>322.98651753999997</v>
      </c>
      <c r="M189" s="46">
        <v>0</v>
      </c>
      <c r="N189" s="46">
        <f t="shared" ref="N189" si="1105">SUM(O189:P189)</f>
        <v>5659.7760279699996</v>
      </c>
      <c r="O189" s="46">
        <v>2457.8555443099999</v>
      </c>
      <c r="P189" s="46">
        <f t="shared" ref="P189" si="1106">SUM(Q189:S189)</f>
        <v>3201.9204836599997</v>
      </c>
      <c r="Q189" s="46">
        <v>3142.7844883399998</v>
      </c>
      <c r="R189" s="46">
        <v>46.310651999999997</v>
      </c>
      <c r="S189" s="46">
        <v>12.82534332</v>
      </c>
      <c r="T189" s="46"/>
      <c r="U189" s="46"/>
      <c r="V189" s="46"/>
      <c r="W189" s="46"/>
      <c r="X189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227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hidden="1" outlineLevel="1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 hidden="1" outlineLevel="1" collapsed="1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 hidden="1" outlineLevel="1" collapsed="1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 hidden="1" outlineLevel="1" collapsed="1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 hidden="1" outlineLevel="1" collapsed="1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 hidden="1" outlineLevel="1" collapsed="1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 hidden="1" outlineLevel="1" collapsed="1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 hidden="1" outlineLevel="1" collapsed="1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 hidden="1" outlineLevel="1" collapsed="1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 hidden="1" outlineLevel="1" collapsed="1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 hidden="1" outlineLevel="1" collapsed="1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 hidden="1" outlineLevel="1" collapsed="1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 hidden="1" outlineLevel="1" collapsed="1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  <row r="170" spans="1:25" hidden="1" outlineLevel="1" collapsed="1">
      <c r="A170" s="8">
        <v>45383</v>
      </c>
      <c r="B170" s="46">
        <v>15516.579581360002</v>
      </c>
      <c r="C170" s="46">
        <f t="shared" ref="C170" si="927">I170+O170</f>
        <v>8828.1238737000003</v>
      </c>
      <c r="D170" s="46">
        <f t="shared" ref="D170" si="928">J170+P170</f>
        <v>6688.4557076600004</v>
      </c>
      <c r="E170" s="46">
        <f t="shared" ref="E170" si="929">K170+Q170</f>
        <v>5472.77334281</v>
      </c>
      <c r="F170" s="46">
        <f t="shared" ref="F170" si="930">L170+R170</f>
        <v>1108.6640076599999</v>
      </c>
      <c r="G170" s="46">
        <f t="shared" ref="G170" si="931">M170+S170</f>
        <v>107.01835718999999</v>
      </c>
      <c r="H170" s="46">
        <f t="shared" ref="H170" si="932">SUM(I170:J170)</f>
        <v>12154.170441419999</v>
      </c>
      <c r="I170" s="46">
        <v>7139.2544786600001</v>
      </c>
      <c r="J170" s="46">
        <f t="shared" ref="J170" si="933">SUM(K170:M170)</f>
        <v>5014.9159627600002</v>
      </c>
      <c r="K170" s="46">
        <v>4196.0361620000003</v>
      </c>
      <c r="L170" s="46">
        <v>759.95146215</v>
      </c>
      <c r="M170" s="46">
        <v>58.928338609999997</v>
      </c>
      <c r="N170" s="46">
        <f t="shared" ref="N170" si="934">SUM(O170:P170)</f>
        <v>3362.4091399399999</v>
      </c>
      <c r="O170" s="46">
        <v>1688.86939504</v>
      </c>
      <c r="P170" s="46">
        <f t="shared" ref="P170" si="935">SUM(Q170:S170)</f>
        <v>1673.5397449</v>
      </c>
      <c r="Q170" s="46">
        <v>1276.7371808099999</v>
      </c>
      <c r="R170" s="46">
        <v>348.71254550999998</v>
      </c>
      <c r="S170" s="46">
        <v>48.090018579999999</v>
      </c>
      <c r="T170" s="46"/>
      <c r="U170" s="46"/>
      <c r="V170" s="46"/>
      <c r="W170" s="46"/>
      <c r="X170" s="46"/>
      <c r="Y170" s="46"/>
    </row>
    <row r="171" spans="1:25" hidden="1" outlineLevel="1" collapsed="1">
      <c r="A171" s="8">
        <v>45413</v>
      </c>
      <c r="B171" s="46">
        <v>15771.810889789998</v>
      </c>
      <c r="C171" s="46">
        <f t="shared" ref="C171" si="936">I171+O171</f>
        <v>9042.365212050001</v>
      </c>
      <c r="D171" s="46">
        <f t="shared" ref="D171" si="937">J171+P171</f>
        <v>6729.4456777400001</v>
      </c>
      <c r="E171" s="46">
        <f t="shared" ref="E171" si="938">K171+Q171</f>
        <v>5492.2574822699999</v>
      </c>
      <c r="F171" s="46">
        <f t="shared" ref="F171" si="939">L171+R171</f>
        <v>1131.5608011300001</v>
      </c>
      <c r="G171" s="46">
        <f t="shared" ref="G171" si="940">M171+S171</f>
        <v>105.62739434</v>
      </c>
      <c r="H171" s="46">
        <f t="shared" ref="H171" si="941">SUM(I171:J171)</f>
        <v>12323.950413099999</v>
      </c>
      <c r="I171" s="46">
        <v>7303.25015721</v>
      </c>
      <c r="J171" s="46">
        <f t="shared" ref="J171" si="942">SUM(K171:M171)</f>
        <v>5020.7002558900003</v>
      </c>
      <c r="K171" s="46">
        <v>4190.19562253</v>
      </c>
      <c r="L171" s="46">
        <v>773.39817979999998</v>
      </c>
      <c r="M171" s="46">
        <v>57.106453559999999</v>
      </c>
      <c r="N171" s="46">
        <f t="shared" ref="N171" si="943">SUM(O171:P171)</f>
        <v>3447.8604766899998</v>
      </c>
      <c r="O171" s="46">
        <v>1739.1150548400001</v>
      </c>
      <c r="P171" s="46">
        <f t="shared" ref="P171" si="944">SUM(Q171:S171)</f>
        <v>1708.74542185</v>
      </c>
      <c r="Q171" s="46">
        <v>1302.06185974</v>
      </c>
      <c r="R171" s="46">
        <v>358.16262132999998</v>
      </c>
      <c r="S171" s="46">
        <v>48.520940779999997</v>
      </c>
      <c r="T171" s="46"/>
      <c r="U171" s="46"/>
      <c r="V171" s="46"/>
      <c r="W171" s="46"/>
      <c r="X171" s="46"/>
      <c r="Y171" s="46"/>
    </row>
    <row r="172" spans="1:25" hidden="1" outlineLevel="1" collapsed="1">
      <c r="A172" s="8">
        <v>45444</v>
      </c>
      <c r="B172" s="46">
        <v>16562.604856499998</v>
      </c>
      <c r="C172" s="46">
        <f t="shared" ref="C172" si="945">I172+O172</f>
        <v>9695.56693911</v>
      </c>
      <c r="D172" s="46">
        <f t="shared" ref="D172" si="946">J172+P172</f>
        <v>6867.0379173900001</v>
      </c>
      <c r="E172" s="46">
        <f t="shared" ref="E172" si="947">K172+Q172</f>
        <v>5644.5214556600004</v>
      </c>
      <c r="F172" s="46">
        <f t="shared" ref="F172" si="948">L172+R172</f>
        <v>1113.65202776</v>
      </c>
      <c r="G172" s="46">
        <f t="shared" ref="G172" si="949">M172+S172</f>
        <v>108.86443396999999</v>
      </c>
      <c r="H172" s="46">
        <f t="shared" ref="H172" si="950">SUM(I172:J172)</f>
        <v>13056.717499750001</v>
      </c>
      <c r="I172" s="46">
        <v>7967.6006078500004</v>
      </c>
      <c r="J172" s="46">
        <f t="shared" ref="J172" si="951">SUM(K172:M172)</f>
        <v>5089.1168919000002</v>
      </c>
      <c r="K172" s="46">
        <v>4272.7110695199999</v>
      </c>
      <c r="L172" s="46">
        <v>757.28944536999995</v>
      </c>
      <c r="M172" s="46">
        <v>59.116377010000001</v>
      </c>
      <c r="N172" s="46">
        <f t="shared" ref="N172" si="952">SUM(O172:P172)</f>
        <v>3505.88735675</v>
      </c>
      <c r="O172" s="46">
        <v>1727.9663312600001</v>
      </c>
      <c r="P172" s="46">
        <f t="shared" ref="P172" si="953">SUM(Q172:S172)</f>
        <v>1777.9210254899999</v>
      </c>
      <c r="Q172" s="46">
        <v>1371.81038614</v>
      </c>
      <c r="R172" s="46">
        <v>356.36258239</v>
      </c>
      <c r="S172" s="46">
        <v>49.74805696</v>
      </c>
      <c r="T172" s="46"/>
      <c r="U172" s="46"/>
      <c r="V172" s="46"/>
      <c r="W172" s="46"/>
      <c r="X172" s="46"/>
      <c r="Y172" s="46"/>
    </row>
    <row r="173" spans="1:25" hidden="1" outlineLevel="1" collapsed="1">
      <c r="A173" s="8">
        <v>45474</v>
      </c>
      <c r="B173" s="46">
        <v>16721.040736230003</v>
      </c>
      <c r="C173" s="46">
        <f t="shared" ref="C173" si="954">I173+O173</f>
        <v>9847.21485579</v>
      </c>
      <c r="D173" s="46">
        <f t="shared" ref="D173" si="955">J173+P173</f>
        <v>6873.8258804399993</v>
      </c>
      <c r="E173" s="46">
        <f t="shared" ref="E173" si="956">K173+Q173</f>
        <v>5028.5833630799998</v>
      </c>
      <c r="F173" s="46">
        <f t="shared" ref="F173" si="957">L173+R173</f>
        <v>1735.3990883399999</v>
      </c>
      <c r="G173" s="46">
        <f t="shared" ref="G173" si="958">M173+S173</f>
        <v>109.84342902</v>
      </c>
      <c r="H173" s="46">
        <f t="shared" ref="H173" si="959">SUM(I173:J173)</f>
        <v>13158.984584669999</v>
      </c>
      <c r="I173" s="46">
        <v>8042.2381523599997</v>
      </c>
      <c r="J173" s="46">
        <f t="shared" ref="J173" si="960">SUM(K173:M173)</f>
        <v>5116.7464323099994</v>
      </c>
      <c r="K173" s="46">
        <v>3833.2380562799999</v>
      </c>
      <c r="L173" s="46">
        <v>1223.1538673699999</v>
      </c>
      <c r="M173" s="46">
        <v>60.35450866</v>
      </c>
      <c r="N173" s="46">
        <f t="shared" ref="N173" si="961">SUM(O173:P173)</f>
        <v>3562.0561515600002</v>
      </c>
      <c r="O173" s="46">
        <v>1804.97670343</v>
      </c>
      <c r="P173" s="46">
        <f t="shared" ref="P173" si="962">SUM(Q173:S173)</f>
        <v>1757.0794481299999</v>
      </c>
      <c r="Q173" s="46">
        <v>1195.3453067999999</v>
      </c>
      <c r="R173" s="46">
        <v>512.24522096999999</v>
      </c>
      <c r="S173" s="46">
        <v>49.488920360000002</v>
      </c>
      <c r="T173" s="46"/>
      <c r="U173" s="46"/>
      <c r="V173" s="46"/>
      <c r="W173" s="46"/>
      <c r="X173" s="46"/>
      <c r="Y173" s="46"/>
    </row>
    <row r="174" spans="1:25" hidden="1" outlineLevel="1" collapsed="1">
      <c r="A174" s="8">
        <v>45505</v>
      </c>
      <c r="B174" s="46">
        <v>16841.440201739999</v>
      </c>
      <c r="C174" s="46">
        <f t="shared" ref="C174" si="963">I174+O174</f>
        <v>9841.6286758400001</v>
      </c>
      <c r="D174" s="46">
        <f t="shared" ref="D174" si="964">J174+P174</f>
        <v>6999.8115258999997</v>
      </c>
      <c r="E174" s="46">
        <f t="shared" ref="E174" si="965">K174+Q174</f>
        <v>5125.7969024200002</v>
      </c>
      <c r="F174" s="46">
        <f t="shared" ref="F174" si="966">L174+R174</f>
        <v>1761.2224200599999</v>
      </c>
      <c r="G174" s="46">
        <f t="shared" ref="G174" si="967">M174+S174</f>
        <v>112.79220341999999</v>
      </c>
      <c r="H174" s="46">
        <f t="shared" ref="H174" si="968">SUM(I174:J174)</f>
        <v>13200.306469110001</v>
      </c>
      <c r="I174" s="46">
        <v>8008.9467670200002</v>
      </c>
      <c r="J174" s="46">
        <f t="shared" ref="J174" si="969">SUM(K174:M174)</f>
        <v>5191.3597020899997</v>
      </c>
      <c r="K174" s="46">
        <v>3899.5762586000001</v>
      </c>
      <c r="L174" s="46">
        <v>1229.7031336</v>
      </c>
      <c r="M174" s="46">
        <v>62.080309890000002</v>
      </c>
      <c r="N174" s="46">
        <f t="shared" ref="N174" si="970">SUM(O174:P174)</f>
        <v>3641.1337326299999</v>
      </c>
      <c r="O174" s="46">
        <v>1832.68190882</v>
      </c>
      <c r="P174" s="46">
        <f t="shared" ref="P174" si="971">SUM(Q174:S174)</f>
        <v>1808.45182381</v>
      </c>
      <c r="Q174" s="46">
        <v>1226.2206438200001</v>
      </c>
      <c r="R174" s="46">
        <v>531.51928645999999</v>
      </c>
      <c r="S174" s="46">
        <v>50.711893529999998</v>
      </c>
      <c r="T174" s="46"/>
      <c r="U174" s="46"/>
      <c r="V174" s="46"/>
      <c r="W174" s="46"/>
      <c r="X174" s="46"/>
      <c r="Y174" s="46"/>
    </row>
    <row r="175" spans="1:25" hidden="1" outlineLevel="1" collapsed="1">
      <c r="A175" s="8">
        <v>45536</v>
      </c>
      <c r="B175" s="46">
        <v>16918.793369430001</v>
      </c>
      <c r="C175" s="46">
        <f t="shared" ref="C175" si="972">I175+O175</f>
        <v>9924.3221693699998</v>
      </c>
      <c r="D175" s="46">
        <f t="shared" ref="D175" si="973">J175+P175</f>
        <v>6994.4712000599993</v>
      </c>
      <c r="E175" s="46">
        <f t="shared" ref="E175" si="974">K175+Q175</f>
        <v>5148.0717669900005</v>
      </c>
      <c r="F175" s="46">
        <f t="shared" ref="F175" si="975">L175+R175</f>
        <v>1733.5257132500001</v>
      </c>
      <c r="G175" s="46">
        <f t="shared" ref="G175" si="976">M175+S175</f>
        <v>112.87371981999999</v>
      </c>
      <c r="H175" s="46">
        <f t="shared" ref="H175" si="977">SUM(I175:J175)</f>
        <v>13355.130552479999</v>
      </c>
      <c r="I175" s="46">
        <v>8121.0459609199997</v>
      </c>
      <c r="J175" s="46">
        <f t="shared" ref="J175" si="978">SUM(K175:M175)</f>
        <v>5234.0845915599994</v>
      </c>
      <c r="K175" s="46">
        <v>3956.2623045</v>
      </c>
      <c r="L175" s="46">
        <v>1214.50645175</v>
      </c>
      <c r="M175" s="46">
        <v>63.315835309999997</v>
      </c>
      <c r="N175" s="46">
        <f t="shared" ref="N175" si="979">SUM(O175:P175)</f>
        <v>3563.66281695</v>
      </c>
      <c r="O175" s="46">
        <v>1803.27620845</v>
      </c>
      <c r="P175" s="46">
        <f t="shared" ref="P175" si="980">SUM(Q175:S175)</f>
        <v>1760.3866085</v>
      </c>
      <c r="Q175" s="46">
        <v>1191.80946249</v>
      </c>
      <c r="R175" s="46">
        <v>519.01926149999997</v>
      </c>
      <c r="S175" s="46">
        <v>49.557884510000001</v>
      </c>
      <c r="T175" s="46"/>
      <c r="U175" s="46"/>
      <c r="V175" s="46"/>
      <c r="W175" s="46"/>
      <c r="X175" s="46"/>
      <c r="Y175" s="46"/>
    </row>
    <row r="176" spans="1:25" hidden="1" outlineLevel="1" collapsed="1">
      <c r="A176" s="8">
        <v>45566</v>
      </c>
      <c r="B176" s="46">
        <v>17078.296788150001</v>
      </c>
      <c r="C176" s="46">
        <f t="shared" ref="C176" si="981">I176+O176</f>
        <v>10024.251398930001</v>
      </c>
      <c r="D176" s="46">
        <f t="shared" ref="D176" si="982">J176+P176</f>
        <v>7054.0453892200003</v>
      </c>
      <c r="E176" s="46">
        <f t="shared" ref="E176" si="983">K176+Q176</f>
        <v>5156.9798977400005</v>
      </c>
      <c r="F176" s="46">
        <f t="shared" ref="F176" si="984">L176+R176</f>
        <v>1780.7651535299999</v>
      </c>
      <c r="G176" s="46">
        <f t="shared" ref="G176" si="985">M176+S176</f>
        <v>116.30033795</v>
      </c>
      <c r="H176" s="46">
        <f t="shared" ref="H176" si="986">SUM(I176:J176)</f>
        <v>13513.90292275</v>
      </c>
      <c r="I176" s="46">
        <v>8257.1144142100002</v>
      </c>
      <c r="J176" s="46">
        <f t="shared" ref="J176" si="987">SUM(K176:M176)</f>
        <v>5256.7885085400003</v>
      </c>
      <c r="K176" s="46">
        <v>3948.9690844400002</v>
      </c>
      <c r="L176" s="46">
        <v>1239.8862600499999</v>
      </c>
      <c r="M176" s="46">
        <v>67.933164050000002</v>
      </c>
      <c r="N176" s="46">
        <f t="shared" ref="N176" si="988">SUM(O176:P176)</f>
        <v>3564.3938654000003</v>
      </c>
      <c r="O176" s="46">
        <v>1767.1369847200001</v>
      </c>
      <c r="P176" s="46">
        <f t="shared" ref="P176" si="989">SUM(Q176:S176)</f>
        <v>1797.25688068</v>
      </c>
      <c r="Q176" s="46">
        <v>1208.0108133000001</v>
      </c>
      <c r="R176" s="46">
        <v>540.87889347999999</v>
      </c>
      <c r="S176" s="46">
        <v>48.367173899999997</v>
      </c>
      <c r="T176" s="46"/>
      <c r="U176" s="46"/>
      <c r="V176" s="46"/>
      <c r="W176" s="46"/>
      <c r="X176" s="46"/>
      <c r="Y176" s="46"/>
    </row>
    <row r="177" spans="1:25" collapsed="1">
      <c r="A177" s="8">
        <v>45597</v>
      </c>
      <c r="B177" s="46">
        <v>17218.676908199999</v>
      </c>
      <c r="C177" s="46">
        <f t="shared" ref="C177" si="990">I177+O177</f>
        <v>10114.47122915</v>
      </c>
      <c r="D177" s="46">
        <f t="shared" ref="D177" si="991">J177+P177</f>
        <v>7104.2056790499992</v>
      </c>
      <c r="E177" s="46">
        <f t="shared" ref="E177" si="992">K177+Q177</f>
        <v>5202.88164891</v>
      </c>
      <c r="F177" s="46">
        <f t="shared" ref="F177" si="993">L177+R177</f>
        <v>1766.8786690300001</v>
      </c>
      <c r="G177" s="46">
        <f t="shared" ref="G177" si="994">M177+S177</f>
        <v>134.44536110999999</v>
      </c>
      <c r="H177" s="46">
        <f t="shared" ref="H177" si="995">SUM(I177:J177)</f>
        <v>13618.20369772</v>
      </c>
      <c r="I177" s="46">
        <v>8342.6029596000008</v>
      </c>
      <c r="J177" s="46">
        <f t="shared" ref="J177" si="996">SUM(K177:M177)</f>
        <v>5275.6007381199997</v>
      </c>
      <c r="K177" s="46">
        <v>3963.6288192799998</v>
      </c>
      <c r="L177" s="46">
        <v>1236.8863311600001</v>
      </c>
      <c r="M177" s="46">
        <v>75.085587680000003</v>
      </c>
      <c r="N177" s="46">
        <f t="shared" ref="N177" si="997">SUM(O177:P177)</f>
        <v>3600.4732104799996</v>
      </c>
      <c r="O177" s="46">
        <v>1771.8682695499999</v>
      </c>
      <c r="P177" s="46">
        <f t="shared" ref="P177" si="998">SUM(Q177:S177)</f>
        <v>1828.6049409299999</v>
      </c>
      <c r="Q177" s="46">
        <v>1239.25282963</v>
      </c>
      <c r="R177" s="46">
        <v>529.99233787000003</v>
      </c>
      <c r="S177" s="46">
        <v>59.359773429999997</v>
      </c>
      <c r="T177" s="46"/>
      <c r="U177" s="46"/>
      <c r="V177" s="46"/>
      <c r="W177" s="46"/>
      <c r="X177" s="46"/>
      <c r="Y177" s="46"/>
    </row>
    <row r="178" spans="1:25">
      <c r="A178" s="8">
        <v>45627</v>
      </c>
      <c r="B178" s="46">
        <v>17543.33626177</v>
      </c>
      <c r="C178" s="46">
        <f t="shared" ref="C178" si="999">I178+O178</f>
        <v>10415.07155216</v>
      </c>
      <c r="D178" s="46">
        <f t="shared" ref="D178" si="1000">J178+P178</f>
        <v>7128.26470961</v>
      </c>
      <c r="E178" s="46">
        <f t="shared" ref="E178" si="1001">K178+Q178</f>
        <v>5191.35953333</v>
      </c>
      <c r="F178" s="46">
        <f t="shared" ref="F178" si="1002">L178+R178</f>
        <v>1811.4441406400001</v>
      </c>
      <c r="G178" s="46">
        <f t="shared" ref="G178" si="1003">M178+S178</f>
        <v>125.46103564000001</v>
      </c>
      <c r="H178" s="46">
        <f t="shared" ref="H178" si="1004">SUM(I178:J178)</f>
        <v>13849.887358650001</v>
      </c>
      <c r="I178" s="46">
        <v>8570.4637849400006</v>
      </c>
      <c r="J178" s="46">
        <f t="shared" ref="J178" si="1005">SUM(K178:M178)</f>
        <v>5279.4235737099998</v>
      </c>
      <c r="K178" s="46">
        <v>3936.1456707299999</v>
      </c>
      <c r="L178" s="46">
        <v>1272.6741885599999</v>
      </c>
      <c r="M178" s="46">
        <v>70.603714420000003</v>
      </c>
      <c r="N178" s="46">
        <f t="shared" ref="N178" si="1006">SUM(O178:P178)</f>
        <v>3693.4489031200001</v>
      </c>
      <c r="O178" s="46">
        <v>1844.6077672199999</v>
      </c>
      <c r="P178" s="46">
        <f t="shared" ref="P178" si="1007">SUM(Q178:S178)</f>
        <v>1848.8411359000002</v>
      </c>
      <c r="Q178" s="46">
        <v>1255.2138626000001</v>
      </c>
      <c r="R178" s="46">
        <v>538.76995208000005</v>
      </c>
      <c r="S178" s="46">
        <v>54.857321220000003</v>
      </c>
      <c r="T178" s="46"/>
      <c r="U178" s="46"/>
      <c r="V178" s="46"/>
      <c r="W178" s="46"/>
      <c r="X178" s="46"/>
      <c r="Y178" s="46"/>
    </row>
    <row r="179" spans="1:25">
      <c r="A179" s="8">
        <v>45658</v>
      </c>
      <c r="B179" s="46">
        <v>17490.360674570002</v>
      </c>
      <c r="C179" s="46">
        <f t="shared" ref="C179" si="1008">I179+O179</f>
        <v>10353.099592980001</v>
      </c>
      <c r="D179" s="46">
        <f t="shared" ref="D179" si="1009">J179+P179</f>
        <v>7137.2610815899998</v>
      </c>
      <c r="E179" s="46">
        <f t="shared" ref="E179" si="1010">K179+Q179</f>
        <v>5219.3961779499996</v>
      </c>
      <c r="F179" s="46">
        <f t="shared" ref="F179" si="1011">L179+R179</f>
        <v>1810.4563391699999</v>
      </c>
      <c r="G179" s="46">
        <f t="shared" ref="G179" si="1012">M179+S179</f>
        <v>107.40856447</v>
      </c>
      <c r="H179" s="46">
        <f t="shared" ref="H179" si="1013">SUM(I179:J179)</f>
        <v>13778.93846404</v>
      </c>
      <c r="I179" s="46">
        <v>8467.5898436000007</v>
      </c>
      <c r="J179" s="46">
        <f t="shared" ref="J179" si="1014">SUM(K179:M179)</f>
        <v>5311.3486204399996</v>
      </c>
      <c r="K179" s="46">
        <v>3957.0104518899998</v>
      </c>
      <c r="L179" s="46">
        <v>1292.6549888899999</v>
      </c>
      <c r="M179" s="46">
        <v>61.68317966</v>
      </c>
      <c r="N179" s="46">
        <f t="shared" ref="N179" si="1015">SUM(O179:P179)</f>
        <v>3711.4222105299996</v>
      </c>
      <c r="O179" s="46">
        <v>1885.5097493799999</v>
      </c>
      <c r="P179" s="46">
        <f t="shared" ref="P179" si="1016">SUM(Q179:S179)</f>
        <v>1825.9124611499999</v>
      </c>
      <c r="Q179" s="46">
        <v>1262.38572606</v>
      </c>
      <c r="R179" s="46">
        <v>517.80135027999995</v>
      </c>
      <c r="S179" s="46">
        <v>45.725384810000001</v>
      </c>
      <c r="T179" s="46"/>
      <c r="U179" s="46"/>
      <c r="V179" s="46"/>
      <c r="W179" s="46"/>
      <c r="X179" s="46"/>
      <c r="Y179" s="46"/>
    </row>
    <row r="180" spans="1:25">
      <c r="A180" s="8">
        <v>45689</v>
      </c>
      <c r="B180" s="46">
        <v>17757.999140079999</v>
      </c>
      <c r="C180" s="46">
        <f t="shared" ref="C180" si="1017">I180+O180</f>
        <v>10524.534628810001</v>
      </c>
      <c r="D180" s="46">
        <f t="shared" ref="D180" si="1018">J180+P180</f>
        <v>7233.46451127</v>
      </c>
      <c r="E180" s="46">
        <f t="shared" ref="E180" si="1019">K180+Q180</f>
        <v>5300.0229615799999</v>
      </c>
      <c r="F180" s="46">
        <f t="shared" ref="F180" si="1020">L180+R180</f>
        <v>1825.6529779699999</v>
      </c>
      <c r="G180" s="46">
        <f t="shared" ref="G180" si="1021">M180+S180</f>
        <v>107.78857171999999</v>
      </c>
      <c r="H180" s="46">
        <f t="shared" ref="H180" si="1022">SUM(I180:J180)</f>
        <v>14105.355808849999</v>
      </c>
      <c r="I180" s="46">
        <v>8690.4062117600006</v>
      </c>
      <c r="J180" s="46">
        <f t="shared" ref="J180" si="1023">SUM(K180:M180)</f>
        <v>5414.9495970899998</v>
      </c>
      <c r="K180" s="46">
        <v>4042.93216605</v>
      </c>
      <c r="L180" s="46">
        <v>1309.11433145</v>
      </c>
      <c r="M180" s="46">
        <v>62.903099589999997</v>
      </c>
      <c r="N180" s="46">
        <f t="shared" ref="N180" si="1024">SUM(O180:P180)</f>
        <v>3652.6433312299996</v>
      </c>
      <c r="O180" s="46">
        <v>1834.1284170500001</v>
      </c>
      <c r="P180" s="46">
        <f t="shared" ref="P180" si="1025">SUM(Q180:S180)</f>
        <v>1818.5149141799998</v>
      </c>
      <c r="Q180" s="46">
        <v>1257.0907955299999</v>
      </c>
      <c r="R180" s="46">
        <v>516.53864652000004</v>
      </c>
      <c r="S180" s="46">
        <v>44.885472129999997</v>
      </c>
      <c r="T180" s="46"/>
      <c r="U180" s="46"/>
      <c r="V180" s="46"/>
      <c r="W180" s="46"/>
      <c r="X180" s="46"/>
      <c r="Y180" s="46"/>
    </row>
    <row r="181" spans="1:25">
      <c r="A181" s="8">
        <v>45717</v>
      </c>
      <c r="B181" s="46">
        <v>17652.338701299999</v>
      </c>
      <c r="C181" s="46">
        <f t="shared" ref="C181" si="1026">I181+O181</f>
        <v>10262.674046149999</v>
      </c>
      <c r="D181" s="46">
        <f t="shared" ref="D181" si="1027">J181+P181</f>
        <v>7389.6646551500007</v>
      </c>
      <c r="E181" s="46">
        <f t="shared" ref="E181" si="1028">K181+Q181</f>
        <v>5482.1386268200004</v>
      </c>
      <c r="F181" s="46">
        <f t="shared" ref="F181" si="1029">L181+R181</f>
        <v>1802.8283676399999</v>
      </c>
      <c r="G181" s="46">
        <f t="shared" ref="G181" si="1030">M181+S181</f>
        <v>104.69766068999999</v>
      </c>
      <c r="H181" s="46">
        <f t="shared" ref="H181" si="1031">SUM(I181:J181)</f>
        <v>13995.99662776</v>
      </c>
      <c r="I181" s="46">
        <v>8421.0456451800001</v>
      </c>
      <c r="J181" s="46">
        <f t="shared" ref="J181" si="1032">SUM(K181:M181)</f>
        <v>5574.9509825800005</v>
      </c>
      <c r="K181" s="46">
        <v>4223.7623684800001</v>
      </c>
      <c r="L181" s="46">
        <v>1288.1393201599999</v>
      </c>
      <c r="M181" s="46">
        <v>63.049293939999998</v>
      </c>
      <c r="N181" s="46">
        <f t="shared" ref="N181" si="1033">SUM(O181:P181)</f>
        <v>3656.34207354</v>
      </c>
      <c r="O181" s="46">
        <v>1841.62840097</v>
      </c>
      <c r="P181" s="46">
        <f t="shared" ref="P181" si="1034">SUM(Q181:S181)</f>
        <v>1814.71367257</v>
      </c>
      <c r="Q181" s="46">
        <v>1258.37625834</v>
      </c>
      <c r="R181" s="46">
        <v>514.68904748</v>
      </c>
      <c r="S181" s="46">
        <v>41.648366750000001</v>
      </c>
      <c r="T181" s="46"/>
      <c r="U181" s="46"/>
      <c r="V181" s="46"/>
      <c r="W181" s="46"/>
      <c r="X181" s="46"/>
      <c r="Y181" s="46"/>
    </row>
    <row r="182" spans="1:25">
      <c r="A182" s="8">
        <v>45748</v>
      </c>
      <c r="B182" s="46">
        <v>18144.093315040001</v>
      </c>
      <c r="C182" s="46">
        <f t="shared" ref="C182" si="1035">I182+O182</f>
        <v>10641.1757444</v>
      </c>
      <c r="D182" s="46">
        <f t="shared" ref="D182" si="1036">J182+P182</f>
        <v>7502.9175706400001</v>
      </c>
      <c r="E182" s="46">
        <f t="shared" ref="E182" si="1037">K182+Q182</f>
        <v>5569.6409301900003</v>
      </c>
      <c r="F182" s="46">
        <f t="shared" ref="F182" si="1038">L182+R182</f>
        <v>1825.9942964499999</v>
      </c>
      <c r="G182" s="46">
        <f t="shared" ref="G182" si="1039">M182+S182</f>
        <v>107.28234399999999</v>
      </c>
      <c r="H182" s="46">
        <f t="shared" ref="H182" si="1040">SUM(I182:J182)</f>
        <v>14410.489412160001</v>
      </c>
      <c r="I182" s="46">
        <v>8709.07641496</v>
      </c>
      <c r="J182" s="46">
        <f t="shared" ref="J182" si="1041">SUM(K182:M182)</f>
        <v>5701.4129972000001</v>
      </c>
      <c r="K182" s="46">
        <v>4320.3730071199998</v>
      </c>
      <c r="L182" s="46">
        <v>1315.4246799699999</v>
      </c>
      <c r="M182" s="46">
        <v>65.615310109999996</v>
      </c>
      <c r="N182" s="46">
        <f t="shared" ref="N182" si="1042">SUM(O182:P182)</f>
        <v>3733.6039028800001</v>
      </c>
      <c r="O182" s="46">
        <v>1932.09932944</v>
      </c>
      <c r="P182" s="46">
        <f t="shared" ref="P182" si="1043">SUM(Q182:S182)</f>
        <v>1801.5045734400001</v>
      </c>
      <c r="Q182" s="46">
        <v>1249.2679230700001</v>
      </c>
      <c r="R182" s="46">
        <v>510.56961647999998</v>
      </c>
      <c r="S182" s="46">
        <v>41.667033889999999</v>
      </c>
      <c r="T182" s="46"/>
      <c r="U182" s="46"/>
      <c r="V182" s="46"/>
      <c r="W182" s="46"/>
      <c r="X182" s="46"/>
      <c r="Y182" s="46"/>
    </row>
    <row r="183" spans="1:25">
      <c r="A183" s="8">
        <v>45778</v>
      </c>
      <c r="B183" s="46">
        <v>18623.411481889998</v>
      </c>
      <c r="C183" s="46">
        <f t="shared" ref="C183" si="1044">I183+O183</f>
        <v>11009.883063369998</v>
      </c>
      <c r="D183" s="46">
        <f t="shared" ref="D183" si="1045">J183+P183</f>
        <v>7613.5284185200007</v>
      </c>
      <c r="E183" s="46">
        <f t="shared" ref="E183" si="1046">K183+Q183</f>
        <v>5658.9817978900001</v>
      </c>
      <c r="F183" s="46">
        <f t="shared" ref="F183" si="1047">L183+R183</f>
        <v>1847.4890897599998</v>
      </c>
      <c r="G183" s="46">
        <f t="shared" ref="G183" si="1048">M183+S183</f>
        <v>107.05753086999999</v>
      </c>
      <c r="H183" s="46">
        <f t="shared" ref="H183" si="1049">SUM(I183:J183)</f>
        <v>14864.317986170001</v>
      </c>
      <c r="I183" s="46">
        <v>9068.3429961999991</v>
      </c>
      <c r="J183" s="46">
        <f t="shared" ref="J183" si="1050">SUM(K183:M183)</f>
        <v>5795.9749899700009</v>
      </c>
      <c r="K183" s="46">
        <v>4390.6078003800003</v>
      </c>
      <c r="L183" s="46">
        <v>1338.69852866</v>
      </c>
      <c r="M183" s="46">
        <v>66.668660930000001</v>
      </c>
      <c r="N183" s="46">
        <f t="shared" ref="N183" si="1051">SUM(O183:P183)</f>
        <v>3759.0934957199997</v>
      </c>
      <c r="O183" s="46">
        <v>1941.5400671699999</v>
      </c>
      <c r="P183" s="46">
        <f t="shared" ref="P183" si="1052">SUM(Q183:S183)</f>
        <v>1817.5534285499998</v>
      </c>
      <c r="Q183" s="46">
        <v>1268.37399751</v>
      </c>
      <c r="R183" s="46">
        <v>508.79056109999999</v>
      </c>
      <c r="S183" s="46">
        <v>40.388869939999999</v>
      </c>
      <c r="T183" s="46"/>
      <c r="U183" s="46"/>
      <c r="V183" s="46"/>
      <c r="W183" s="46"/>
      <c r="X183" s="46"/>
      <c r="Y183" s="46"/>
    </row>
    <row r="184" spans="1:25">
      <c r="A184" s="8">
        <v>45809</v>
      </c>
      <c r="B184" s="46">
        <v>18844.206365449998</v>
      </c>
      <c r="C184" s="46">
        <f t="shared" ref="C184" si="1053">I184+O184</f>
        <v>11181.30566045</v>
      </c>
      <c r="D184" s="46">
        <f t="shared" ref="D184" si="1054">J184+P184</f>
        <v>7662.900705</v>
      </c>
      <c r="E184" s="46">
        <f t="shared" ref="E184" si="1055">K184+Q184</f>
        <v>5650.4427210400008</v>
      </c>
      <c r="F184" s="46">
        <f t="shared" ref="F184" si="1056">L184+R184</f>
        <v>1899.5755196499999</v>
      </c>
      <c r="G184" s="46">
        <f t="shared" ref="G184" si="1057">M184+S184</f>
        <v>112.88246431</v>
      </c>
      <c r="H184" s="46">
        <f t="shared" ref="H184" si="1058">SUM(I184:J184)</f>
        <v>15014.91931485</v>
      </c>
      <c r="I184" s="46">
        <v>9179.1920532999993</v>
      </c>
      <c r="J184" s="46">
        <f t="shared" ref="J184" si="1059">SUM(K184:M184)</f>
        <v>5835.7272615500005</v>
      </c>
      <c r="K184" s="46">
        <v>4372.3708020000004</v>
      </c>
      <c r="L184" s="46">
        <v>1391.32112039</v>
      </c>
      <c r="M184" s="46">
        <v>72.035339160000007</v>
      </c>
      <c r="N184" s="46">
        <f t="shared" ref="N184" si="1060">SUM(O184:P184)</f>
        <v>3829.2870505999999</v>
      </c>
      <c r="O184" s="46">
        <v>2002.11360715</v>
      </c>
      <c r="P184" s="46">
        <f t="shared" ref="P184" si="1061">SUM(Q184:S184)</f>
        <v>1827.1734434499999</v>
      </c>
      <c r="Q184" s="46">
        <v>1278.07191904</v>
      </c>
      <c r="R184" s="46">
        <v>508.25439926000001</v>
      </c>
      <c r="S184" s="46">
        <v>40.847125149999997</v>
      </c>
      <c r="T184" s="46"/>
      <c r="U184" s="46"/>
      <c r="V184" s="46"/>
      <c r="W184" s="46"/>
      <c r="X184" s="46"/>
      <c r="Y184" s="46"/>
    </row>
    <row r="185" spans="1:25">
      <c r="A185" s="8">
        <v>45839</v>
      </c>
      <c r="B185" s="46">
        <v>18795.045321120004</v>
      </c>
      <c r="C185" s="46">
        <f t="shared" ref="C185" si="1062">I185+O185</f>
        <v>11030.522547710001</v>
      </c>
      <c r="D185" s="46">
        <f t="shared" ref="D185" si="1063">J185+P185</f>
        <v>7764.5227734099999</v>
      </c>
      <c r="E185" s="46">
        <f t="shared" ref="E185" si="1064">K185+Q185</f>
        <v>5728.3221266700002</v>
      </c>
      <c r="F185" s="46">
        <f t="shared" ref="F185" si="1065">L185+R185</f>
        <v>1924.59745195</v>
      </c>
      <c r="G185" s="46">
        <f t="shared" ref="G185" si="1066">M185+S185</f>
        <v>111.60319479</v>
      </c>
      <c r="H185" s="46">
        <f t="shared" ref="H185" si="1067">SUM(I185:J185)</f>
        <v>14973.527028240002</v>
      </c>
      <c r="I185" s="46">
        <v>9019.6422623800008</v>
      </c>
      <c r="J185" s="46">
        <f t="shared" ref="J185" si="1068">SUM(K185:M185)</f>
        <v>5953.8847658599998</v>
      </c>
      <c r="K185" s="46">
        <v>4467.02333103</v>
      </c>
      <c r="L185" s="46">
        <v>1416.44010024</v>
      </c>
      <c r="M185" s="46">
        <v>70.421334590000001</v>
      </c>
      <c r="N185" s="46">
        <f t="shared" ref="N185" si="1069">SUM(O185:P185)</f>
        <v>3821.5182928800004</v>
      </c>
      <c r="O185" s="46">
        <v>2010.8802853300001</v>
      </c>
      <c r="P185" s="46">
        <f t="shared" ref="P185" si="1070">SUM(Q185:S185)</f>
        <v>1810.6380075500001</v>
      </c>
      <c r="Q185" s="46">
        <v>1261.29879564</v>
      </c>
      <c r="R185" s="46">
        <v>508.15735171</v>
      </c>
      <c r="S185" s="46">
        <v>41.181860200000003</v>
      </c>
      <c r="T185" s="46"/>
      <c r="U185" s="46"/>
      <c r="V185" s="46"/>
      <c r="W185" s="46"/>
      <c r="X185" s="46"/>
      <c r="Y185" s="46"/>
    </row>
    <row r="186" spans="1:25">
      <c r="A186" s="8">
        <v>45870</v>
      </c>
      <c r="B186" s="46">
        <v>19348.03720803</v>
      </c>
      <c r="C186" s="46">
        <f t="shared" ref="C186" si="1071">I186+O186</f>
        <v>11535.43531443</v>
      </c>
      <c r="D186" s="46">
        <f t="shared" ref="D186" si="1072">J186+P186</f>
        <v>7812.6018936</v>
      </c>
      <c r="E186" s="46">
        <f t="shared" ref="E186" si="1073">K186+Q186</f>
        <v>5862.4340874700001</v>
      </c>
      <c r="F186" s="46">
        <f t="shared" ref="F186" si="1074">L186+R186</f>
        <v>1840.9983724000001</v>
      </c>
      <c r="G186" s="46">
        <f t="shared" ref="G186" si="1075">M186+S186</f>
        <v>109.16943373000001</v>
      </c>
      <c r="H186" s="46">
        <f t="shared" ref="H186" si="1076">SUM(I186:J186)</f>
        <v>15555.06486825</v>
      </c>
      <c r="I186" s="46">
        <v>9485.7837866600003</v>
      </c>
      <c r="J186" s="46">
        <f t="shared" ref="J186" si="1077">SUM(K186:M186)</f>
        <v>6069.2810815900002</v>
      </c>
      <c r="K186" s="46">
        <v>4618.77972761</v>
      </c>
      <c r="L186" s="46">
        <v>1378.3762499300001</v>
      </c>
      <c r="M186" s="46">
        <v>72.125104050000004</v>
      </c>
      <c r="N186" s="46">
        <f t="shared" ref="N186" si="1078">SUM(O186:P186)</f>
        <v>3792.9723397799999</v>
      </c>
      <c r="O186" s="46">
        <v>2049.65152777</v>
      </c>
      <c r="P186" s="46">
        <f t="shared" ref="P186" si="1079">SUM(Q186:S186)</f>
        <v>1743.3208120100001</v>
      </c>
      <c r="Q186" s="46">
        <v>1243.6543598600001</v>
      </c>
      <c r="R186" s="46">
        <v>462.62212247000002</v>
      </c>
      <c r="S186" s="46">
        <v>37.044329679999997</v>
      </c>
      <c r="T186" s="46"/>
      <c r="U186" s="46"/>
      <c r="V186" s="46"/>
      <c r="W186" s="46"/>
      <c r="X186" s="46"/>
      <c r="Y186" s="46"/>
    </row>
    <row r="187" spans="1:25">
      <c r="A187" s="8">
        <v>45901</v>
      </c>
      <c r="B187" s="46">
        <v>19633.52664833</v>
      </c>
      <c r="C187" s="46">
        <f t="shared" ref="C187" si="1080">I187+O187</f>
        <v>11707.48572916</v>
      </c>
      <c r="D187" s="46">
        <f t="shared" ref="D187" si="1081">J187+P187</f>
        <v>7926.0409191700001</v>
      </c>
      <c r="E187" s="46">
        <f t="shared" ref="E187" si="1082">K187+Q187</f>
        <v>5983.93999773</v>
      </c>
      <c r="F187" s="46">
        <f t="shared" ref="F187" si="1083">L187+R187</f>
        <v>1833.4230226</v>
      </c>
      <c r="G187" s="46">
        <f t="shared" ref="G187" si="1084">M187+S187</f>
        <v>108.67789884000001</v>
      </c>
      <c r="H187" s="46">
        <f t="shared" ref="H187" si="1085">SUM(I187:J187)</f>
        <v>15865.09603271</v>
      </c>
      <c r="I187" s="46">
        <v>9713.8913295500006</v>
      </c>
      <c r="J187" s="46">
        <f t="shared" ref="J187" si="1086">SUM(K187:M187)</f>
        <v>6151.2047031599996</v>
      </c>
      <c r="K187" s="46">
        <v>4706.0100069099999</v>
      </c>
      <c r="L187" s="46">
        <v>1372.09677594</v>
      </c>
      <c r="M187" s="46">
        <v>73.097920310000006</v>
      </c>
      <c r="N187" s="46">
        <f t="shared" ref="N187" si="1087">SUM(O187:P187)</f>
        <v>3768.43061562</v>
      </c>
      <c r="O187" s="46">
        <v>1993.59439961</v>
      </c>
      <c r="P187" s="46">
        <f t="shared" ref="P187" si="1088">SUM(Q187:S187)</f>
        <v>1774.83621601</v>
      </c>
      <c r="Q187" s="46">
        <v>1277.9299908200001</v>
      </c>
      <c r="R187" s="46">
        <v>461.32624665999998</v>
      </c>
      <c r="S187" s="46">
        <v>35.579978529999998</v>
      </c>
      <c r="T187" s="46"/>
      <c r="U187" s="46"/>
      <c r="V187" s="46"/>
      <c r="W187" s="46"/>
      <c r="X187" s="46"/>
      <c r="Y187" s="46"/>
    </row>
    <row r="188" spans="1:25">
      <c r="A188" s="8">
        <v>45931</v>
      </c>
      <c r="B188" s="46">
        <v>19883.269036190002</v>
      </c>
      <c r="C188" s="46">
        <f t="shared" ref="C188" si="1089">I188+O188</f>
        <v>11747.626762810001</v>
      </c>
      <c r="D188" s="46">
        <f t="shared" ref="D188" si="1090">J188+P188</f>
        <v>8135.6422733800009</v>
      </c>
      <c r="E188" s="46">
        <f t="shared" ref="E188" si="1091">K188+Q188</f>
        <v>6172.8037442500008</v>
      </c>
      <c r="F188" s="46">
        <f t="shared" ref="F188" si="1092">L188+R188</f>
        <v>1855.1473856500002</v>
      </c>
      <c r="G188" s="46">
        <f t="shared" ref="G188" si="1093">M188+S188</f>
        <v>107.69114347999999</v>
      </c>
      <c r="H188" s="46">
        <f t="shared" ref="H188" si="1094">SUM(I188:J188)</f>
        <v>16033.180498580001</v>
      </c>
      <c r="I188" s="46">
        <v>9716.1339677600008</v>
      </c>
      <c r="J188" s="46">
        <f t="shared" ref="J188" si="1095">SUM(K188:M188)</f>
        <v>6317.046530820001</v>
      </c>
      <c r="K188" s="46">
        <v>4858.2435158400003</v>
      </c>
      <c r="L188" s="46">
        <v>1384.72024319</v>
      </c>
      <c r="M188" s="46">
        <v>74.082771789999995</v>
      </c>
      <c r="N188" s="46">
        <f t="shared" ref="N188" si="1096">SUM(O188:P188)</f>
        <v>3850.0885376100005</v>
      </c>
      <c r="O188" s="46">
        <v>2031.49279505</v>
      </c>
      <c r="P188" s="46">
        <f t="shared" ref="P188" si="1097">SUM(Q188:S188)</f>
        <v>1818.5957425600002</v>
      </c>
      <c r="Q188" s="46">
        <v>1314.56022841</v>
      </c>
      <c r="R188" s="46">
        <v>470.42714246000003</v>
      </c>
      <c r="S188" s="46">
        <v>33.608371689999998</v>
      </c>
      <c r="T188" s="46"/>
      <c r="U188" s="46"/>
      <c r="V188" s="46"/>
      <c r="W188" s="46"/>
      <c r="X188" s="46"/>
      <c r="Y188" s="46"/>
    </row>
    <row r="189" spans="1:25">
      <c r="A189" s="8">
        <v>45962</v>
      </c>
      <c r="B189" s="46">
        <v>19932.534546169998</v>
      </c>
      <c r="C189" s="46">
        <f t="shared" ref="C189" si="1098">I189+O189</f>
        <v>11817.697209029999</v>
      </c>
      <c r="D189" s="46">
        <f t="shared" ref="D189" si="1099">J189+P189</f>
        <v>8114.8373371399994</v>
      </c>
      <c r="E189" s="46">
        <f t="shared" ref="E189" si="1100">K189+Q189</f>
        <v>6172.22397112</v>
      </c>
      <c r="F189" s="46">
        <f t="shared" ref="F189" si="1101">L189+R189</f>
        <v>1832.9276819700001</v>
      </c>
      <c r="G189" s="46">
        <f t="shared" ref="G189" si="1102">M189+S189</f>
        <v>109.68568404999999</v>
      </c>
      <c r="H189" s="46">
        <f t="shared" ref="H189" si="1103">SUM(I189:J189)</f>
        <v>16081.545481729998</v>
      </c>
      <c r="I189" s="46">
        <v>9728.4013520499993</v>
      </c>
      <c r="J189" s="46">
        <f t="shared" ref="J189" si="1104">SUM(K189:M189)</f>
        <v>6353.1441296799994</v>
      </c>
      <c r="K189" s="46">
        <v>4894.5386036800001</v>
      </c>
      <c r="L189" s="46">
        <v>1382.84695536</v>
      </c>
      <c r="M189" s="46">
        <v>75.758570640000002</v>
      </c>
      <c r="N189" s="46">
        <f t="shared" ref="N189" si="1105">SUM(O189:P189)</f>
        <v>3850.9890644399998</v>
      </c>
      <c r="O189" s="46">
        <v>2089.2958569799998</v>
      </c>
      <c r="P189" s="46">
        <f t="shared" ref="P189" si="1106">SUM(Q189:S189)</f>
        <v>1761.6932074599999</v>
      </c>
      <c r="Q189" s="46">
        <v>1277.6853674399999</v>
      </c>
      <c r="R189" s="46">
        <v>450.08072661</v>
      </c>
      <c r="S189" s="46">
        <v>33.927113409999997</v>
      </c>
      <c r="T189" s="46"/>
      <c r="U189" s="46"/>
      <c r="V189" s="46"/>
      <c r="W189" s="46"/>
      <c r="X189" s="46"/>
      <c r="Y189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227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255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 hidden="1" outlineLevel="1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 hidden="1" outlineLevel="1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 hidden="1" outlineLevel="1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 hidden="1" outlineLevel="1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 hidden="1" outlineLevel="1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 hidden="1" outlineLevel="1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 hidden="1" outlineLevel="1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 hidden="1" outlineLevel="1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 hidden="1" outlineLevel="1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 hidden="1" outlineLevel="1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 hidden="1" outlineLevel="1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 hidden="1" outlineLevel="1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 hidden="1" outlineLevel="1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  <row r="170" spans="1:22" hidden="1" outlineLevel="1">
      <c r="A170" s="8">
        <v>45383</v>
      </c>
      <c r="B170" s="130">
        <v>11091.171909979999</v>
      </c>
      <c r="C170" s="130">
        <v>7412.8340363900006</v>
      </c>
      <c r="D170" s="130">
        <v>63.355832059999997</v>
      </c>
      <c r="E170" s="130">
        <v>1186.56040229</v>
      </c>
      <c r="F170" s="130">
        <v>241.61995542</v>
      </c>
      <c r="G170" s="130">
        <v>18.854854019999998</v>
      </c>
      <c r="H170" s="130">
        <v>94.141862520000004</v>
      </c>
      <c r="I170" s="130">
        <v>861.42086578999999</v>
      </c>
      <c r="J170" s="130">
        <v>227.31448768000001</v>
      </c>
      <c r="K170" s="130">
        <v>2.8362554699999998</v>
      </c>
      <c r="L170" s="130">
        <v>82.047137280000001</v>
      </c>
      <c r="M170" s="130">
        <v>0.82088265000000005</v>
      </c>
      <c r="N170" s="130">
        <v>63.696060670000001</v>
      </c>
      <c r="O170" s="130">
        <v>45.798666179999991</v>
      </c>
      <c r="P170" s="130">
        <v>37.078275730000001</v>
      </c>
      <c r="Q170" s="130">
        <v>11.34380663</v>
      </c>
      <c r="R170" s="130">
        <v>718.51669617000005</v>
      </c>
      <c r="S170" s="130">
        <v>0.75658725000000004</v>
      </c>
      <c r="T170" s="130">
        <v>22.175245780000001</v>
      </c>
      <c r="U170" s="130"/>
      <c r="V170" s="130"/>
    </row>
    <row r="171" spans="1:22" hidden="1" outlineLevel="1">
      <c r="A171" s="8">
        <v>45413</v>
      </c>
      <c r="B171" s="130">
        <v>11991.266427660001</v>
      </c>
      <c r="C171" s="130">
        <v>8234.1855557500003</v>
      </c>
      <c r="D171" s="130">
        <v>67.923704860000001</v>
      </c>
      <c r="E171" s="130">
        <v>1423.2930527799999</v>
      </c>
      <c r="F171" s="130">
        <v>209.62039202999998</v>
      </c>
      <c r="G171" s="130">
        <v>18.676621989999997</v>
      </c>
      <c r="H171" s="130">
        <v>85.176092189999991</v>
      </c>
      <c r="I171" s="130">
        <v>705.96048591999988</v>
      </c>
      <c r="J171" s="130">
        <v>213.2696952</v>
      </c>
      <c r="K171" s="130">
        <v>2.5920673299999994</v>
      </c>
      <c r="L171" s="130">
        <v>57.775814740000001</v>
      </c>
      <c r="M171" s="130">
        <v>0.46754987000000003</v>
      </c>
      <c r="N171" s="130">
        <v>83.67585047</v>
      </c>
      <c r="O171" s="130">
        <v>41.072781910000003</v>
      </c>
      <c r="P171" s="130">
        <v>40.281128580000001</v>
      </c>
      <c r="Q171" s="130">
        <v>11.00125594</v>
      </c>
      <c r="R171" s="130">
        <v>772.96479402999978</v>
      </c>
      <c r="S171" s="130">
        <v>1.3191298499999999</v>
      </c>
      <c r="T171" s="130">
        <v>22.010454219999996</v>
      </c>
      <c r="U171" s="130"/>
      <c r="V171" s="130"/>
    </row>
    <row r="172" spans="1:22" hidden="1" outlineLevel="1">
      <c r="A172" s="8">
        <v>45444</v>
      </c>
      <c r="B172" s="130">
        <v>12461.792929929998</v>
      </c>
      <c r="C172" s="130">
        <v>8597.2572140699995</v>
      </c>
      <c r="D172" s="130">
        <v>67.898353619999995</v>
      </c>
      <c r="E172" s="130">
        <v>1257.8746257700002</v>
      </c>
      <c r="F172" s="130">
        <v>193.21007340000003</v>
      </c>
      <c r="G172" s="130">
        <v>23.335419450000003</v>
      </c>
      <c r="H172" s="130">
        <v>96.934691649999991</v>
      </c>
      <c r="I172" s="130">
        <v>828.74759895</v>
      </c>
      <c r="J172" s="130">
        <v>221.13999207000001</v>
      </c>
      <c r="K172" s="130">
        <v>3.8268621499999997</v>
      </c>
      <c r="L172" s="130">
        <v>71.158020359999995</v>
      </c>
      <c r="M172" s="130">
        <v>0.47694574000000001</v>
      </c>
      <c r="N172" s="130">
        <v>63.801429310000003</v>
      </c>
      <c r="O172" s="130">
        <v>68.068456479999995</v>
      </c>
      <c r="P172" s="130">
        <v>41.582575750000004</v>
      </c>
      <c r="Q172" s="130">
        <v>10.44499252</v>
      </c>
      <c r="R172" s="130">
        <v>893.72510127000021</v>
      </c>
      <c r="S172" s="130">
        <v>0.89760283000000007</v>
      </c>
      <c r="T172" s="130">
        <v>21.41297454</v>
      </c>
      <c r="U172" s="130"/>
      <c r="V172" s="130"/>
    </row>
    <row r="173" spans="1:22" hidden="1" outlineLevel="1">
      <c r="A173" s="8">
        <v>45474</v>
      </c>
      <c r="B173" s="130">
        <v>13212.225683000001</v>
      </c>
      <c r="C173" s="130">
        <v>9011.7948192100012</v>
      </c>
      <c r="D173" s="130">
        <v>67.25774091000001</v>
      </c>
      <c r="E173" s="130">
        <v>1625.1624128200001</v>
      </c>
      <c r="F173" s="130">
        <v>169.78036057</v>
      </c>
      <c r="G173" s="130">
        <v>22.264805849999998</v>
      </c>
      <c r="H173" s="130">
        <v>120.46980431</v>
      </c>
      <c r="I173" s="130">
        <v>868.19568000000004</v>
      </c>
      <c r="J173" s="130">
        <v>187.86689574000002</v>
      </c>
      <c r="K173" s="130">
        <v>7.4911075999999994</v>
      </c>
      <c r="L173" s="130">
        <v>88.85322536000001</v>
      </c>
      <c r="M173" s="130">
        <v>0.67498520000000006</v>
      </c>
      <c r="N173" s="130">
        <v>68.828359700000007</v>
      </c>
      <c r="O173" s="130">
        <v>41.140284089999994</v>
      </c>
      <c r="P173" s="130">
        <v>42.501110159999996</v>
      </c>
      <c r="Q173" s="130">
        <v>10.66432101</v>
      </c>
      <c r="R173" s="130">
        <v>856.12038552000001</v>
      </c>
      <c r="S173" s="130">
        <v>2.4372512500000001</v>
      </c>
      <c r="T173" s="130">
        <v>20.722133699999997</v>
      </c>
      <c r="U173" s="130"/>
      <c r="V173" s="130"/>
    </row>
    <row r="174" spans="1:22" hidden="1" outlineLevel="1">
      <c r="A174" s="8">
        <v>45505</v>
      </c>
      <c r="B174" s="130">
        <v>12677.93494988</v>
      </c>
      <c r="C174" s="130">
        <v>8228.8065674200006</v>
      </c>
      <c r="D174" s="130">
        <v>69.563079430000002</v>
      </c>
      <c r="E174" s="130">
        <v>1665.4966668699999</v>
      </c>
      <c r="F174" s="130">
        <v>174.26203956999998</v>
      </c>
      <c r="G174" s="130">
        <v>19.70641067</v>
      </c>
      <c r="H174" s="130">
        <v>137.23978459</v>
      </c>
      <c r="I174" s="130">
        <v>1010.74553193</v>
      </c>
      <c r="J174" s="130">
        <v>200.78686540999996</v>
      </c>
      <c r="K174" s="130">
        <v>8.3201643399999998</v>
      </c>
      <c r="L174" s="130">
        <v>83.984834629999995</v>
      </c>
      <c r="M174" s="130">
        <v>0.58705728999999995</v>
      </c>
      <c r="N174" s="130">
        <v>68.138582630000002</v>
      </c>
      <c r="O174" s="130">
        <v>41.678588220000002</v>
      </c>
      <c r="P174" s="130">
        <v>44.270069640000003</v>
      </c>
      <c r="Q174" s="130">
        <v>14.127193249999999</v>
      </c>
      <c r="R174" s="130">
        <v>889.93218435999995</v>
      </c>
      <c r="S174" s="130">
        <v>0.91374434999999998</v>
      </c>
      <c r="T174" s="130">
        <v>19.375585279999999</v>
      </c>
      <c r="U174" s="130"/>
      <c r="V174" s="130"/>
    </row>
    <row r="175" spans="1:22" hidden="1" outlineLevel="1">
      <c r="A175" s="8">
        <v>45536</v>
      </c>
      <c r="B175" s="130">
        <v>11990.868453090001</v>
      </c>
      <c r="C175" s="130">
        <v>7698.8526105500005</v>
      </c>
      <c r="D175" s="130">
        <v>67.406036830000005</v>
      </c>
      <c r="E175" s="130">
        <v>1667.72259859</v>
      </c>
      <c r="F175" s="130">
        <v>182.29393226999997</v>
      </c>
      <c r="G175" s="130">
        <v>17.899612739999998</v>
      </c>
      <c r="H175" s="130">
        <v>112.50095694999999</v>
      </c>
      <c r="I175" s="130">
        <v>917.34476068000004</v>
      </c>
      <c r="J175" s="130">
        <v>167.46263683999999</v>
      </c>
      <c r="K175" s="130">
        <v>7.3012167399999992</v>
      </c>
      <c r="L175" s="130">
        <v>83.293496199999993</v>
      </c>
      <c r="M175" s="130">
        <v>0.52058565999999995</v>
      </c>
      <c r="N175" s="130">
        <v>84.022736730000005</v>
      </c>
      <c r="O175" s="130">
        <v>38.701637460000001</v>
      </c>
      <c r="P175" s="130">
        <v>42.157340079999997</v>
      </c>
      <c r="Q175" s="130">
        <v>16.86329945</v>
      </c>
      <c r="R175" s="130">
        <v>865.82861807999996</v>
      </c>
      <c r="S175" s="130">
        <v>0.96389054000000007</v>
      </c>
      <c r="T175" s="130">
        <v>19.732486699999999</v>
      </c>
      <c r="U175" s="130"/>
      <c r="V175" s="130"/>
    </row>
    <row r="176" spans="1:22" hidden="1" outlineLevel="1">
      <c r="A176" s="8">
        <v>45566</v>
      </c>
      <c r="B176" s="130">
        <v>11631.52796141</v>
      </c>
      <c r="C176" s="130">
        <v>7554.0416482099999</v>
      </c>
      <c r="D176" s="130">
        <v>73.107859540000007</v>
      </c>
      <c r="E176" s="130">
        <v>1554.2292289899999</v>
      </c>
      <c r="F176" s="130">
        <v>203.96512071999999</v>
      </c>
      <c r="G176" s="130">
        <v>17.48346244</v>
      </c>
      <c r="H176" s="130">
        <v>133.65551081000001</v>
      </c>
      <c r="I176" s="130">
        <v>818.76380153000002</v>
      </c>
      <c r="J176" s="130">
        <v>154.39720089999997</v>
      </c>
      <c r="K176" s="130">
        <v>6.2028707600000006</v>
      </c>
      <c r="L176" s="130">
        <v>72.870883269999993</v>
      </c>
      <c r="M176" s="130">
        <v>0.90170041000000001</v>
      </c>
      <c r="N176" s="130">
        <v>70.791322499999993</v>
      </c>
      <c r="O176" s="130">
        <v>40.855731040000002</v>
      </c>
      <c r="P176" s="130">
        <v>44.814487910000004</v>
      </c>
      <c r="Q176" s="130">
        <v>18.665496149999999</v>
      </c>
      <c r="R176" s="130">
        <v>847.01645857999995</v>
      </c>
      <c r="S176" s="130">
        <v>1.03622558</v>
      </c>
      <c r="T176" s="130">
        <v>18.728952069999998</v>
      </c>
      <c r="U176" s="130"/>
      <c r="V176" s="130"/>
    </row>
    <row r="177" spans="1:22">
      <c r="A177" s="8">
        <v>45597</v>
      </c>
      <c r="B177" s="130">
        <v>11534.140986180002</v>
      </c>
      <c r="C177" s="130">
        <v>7554.2769420099994</v>
      </c>
      <c r="D177" s="130">
        <v>74.898087750000002</v>
      </c>
      <c r="E177" s="130">
        <v>1354.7254193700001</v>
      </c>
      <c r="F177" s="130">
        <v>228.53969799000001</v>
      </c>
      <c r="G177" s="130">
        <v>19.10167375</v>
      </c>
      <c r="H177" s="130">
        <v>127.01760783</v>
      </c>
      <c r="I177" s="130">
        <v>860.61653750999994</v>
      </c>
      <c r="J177" s="130">
        <v>182.54301341000001</v>
      </c>
      <c r="K177" s="130">
        <v>7.7856277</v>
      </c>
      <c r="L177" s="130">
        <v>62.08942261</v>
      </c>
      <c r="M177" s="130">
        <v>1.39813253</v>
      </c>
      <c r="N177" s="130">
        <v>75.102053520000013</v>
      </c>
      <c r="O177" s="130">
        <v>46.16879282</v>
      </c>
      <c r="P177" s="130">
        <v>45.01305842</v>
      </c>
      <c r="Q177" s="130">
        <v>16.73268431</v>
      </c>
      <c r="R177" s="130">
        <v>855.35551710999994</v>
      </c>
      <c r="S177" s="130">
        <v>0.69223210000000002</v>
      </c>
      <c r="T177" s="130">
        <v>22.084485439999998</v>
      </c>
      <c r="U177" s="130"/>
      <c r="V177" s="130"/>
    </row>
    <row r="178" spans="1:22">
      <c r="A178" s="8">
        <v>45627</v>
      </c>
      <c r="B178" s="130">
        <v>12143.920536360001</v>
      </c>
      <c r="C178" s="130">
        <v>7346.4606053299995</v>
      </c>
      <c r="D178" s="130">
        <v>75.944126239999989</v>
      </c>
      <c r="E178" s="130">
        <v>1904.4763663699998</v>
      </c>
      <c r="F178" s="130">
        <v>272.04688148000002</v>
      </c>
      <c r="G178" s="130">
        <v>20.951369</v>
      </c>
      <c r="H178" s="130">
        <v>267.45597167</v>
      </c>
      <c r="I178" s="130">
        <v>815.92819497999994</v>
      </c>
      <c r="J178" s="130">
        <v>204.08137603999998</v>
      </c>
      <c r="K178" s="130">
        <v>5.5193109099999997</v>
      </c>
      <c r="L178" s="130">
        <v>134.56494354</v>
      </c>
      <c r="M178" s="130">
        <v>2.3177837499999998</v>
      </c>
      <c r="N178" s="130">
        <v>106.29123306999998</v>
      </c>
      <c r="O178" s="130">
        <v>47.293731600000001</v>
      </c>
      <c r="P178" s="130">
        <v>49.489083690000001</v>
      </c>
      <c r="Q178" s="130">
        <v>17.791492860000002</v>
      </c>
      <c r="R178" s="130">
        <v>849.22336098999995</v>
      </c>
      <c r="S178" s="130">
        <v>0.54946824999999999</v>
      </c>
      <c r="T178" s="130">
        <v>23.535236589999997</v>
      </c>
      <c r="U178" s="130"/>
      <c r="V178" s="130"/>
    </row>
    <row r="179" spans="1:22">
      <c r="A179" s="8">
        <v>45658</v>
      </c>
      <c r="B179" s="130">
        <v>11519.37499321</v>
      </c>
      <c r="C179" s="130">
        <v>7237.0641993999998</v>
      </c>
      <c r="D179" s="130">
        <v>78.094491239999996</v>
      </c>
      <c r="E179" s="130">
        <v>1610.0659757400003</v>
      </c>
      <c r="F179" s="130">
        <v>290.40530325000009</v>
      </c>
      <c r="G179" s="130">
        <v>21.683384149999998</v>
      </c>
      <c r="H179" s="130">
        <v>187.42982028</v>
      </c>
      <c r="I179" s="130">
        <v>830.4179985300002</v>
      </c>
      <c r="J179" s="130">
        <v>162.38341062000001</v>
      </c>
      <c r="K179" s="130">
        <v>5.2822755299999997</v>
      </c>
      <c r="L179" s="130">
        <v>242.22848980999999</v>
      </c>
      <c r="M179" s="130">
        <v>1.3613398399999999</v>
      </c>
      <c r="N179" s="130">
        <v>92.697484849999995</v>
      </c>
      <c r="O179" s="130">
        <v>48.324262070000003</v>
      </c>
      <c r="P179" s="130">
        <v>46.043160499999999</v>
      </c>
      <c r="Q179" s="130">
        <v>20.066065139999999</v>
      </c>
      <c r="R179" s="130">
        <v>620.40536327999996</v>
      </c>
      <c r="S179" s="130">
        <v>0.93922137999999999</v>
      </c>
      <c r="T179" s="130">
        <v>24.4827476</v>
      </c>
      <c r="U179" s="130"/>
      <c r="V179" s="130"/>
    </row>
    <row r="180" spans="1:22">
      <c r="A180" s="8">
        <v>45689</v>
      </c>
      <c r="B180" s="130">
        <v>11928.920569829999</v>
      </c>
      <c r="C180" s="130">
        <v>7662.2097963399992</v>
      </c>
      <c r="D180" s="130">
        <v>75.056693750000008</v>
      </c>
      <c r="E180" s="130">
        <v>1540.3439448999998</v>
      </c>
      <c r="F180" s="130">
        <v>263.67114359999999</v>
      </c>
      <c r="G180" s="130">
        <v>21.714235310000003</v>
      </c>
      <c r="H180" s="130">
        <v>191.16767122000002</v>
      </c>
      <c r="I180" s="130">
        <v>783.00630205000004</v>
      </c>
      <c r="J180" s="130">
        <v>163.39134348000002</v>
      </c>
      <c r="K180" s="130">
        <v>6.0495554499999997</v>
      </c>
      <c r="L180" s="130">
        <v>248.60430465999997</v>
      </c>
      <c r="M180" s="130">
        <v>1.34894745</v>
      </c>
      <c r="N180" s="130">
        <v>79.411973169999996</v>
      </c>
      <c r="O180" s="130">
        <v>47.17535779</v>
      </c>
      <c r="P180" s="130">
        <v>46.842176609999996</v>
      </c>
      <c r="Q180" s="130">
        <v>20.884872169999998</v>
      </c>
      <c r="R180" s="130">
        <v>754.65882231000012</v>
      </c>
      <c r="S180" s="130">
        <v>0.87397448</v>
      </c>
      <c r="T180" s="130">
        <v>22.509455089999996</v>
      </c>
      <c r="U180" s="130"/>
      <c r="V180" s="130"/>
    </row>
    <row r="181" spans="1:22">
      <c r="A181" s="8">
        <v>45717</v>
      </c>
      <c r="B181" s="130">
        <v>12823.551080040001</v>
      </c>
      <c r="C181" s="130">
        <v>8418.2491793599984</v>
      </c>
      <c r="D181" s="130">
        <v>79.194661029999992</v>
      </c>
      <c r="E181" s="130">
        <v>1600.6249813300001</v>
      </c>
      <c r="F181" s="130">
        <v>277.52492265000001</v>
      </c>
      <c r="G181" s="130">
        <v>26.21589633</v>
      </c>
      <c r="H181" s="130">
        <v>160.22923710000001</v>
      </c>
      <c r="I181" s="130">
        <v>876.27502700000002</v>
      </c>
      <c r="J181" s="130">
        <v>181.73928595999996</v>
      </c>
      <c r="K181" s="130">
        <v>5.3370666299999998</v>
      </c>
      <c r="L181" s="130">
        <v>302.87372167999996</v>
      </c>
      <c r="M181" s="130">
        <v>1.2679589200000001</v>
      </c>
      <c r="N181" s="130">
        <v>76.224457090000001</v>
      </c>
      <c r="O181" s="130">
        <v>36.342953510000001</v>
      </c>
      <c r="P181" s="130">
        <v>47.066752419999993</v>
      </c>
      <c r="Q181" s="130">
        <v>21.364925030000002</v>
      </c>
      <c r="R181" s="130">
        <v>690.17483231999995</v>
      </c>
      <c r="S181" s="130">
        <v>0.62059383999999995</v>
      </c>
      <c r="T181" s="130">
        <v>22.224627840000004</v>
      </c>
      <c r="U181" s="130"/>
      <c r="V181" s="130"/>
    </row>
    <row r="182" spans="1:22">
      <c r="A182" s="8">
        <v>45748</v>
      </c>
      <c r="B182" s="130">
        <v>13436.91885523</v>
      </c>
      <c r="C182" s="130">
        <v>8702.2902141100003</v>
      </c>
      <c r="D182" s="130">
        <v>81.733296670000001</v>
      </c>
      <c r="E182" s="130">
        <v>1718.1490856600003</v>
      </c>
      <c r="F182" s="130">
        <v>298.21380464999999</v>
      </c>
      <c r="G182" s="130">
        <v>33.151892350000011</v>
      </c>
      <c r="H182" s="130">
        <v>147.01033135000006</v>
      </c>
      <c r="I182" s="130">
        <v>1109.7652503100001</v>
      </c>
      <c r="J182" s="130">
        <v>157.97087837000001</v>
      </c>
      <c r="K182" s="130">
        <v>3.9928477499999993</v>
      </c>
      <c r="L182" s="130">
        <v>298.02264822000001</v>
      </c>
      <c r="M182" s="130">
        <v>0.48111526000000004</v>
      </c>
      <c r="N182" s="130">
        <v>77.004459369999992</v>
      </c>
      <c r="O182" s="130">
        <v>41.383575210000011</v>
      </c>
      <c r="P182" s="130">
        <v>48.022176240000007</v>
      </c>
      <c r="Q182" s="130">
        <v>21.500271639999998</v>
      </c>
      <c r="R182" s="130">
        <v>674.71407636999993</v>
      </c>
      <c r="S182" s="130">
        <v>0.71174099999999996</v>
      </c>
      <c r="T182" s="130">
        <v>22.801190699999999</v>
      </c>
      <c r="U182" s="130"/>
      <c r="V182" s="130"/>
    </row>
    <row r="183" spans="1:22">
      <c r="A183" s="8">
        <v>45778</v>
      </c>
      <c r="B183" s="130">
        <v>14032.13556472</v>
      </c>
      <c r="C183" s="130">
        <v>9695.0416554399999</v>
      </c>
      <c r="D183" s="130">
        <v>79.720998260000002</v>
      </c>
      <c r="E183" s="130">
        <v>1482.8683775</v>
      </c>
      <c r="F183" s="130">
        <v>272.64605700999999</v>
      </c>
      <c r="G183" s="130">
        <v>29.085645859999996</v>
      </c>
      <c r="H183" s="130">
        <v>166.56751163000001</v>
      </c>
      <c r="I183" s="130">
        <v>975.84284123999998</v>
      </c>
      <c r="J183" s="130">
        <v>143.60111979999999</v>
      </c>
      <c r="K183" s="130">
        <v>3.3653877099999998</v>
      </c>
      <c r="L183" s="130">
        <v>305.34695168000002</v>
      </c>
      <c r="M183" s="130">
        <v>0.58266821999999996</v>
      </c>
      <c r="N183" s="130">
        <v>79.598473929999997</v>
      </c>
      <c r="O183" s="130">
        <v>45.561873119999994</v>
      </c>
      <c r="P183" s="130">
        <v>44.996260370000002</v>
      </c>
      <c r="Q183" s="130">
        <v>21.47056461</v>
      </c>
      <c r="R183" s="130">
        <v>663.32551637999984</v>
      </c>
      <c r="S183" s="130">
        <v>0.48983893999999994</v>
      </c>
      <c r="T183" s="130">
        <v>22.023823020000002</v>
      </c>
      <c r="U183" s="130"/>
      <c r="V183" s="130"/>
    </row>
    <row r="184" spans="1:22">
      <c r="A184" s="8">
        <v>45809</v>
      </c>
      <c r="B184" s="130">
        <v>14364.21425942</v>
      </c>
      <c r="C184" s="130">
        <v>10007.670235289999</v>
      </c>
      <c r="D184" s="130">
        <v>86.851868030000006</v>
      </c>
      <c r="E184" s="130">
        <v>1478.1610064500003</v>
      </c>
      <c r="F184" s="130">
        <v>386.88347198000002</v>
      </c>
      <c r="G184" s="130">
        <v>33.107158930000004</v>
      </c>
      <c r="H184" s="130">
        <v>140.94399247000001</v>
      </c>
      <c r="I184" s="130">
        <v>893.04164610000009</v>
      </c>
      <c r="J184" s="130">
        <v>129.07754815999999</v>
      </c>
      <c r="K184" s="130">
        <v>5.4053916499999994</v>
      </c>
      <c r="L184" s="130">
        <v>289.14488116000001</v>
      </c>
      <c r="M184" s="130">
        <v>0.52153892000000002</v>
      </c>
      <c r="N184" s="130">
        <v>72.449598049999992</v>
      </c>
      <c r="O184" s="130">
        <v>51.289802310000006</v>
      </c>
      <c r="P184" s="130">
        <v>43.62586005</v>
      </c>
      <c r="Q184" s="130">
        <v>21.438377020000004</v>
      </c>
      <c r="R184" s="130">
        <v>700.48445298000001</v>
      </c>
      <c r="S184" s="130">
        <v>1.00134619</v>
      </c>
      <c r="T184" s="130">
        <v>23.116083679999999</v>
      </c>
      <c r="U184" s="130"/>
      <c r="V184" s="130"/>
    </row>
    <row r="185" spans="1:22">
      <c r="A185" s="8">
        <v>45839</v>
      </c>
      <c r="B185" s="130">
        <v>14445.760411740001</v>
      </c>
      <c r="C185" s="130">
        <v>10231.938224540001</v>
      </c>
      <c r="D185" s="130">
        <v>92.483774990000001</v>
      </c>
      <c r="E185" s="130">
        <v>1562.0411386399999</v>
      </c>
      <c r="F185" s="130">
        <v>285.20265302000007</v>
      </c>
      <c r="G185" s="130">
        <v>32.088645120000002</v>
      </c>
      <c r="H185" s="130">
        <v>124.48884298</v>
      </c>
      <c r="I185" s="130">
        <v>771.35968273999993</v>
      </c>
      <c r="J185" s="130">
        <v>145.11188865</v>
      </c>
      <c r="K185" s="130">
        <v>5.7994200299999994</v>
      </c>
      <c r="L185" s="130">
        <v>317.44077044999995</v>
      </c>
      <c r="M185" s="130">
        <v>0.47180056999999997</v>
      </c>
      <c r="N185" s="130">
        <v>75.867351619999994</v>
      </c>
      <c r="O185" s="130">
        <v>54.635097280000004</v>
      </c>
      <c r="P185" s="130">
        <v>48.036754700000003</v>
      </c>
      <c r="Q185" s="130">
        <v>19.065454730000003</v>
      </c>
      <c r="R185" s="130">
        <v>656.40058718000012</v>
      </c>
      <c r="S185" s="130">
        <v>0.89337369999999994</v>
      </c>
      <c r="T185" s="130">
        <v>22.434950800000003</v>
      </c>
      <c r="U185" s="130"/>
      <c r="V185" s="130"/>
    </row>
    <row r="186" spans="1:22">
      <c r="A186" s="8">
        <v>45870</v>
      </c>
      <c r="B186" s="130">
        <v>14266.04147701</v>
      </c>
      <c r="C186" s="130">
        <v>9623.34304256</v>
      </c>
      <c r="D186" s="130">
        <v>87.655807499999995</v>
      </c>
      <c r="E186" s="130">
        <v>1785.5304059299997</v>
      </c>
      <c r="F186" s="130">
        <v>286.76385399999998</v>
      </c>
      <c r="G186" s="130">
        <v>38.953511629999994</v>
      </c>
      <c r="H186" s="130">
        <v>127.1916471</v>
      </c>
      <c r="I186" s="130">
        <v>924.09205883999994</v>
      </c>
      <c r="J186" s="130">
        <v>147.53903110000002</v>
      </c>
      <c r="K186" s="130">
        <v>7.64792176</v>
      </c>
      <c r="L186" s="130">
        <v>311.36585622000001</v>
      </c>
      <c r="M186" s="130">
        <v>46.135179520000001</v>
      </c>
      <c r="N186" s="130">
        <v>69.274417999999983</v>
      </c>
      <c r="O186" s="130">
        <v>62.821261100000001</v>
      </c>
      <c r="P186" s="130">
        <v>47.468072220000003</v>
      </c>
      <c r="Q186" s="130">
        <v>21.772557350000003</v>
      </c>
      <c r="R186" s="130">
        <v>655.77192888999991</v>
      </c>
      <c r="S186" s="130">
        <v>1.7697202400000001</v>
      </c>
      <c r="T186" s="130">
        <v>20.945203049999996</v>
      </c>
      <c r="U186" s="130"/>
      <c r="V186" s="130"/>
    </row>
    <row r="187" spans="1:22">
      <c r="A187" s="8">
        <v>45901</v>
      </c>
      <c r="B187" s="130">
        <v>13546.7400287</v>
      </c>
      <c r="C187" s="130">
        <v>9259.2676025599994</v>
      </c>
      <c r="D187" s="130">
        <v>87.524269690000011</v>
      </c>
      <c r="E187" s="130">
        <v>1487.2038368499998</v>
      </c>
      <c r="F187" s="130">
        <v>359.84345693</v>
      </c>
      <c r="G187" s="130">
        <v>41.389397800000005</v>
      </c>
      <c r="H187" s="130">
        <v>128.88019045999999</v>
      </c>
      <c r="I187" s="130">
        <v>800.36817362999989</v>
      </c>
      <c r="J187" s="130">
        <v>178.32737616999998</v>
      </c>
      <c r="K187" s="130">
        <v>7.2448843899999993</v>
      </c>
      <c r="L187" s="130">
        <v>314.70452492000004</v>
      </c>
      <c r="M187" s="130">
        <v>0.49064410000000003</v>
      </c>
      <c r="N187" s="130">
        <v>72.690369180000005</v>
      </c>
      <c r="O187" s="130">
        <v>56.880062990000006</v>
      </c>
      <c r="P187" s="130">
        <v>48.000880100000003</v>
      </c>
      <c r="Q187" s="130">
        <v>25.304334610000002</v>
      </c>
      <c r="R187" s="130">
        <v>656.08129841000004</v>
      </c>
      <c r="S187" s="130">
        <v>1.78684033</v>
      </c>
      <c r="T187" s="130">
        <v>20.75188558</v>
      </c>
      <c r="U187" s="130"/>
      <c r="V187" s="130"/>
    </row>
    <row r="188" spans="1:22">
      <c r="A188" s="8">
        <v>45931</v>
      </c>
      <c r="B188" s="130">
        <v>12571.275879689998</v>
      </c>
      <c r="C188" s="130">
        <v>8647.0345171499994</v>
      </c>
      <c r="D188" s="130">
        <v>91.475287960000003</v>
      </c>
      <c r="E188" s="130">
        <v>1273.0710827599999</v>
      </c>
      <c r="F188" s="130">
        <v>295.37383235999999</v>
      </c>
      <c r="G188" s="130">
        <v>44.93973905</v>
      </c>
      <c r="H188" s="130">
        <v>136.53611033000001</v>
      </c>
      <c r="I188" s="130">
        <v>659.57514814000001</v>
      </c>
      <c r="J188" s="130">
        <v>132.39202209999999</v>
      </c>
      <c r="K188" s="130">
        <v>6.3957627199999996</v>
      </c>
      <c r="L188" s="130">
        <v>323.61456556999997</v>
      </c>
      <c r="M188" s="130">
        <v>65.617862840000001</v>
      </c>
      <c r="N188" s="130">
        <v>69.902729360000009</v>
      </c>
      <c r="O188" s="130">
        <v>56.735392659999995</v>
      </c>
      <c r="P188" s="130">
        <v>51.019861599999999</v>
      </c>
      <c r="Q188" s="130">
        <v>24.40727394</v>
      </c>
      <c r="R188" s="130">
        <v>671.25452627000004</v>
      </c>
      <c r="S188" s="130">
        <v>1.12769754</v>
      </c>
      <c r="T188" s="130">
        <v>20.80246734</v>
      </c>
      <c r="U188" s="130"/>
      <c r="V188" s="130"/>
    </row>
    <row r="189" spans="1:22">
      <c r="A189" s="8">
        <v>45962</v>
      </c>
      <c r="B189" s="130">
        <v>12261.399478430001</v>
      </c>
      <c r="C189" s="130">
        <v>8387.1223688800001</v>
      </c>
      <c r="D189" s="130">
        <v>87.162172029999994</v>
      </c>
      <c r="E189" s="130">
        <v>1098.67290953</v>
      </c>
      <c r="F189" s="130">
        <v>377.37070602</v>
      </c>
      <c r="G189" s="130">
        <v>39.840233220000002</v>
      </c>
      <c r="H189" s="130">
        <v>151.14914557000003</v>
      </c>
      <c r="I189" s="130">
        <v>656.85733397000001</v>
      </c>
      <c r="J189" s="130">
        <v>144.9332795</v>
      </c>
      <c r="K189" s="130">
        <v>4.9012683999999993</v>
      </c>
      <c r="L189" s="130">
        <v>357.27334139999999</v>
      </c>
      <c r="M189" s="130">
        <v>69.620479060000008</v>
      </c>
      <c r="N189" s="130">
        <v>71.079175129999996</v>
      </c>
      <c r="O189" s="130">
        <v>58.39412913000001</v>
      </c>
      <c r="P189" s="130">
        <v>52.413824089999999</v>
      </c>
      <c r="Q189" s="130">
        <v>23.847353639999998</v>
      </c>
      <c r="R189" s="130">
        <v>660.34301046999997</v>
      </c>
      <c r="S189" s="130">
        <v>0.65141187999999994</v>
      </c>
      <c r="T189" s="130">
        <v>19.767336509999996</v>
      </c>
      <c r="U189" s="130"/>
      <c r="V189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268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268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268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268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268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268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268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268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268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268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268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268</v>
      </c>
      <c r="R63" s="48">
        <v>12.831</v>
      </c>
      <c r="S63" s="48" t="s">
        <v>268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268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268</v>
      </c>
      <c r="S66" s="48" t="s">
        <v>268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268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268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268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268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268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268</v>
      </c>
      <c r="S73" s="48" t="s">
        <v>268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268</v>
      </c>
      <c r="R74" s="48">
        <v>12.165800000000001</v>
      </c>
      <c r="S74" s="48" t="s">
        <v>268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268</v>
      </c>
      <c r="S75" s="48" t="s">
        <v>268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268</v>
      </c>
      <c r="Q76" s="48" t="s">
        <v>268</v>
      </c>
      <c r="R76" s="48" t="s">
        <v>268</v>
      </c>
      <c r="S76" s="48" t="s">
        <v>268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268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268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268</v>
      </c>
      <c r="S79" s="48" t="s">
        <v>268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268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268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268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268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268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268</v>
      </c>
      <c r="S85" s="48" t="s">
        <v>268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268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268</v>
      </c>
      <c r="R87" s="48">
        <v>9.8000000000000007</v>
      </c>
      <c r="S87" s="48" t="s">
        <v>268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268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268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268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268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268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268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268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268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268</v>
      </c>
      <c r="S97" s="48" t="s">
        <v>268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268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268</v>
      </c>
      <c r="S100" s="48" t="s">
        <v>268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268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268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268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268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268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268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268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268</v>
      </c>
      <c r="S110" s="48" t="s">
        <v>268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268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268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268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268</v>
      </c>
      <c r="S114" s="48" t="s">
        <v>268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268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268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268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268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268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268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268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268</v>
      </c>
      <c r="S122" s="48" t="s">
        <v>268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268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268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268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268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268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268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268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268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268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268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268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268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268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268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268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268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268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268</v>
      </c>
      <c r="S140" s="48" t="s">
        <v>268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268</v>
      </c>
      <c r="S141" s="48" t="s">
        <v>268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268</v>
      </c>
      <c r="S142" s="48" t="s">
        <v>268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268</v>
      </c>
      <c r="S143" s="48" t="s">
        <v>268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268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268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268</v>
      </c>
      <c r="Q146" s="48" t="s">
        <v>268</v>
      </c>
      <c r="R146" s="48" t="s">
        <v>268</v>
      </c>
      <c r="S146" s="48" t="s">
        <v>268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268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268</v>
      </c>
      <c r="S148" s="48" t="s">
        <v>268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268</v>
      </c>
      <c r="Q149" s="48" t="s">
        <v>268</v>
      </c>
      <c r="R149" s="48" t="s">
        <v>268</v>
      </c>
      <c r="S149" s="48" t="s">
        <v>268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268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268</v>
      </c>
      <c r="S151" s="48" t="s">
        <v>268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268</v>
      </c>
      <c r="S152" s="48" t="s">
        <v>268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268</v>
      </c>
      <c r="S153" s="48" t="s">
        <v>268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268</v>
      </c>
      <c r="R154" s="48">
        <v>4.5</v>
      </c>
      <c r="S154" s="48" t="s">
        <v>268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268</v>
      </c>
      <c r="Q155" s="48" t="s">
        <v>268</v>
      </c>
      <c r="R155" s="48" t="s">
        <v>268</v>
      </c>
      <c r="S155" s="48" t="s">
        <v>268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268</v>
      </c>
      <c r="S156" s="48" t="s">
        <v>268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hidden="1" outlineLevel="1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268</v>
      </c>
      <c r="S157" s="48" t="s">
        <v>268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 hidden="1" outlineLevel="1" collapsed="1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268</v>
      </c>
      <c r="S158" s="48" t="s">
        <v>268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 hidden="1" outlineLevel="1" collapsed="1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268</v>
      </c>
      <c r="Q159" s="48" t="s">
        <v>268</v>
      </c>
      <c r="R159" s="48" t="s">
        <v>268</v>
      </c>
      <c r="S159" s="48" t="s">
        <v>268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 hidden="1" outlineLevel="1" collapsed="1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268</v>
      </c>
      <c r="S160" s="48" t="s">
        <v>268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 hidden="1" outlineLevel="1" collapsed="1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268</v>
      </c>
      <c r="S161" s="48" t="s">
        <v>268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 hidden="1" outlineLevel="1" collapsed="1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 hidden="1" outlineLevel="1" collapsed="1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268</v>
      </c>
      <c r="S163" s="48" t="s">
        <v>268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 hidden="1" outlineLevel="1" collapsed="1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268</v>
      </c>
      <c r="S164" s="48" t="s">
        <v>268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 hidden="1" outlineLevel="1" collapsed="1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268</v>
      </c>
      <c r="S165" s="48" t="s">
        <v>268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 hidden="1" outlineLevel="1" collapsed="1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268</v>
      </c>
      <c r="S166" s="48" t="s">
        <v>268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 hidden="1" outlineLevel="1" collapsed="1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268</v>
      </c>
      <c r="S167" s="48" t="s">
        <v>268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 hidden="1" outlineLevel="1" collapsed="1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268</v>
      </c>
      <c r="S168" s="48" t="s">
        <v>268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 hidden="1" outlineLevel="1" collapsed="1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268</v>
      </c>
      <c r="S169" s="48" t="s">
        <v>268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  <row r="170" spans="1:31" ht="13.8" hidden="1" outlineLevel="1" collapsed="1">
      <c r="A170" s="8">
        <v>45383</v>
      </c>
      <c r="B170" s="48">
        <v>20.564499999999999</v>
      </c>
      <c r="C170" s="48">
        <v>19.490600000000001</v>
      </c>
      <c r="D170" s="48">
        <v>20.782900000000001</v>
      </c>
      <c r="E170" s="48">
        <v>17.657699999999998</v>
      </c>
      <c r="F170" s="48">
        <v>22.292400000000001</v>
      </c>
      <c r="G170" s="48">
        <v>0</v>
      </c>
      <c r="H170" s="48">
        <v>20.850300000000001</v>
      </c>
      <c r="I170" s="48">
        <v>19.490600000000001</v>
      </c>
      <c r="J170" s="48">
        <v>21.134599999999999</v>
      </c>
      <c r="K170" s="48">
        <v>18.5167</v>
      </c>
      <c r="L170" s="48">
        <v>22.292400000000001</v>
      </c>
      <c r="M170" s="48">
        <v>0</v>
      </c>
      <c r="N170" s="48">
        <v>8.3327000000000009</v>
      </c>
      <c r="O170" s="48">
        <v>0</v>
      </c>
      <c r="P170" s="48">
        <v>8.3327000000000009</v>
      </c>
      <c r="Q170" s="48">
        <v>8.3327000000000009</v>
      </c>
      <c r="R170" s="48" t="s">
        <v>268</v>
      </c>
      <c r="S170" s="48" t="s">
        <v>268</v>
      </c>
      <c r="T170" s="48">
        <v>8.4442000000000004</v>
      </c>
      <c r="U170" s="48">
        <v>0</v>
      </c>
      <c r="V170" s="48">
        <v>8.4442000000000004</v>
      </c>
      <c r="W170" s="48">
        <v>8.4442000000000004</v>
      </c>
      <c r="X170" s="48">
        <v>0</v>
      </c>
      <c r="Y170" s="48">
        <v>0</v>
      </c>
      <c r="Z170" s="48">
        <v>3.46</v>
      </c>
      <c r="AA170" s="48">
        <v>0</v>
      </c>
      <c r="AB170" s="48">
        <v>3.46</v>
      </c>
      <c r="AC170" s="48">
        <v>3.46</v>
      </c>
      <c r="AD170" s="48">
        <v>0</v>
      </c>
      <c r="AE170" s="48">
        <v>0</v>
      </c>
    </row>
    <row r="171" spans="1:31" ht="13.8" hidden="1" outlineLevel="1" collapsed="1">
      <c r="A171" s="8">
        <v>45413</v>
      </c>
      <c r="B171" s="48">
        <v>17.592500000000001</v>
      </c>
      <c r="C171" s="48">
        <v>18.671800000000001</v>
      </c>
      <c r="D171" s="48">
        <v>17.206700000000001</v>
      </c>
      <c r="E171" s="48">
        <v>15.2544</v>
      </c>
      <c r="F171" s="48">
        <v>21.284300000000002</v>
      </c>
      <c r="G171" s="48">
        <v>0</v>
      </c>
      <c r="H171" s="48">
        <v>18.883800000000001</v>
      </c>
      <c r="I171" s="48">
        <v>18.671800000000001</v>
      </c>
      <c r="J171" s="48">
        <v>18.9757</v>
      </c>
      <c r="K171" s="48">
        <v>17.4802</v>
      </c>
      <c r="L171" s="48">
        <v>21.284300000000002</v>
      </c>
      <c r="M171" s="48">
        <v>0</v>
      </c>
      <c r="N171" s="48">
        <v>8.9488000000000003</v>
      </c>
      <c r="O171" s="48">
        <v>0</v>
      </c>
      <c r="P171" s="48">
        <v>8.9488000000000003</v>
      </c>
      <c r="Q171" s="48">
        <v>8.9488000000000003</v>
      </c>
      <c r="R171" s="48" t="s">
        <v>268</v>
      </c>
      <c r="S171" s="48" t="s">
        <v>268</v>
      </c>
      <c r="T171" s="48">
        <v>8.9488000000000003</v>
      </c>
      <c r="U171" s="48">
        <v>0</v>
      </c>
      <c r="V171" s="48">
        <v>8.9488000000000003</v>
      </c>
      <c r="W171" s="48">
        <v>8.9488000000000003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</row>
    <row r="172" spans="1:31" ht="13.8" hidden="1" outlineLevel="1" collapsed="1">
      <c r="A172" s="8">
        <v>45444</v>
      </c>
      <c r="B172" s="48">
        <v>18.761199999999999</v>
      </c>
      <c r="C172" s="48">
        <v>22.7088</v>
      </c>
      <c r="D172" s="48">
        <v>17.8291</v>
      </c>
      <c r="E172" s="48">
        <v>16.2058</v>
      </c>
      <c r="F172" s="48">
        <v>18.6081</v>
      </c>
      <c r="G172" s="48">
        <v>18.600000000000001</v>
      </c>
      <c r="H172" s="48">
        <v>19.285799999999998</v>
      </c>
      <c r="I172" s="48">
        <v>22.7088</v>
      </c>
      <c r="J172" s="48">
        <v>18.430399999999999</v>
      </c>
      <c r="K172" s="48">
        <v>17.124099999999999</v>
      </c>
      <c r="L172" s="48">
        <v>19.067799999999998</v>
      </c>
      <c r="M172" s="48">
        <v>18.600000000000001</v>
      </c>
      <c r="N172" s="48">
        <v>7.4939</v>
      </c>
      <c r="O172" s="48">
        <v>0</v>
      </c>
      <c r="P172" s="48">
        <v>7.4939</v>
      </c>
      <c r="Q172" s="48">
        <v>8.5180000000000007</v>
      </c>
      <c r="R172" s="48">
        <v>5.76</v>
      </c>
      <c r="S172" s="48" t="s">
        <v>268</v>
      </c>
      <c r="T172" s="48">
        <v>7.4939</v>
      </c>
      <c r="U172" s="48">
        <v>0</v>
      </c>
      <c r="V172" s="48">
        <v>7.4939</v>
      </c>
      <c r="W172" s="48">
        <v>8.5180000000000007</v>
      </c>
      <c r="X172" s="48">
        <v>5.76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</row>
    <row r="173" spans="1:31" ht="13.8" hidden="1" outlineLevel="1" collapsed="1">
      <c r="A173" s="8">
        <v>45474</v>
      </c>
      <c r="B173" s="48">
        <v>19.695499999999999</v>
      </c>
      <c r="C173" s="48">
        <v>17.736499999999999</v>
      </c>
      <c r="D173" s="48">
        <v>20.0031</v>
      </c>
      <c r="E173" s="48">
        <v>16.526</v>
      </c>
      <c r="F173" s="48">
        <v>20.857299999999999</v>
      </c>
      <c r="G173" s="48">
        <v>20.209499999999998</v>
      </c>
      <c r="H173" s="48">
        <v>19.871400000000001</v>
      </c>
      <c r="I173" s="48">
        <v>17.736499999999999</v>
      </c>
      <c r="J173" s="48">
        <v>20.212599999999998</v>
      </c>
      <c r="K173" s="48">
        <v>17.338799999999999</v>
      </c>
      <c r="L173" s="48">
        <v>20.857299999999999</v>
      </c>
      <c r="M173" s="48">
        <v>20.209499999999998</v>
      </c>
      <c r="N173" s="48">
        <v>8</v>
      </c>
      <c r="O173" s="48">
        <v>0</v>
      </c>
      <c r="P173" s="48">
        <v>8</v>
      </c>
      <c r="Q173" s="48">
        <v>8</v>
      </c>
      <c r="R173" s="48" t="s">
        <v>268</v>
      </c>
      <c r="S173" s="48" t="s">
        <v>268</v>
      </c>
      <c r="T173" s="48">
        <v>8</v>
      </c>
      <c r="U173" s="48">
        <v>0</v>
      </c>
      <c r="V173" s="48">
        <v>8</v>
      </c>
      <c r="W173" s="48">
        <v>8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</row>
    <row r="174" spans="1:31" ht="13.8" hidden="1" outlineLevel="1" collapsed="1">
      <c r="A174" s="8">
        <v>45505</v>
      </c>
      <c r="B174" s="48">
        <v>16.132999999999999</v>
      </c>
      <c r="C174" s="48">
        <v>22.778500000000001</v>
      </c>
      <c r="D174" s="48">
        <v>13.8283</v>
      </c>
      <c r="E174" s="48">
        <v>16.316299999999998</v>
      </c>
      <c r="F174" s="48">
        <v>14.6304</v>
      </c>
      <c r="G174" s="48">
        <v>6.05</v>
      </c>
      <c r="H174" s="48">
        <v>18.916399999999999</v>
      </c>
      <c r="I174" s="48">
        <v>22.778500000000001</v>
      </c>
      <c r="J174" s="48">
        <v>17.026299999999999</v>
      </c>
      <c r="K174" s="48">
        <v>16.316299999999998</v>
      </c>
      <c r="L174" s="48">
        <v>17.802099999999999</v>
      </c>
      <c r="M174" s="48">
        <v>0</v>
      </c>
      <c r="N174" s="48">
        <v>6.05</v>
      </c>
      <c r="O174" s="48">
        <v>0</v>
      </c>
      <c r="P174" s="48">
        <v>6.05</v>
      </c>
      <c r="Q174" s="48" t="s">
        <v>268</v>
      </c>
      <c r="R174" s="48">
        <v>6.05</v>
      </c>
      <c r="S174" s="48">
        <v>6.05</v>
      </c>
      <c r="T174" s="48">
        <v>6.05</v>
      </c>
      <c r="U174" s="48">
        <v>0</v>
      </c>
      <c r="V174" s="48">
        <v>6.05</v>
      </c>
      <c r="W174" s="48">
        <v>0</v>
      </c>
      <c r="X174" s="48">
        <v>6.05</v>
      </c>
      <c r="Y174" s="48">
        <v>6.05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</row>
    <row r="175" spans="1:31" ht="13.8" hidden="1" outlineLevel="1" collapsed="1">
      <c r="A175" s="8">
        <v>45536</v>
      </c>
      <c r="B175" s="48">
        <v>17.323599999999999</v>
      </c>
      <c r="C175" s="48">
        <v>17.525700000000001</v>
      </c>
      <c r="D175" s="48">
        <v>17.231300000000001</v>
      </c>
      <c r="E175" s="48">
        <v>15.9534</v>
      </c>
      <c r="F175" s="48">
        <v>18.471800000000002</v>
      </c>
      <c r="G175" s="48">
        <v>18.776399999999999</v>
      </c>
      <c r="H175" s="48">
        <v>17.577500000000001</v>
      </c>
      <c r="I175" s="48">
        <v>17.525700000000001</v>
      </c>
      <c r="J175" s="48">
        <v>17.602</v>
      </c>
      <c r="K175" s="48">
        <v>16.259699999999999</v>
      </c>
      <c r="L175" s="48">
        <v>18.910299999999999</v>
      </c>
      <c r="M175" s="48">
        <v>18.776399999999999</v>
      </c>
      <c r="N175" s="48">
        <v>6.3586</v>
      </c>
      <c r="O175" s="48">
        <v>0</v>
      </c>
      <c r="P175" s="48">
        <v>6.3586</v>
      </c>
      <c r="Q175" s="48">
        <v>7</v>
      </c>
      <c r="R175" s="48">
        <v>5.73</v>
      </c>
      <c r="S175" s="48" t="s">
        <v>268</v>
      </c>
      <c r="T175" s="48">
        <v>6.3586</v>
      </c>
      <c r="U175" s="48">
        <v>0</v>
      </c>
      <c r="V175" s="48">
        <v>6.3586</v>
      </c>
      <c r="W175" s="48">
        <v>7</v>
      </c>
      <c r="X175" s="48">
        <v>5.73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</row>
    <row r="176" spans="1:31" ht="13.8" hidden="1" outlineLevel="1" collapsed="1">
      <c r="A176" s="8">
        <v>45566</v>
      </c>
      <c r="B176" s="48">
        <v>18.959900000000001</v>
      </c>
      <c r="C176" s="48">
        <v>18.828499999999998</v>
      </c>
      <c r="D176" s="48">
        <v>18.9834</v>
      </c>
      <c r="E176" s="48">
        <v>16.742999999999999</v>
      </c>
      <c r="F176" s="48">
        <v>20.445499999999999</v>
      </c>
      <c r="G176" s="48">
        <v>19.905200000000001</v>
      </c>
      <c r="H176" s="48">
        <v>19.081299999999999</v>
      </c>
      <c r="I176" s="48">
        <v>18.828499999999998</v>
      </c>
      <c r="J176" s="48">
        <v>19.126899999999999</v>
      </c>
      <c r="K176" s="48">
        <v>17.0442</v>
      </c>
      <c r="L176" s="48">
        <v>20.445499999999999</v>
      </c>
      <c r="M176" s="48">
        <v>19.905200000000001</v>
      </c>
      <c r="N176" s="48">
        <v>7</v>
      </c>
      <c r="O176" s="48">
        <v>0</v>
      </c>
      <c r="P176" s="48">
        <v>7</v>
      </c>
      <c r="Q176" s="48">
        <v>7</v>
      </c>
      <c r="R176" s="48" t="s">
        <v>268</v>
      </c>
      <c r="S176" s="48" t="s">
        <v>268</v>
      </c>
      <c r="T176" s="48">
        <v>7</v>
      </c>
      <c r="U176" s="48">
        <v>0</v>
      </c>
      <c r="V176" s="48">
        <v>7</v>
      </c>
      <c r="W176" s="48">
        <v>7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</row>
    <row r="177" spans="1:31" ht="13.8" collapsed="1">
      <c r="A177" s="8">
        <v>45597</v>
      </c>
      <c r="B177" s="48">
        <v>16.630800000000001</v>
      </c>
      <c r="C177" s="48">
        <v>16.939</v>
      </c>
      <c r="D177" s="48">
        <v>16.505199999999999</v>
      </c>
      <c r="E177" s="48">
        <v>15.9312</v>
      </c>
      <c r="F177" s="48">
        <v>17.4057</v>
      </c>
      <c r="G177" s="48">
        <v>0</v>
      </c>
      <c r="H177" s="48">
        <v>16.700700000000001</v>
      </c>
      <c r="I177" s="48">
        <v>16.939</v>
      </c>
      <c r="J177" s="48">
        <v>16.602799999999998</v>
      </c>
      <c r="K177" s="48">
        <v>15.992100000000001</v>
      </c>
      <c r="L177" s="48">
        <v>17.564699999999998</v>
      </c>
      <c r="M177" s="48">
        <v>0</v>
      </c>
      <c r="N177" s="48">
        <v>4.9562999999999997</v>
      </c>
      <c r="O177" s="48">
        <v>0</v>
      </c>
      <c r="P177" s="48">
        <v>4.9562999999999997</v>
      </c>
      <c r="Q177" s="48">
        <v>7</v>
      </c>
      <c r="R177" s="48">
        <v>2.96</v>
      </c>
      <c r="S177" s="48" t="s">
        <v>268</v>
      </c>
      <c r="T177" s="48">
        <v>7</v>
      </c>
      <c r="U177" s="48">
        <v>0</v>
      </c>
      <c r="V177" s="48">
        <v>7</v>
      </c>
      <c r="W177" s="48">
        <v>7</v>
      </c>
      <c r="X177" s="48">
        <v>0</v>
      </c>
      <c r="Y177" s="48">
        <v>0</v>
      </c>
      <c r="Z177" s="48">
        <v>2.96</v>
      </c>
      <c r="AA177" s="48">
        <v>0</v>
      </c>
      <c r="AB177" s="48">
        <v>2.96</v>
      </c>
      <c r="AC177" s="48">
        <v>0</v>
      </c>
      <c r="AD177" s="48">
        <v>2.96</v>
      </c>
      <c r="AE177" s="48">
        <v>0</v>
      </c>
    </row>
    <row r="178" spans="1:31" ht="13.8">
      <c r="A178" s="8">
        <v>45627</v>
      </c>
      <c r="B178" s="48">
        <v>16.79</v>
      </c>
      <c r="C178" s="48">
        <v>17.832899999999999</v>
      </c>
      <c r="D178" s="48">
        <v>16.512499999999999</v>
      </c>
      <c r="E178" s="48">
        <v>15.8094</v>
      </c>
      <c r="F178" s="48">
        <v>17.380600000000001</v>
      </c>
      <c r="G178" s="48">
        <v>0</v>
      </c>
      <c r="H178" s="48">
        <v>16.896599999999999</v>
      </c>
      <c r="I178" s="48">
        <v>17.832899999999999</v>
      </c>
      <c r="J178" s="48">
        <v>16.644400000000001</v>
      </c>
      <c r="K178" s="48">
        <v>15.9573</v>
      </c>
      <c r="L178" s="48">
        <v>17.4848</v>
      </c>
      <c r="M178" s="48">
        <v>0</v>
      </c>
      <c r="N178" s="48">
        <v>5.9486999999999997</v>
      </c>
      <c r="O178" s="48">
        <v>0</v>
      </c>
      <c r="P178" s="48">
        <v>5.9486999999999997</v>
      </c>
      <c r="Q178" s="48">
        <v>7</v>
      </c>
      <c r="R178" s="48">
        <v>2.96</v>
      </c>
      <c r="S178" s="48" t="s">
        <v>268</v>
      </c>
      <c r="T178" s="48">
        <v>7</v>
      </c>
      <c r="U178" s="48">
        <v>0</v>
      </c>
      <c r="V178" s="48">
        <v>7</v>
      </c>
      <c r="W178" s="48">
        <v>7</v>
      </c>
      <c r="X178" s="48">
        <v>0</v>
      </c>
      <c r="Y178" s="48">
        <v>0</v>
      </c>
      <c r="Z178" s="48">
        <v>2.96</v>
      </c>
      <c r="AA178" s="48">
        <v>0</v>
      </c>
      <c r="AB178" s="48">
        <v>2.96</v>
      </c>
      <c r="AC178" s="48">
        <v>0</v>
      </c>
      <c r="AD178" s="48">
        <v>2.96</v>
      </c>
      <c r="AE178" s="48">
        <v>0</v>
      </c>
    </row>
    <row r="179" spans="1:31" ht="13.8">
      <c r="A179" s="8">
        <v>45658</v>
      </c>
      <c r="B179" s="48">
        <v>18.9346</v>
      </c>
      <c r="C179" s="48">
        <v>16.480499999999999</v>
      </c>
      <c r="D179" s="48">
        <v>19.3279</v>
      </c>
      <c r="E179" s="48">
        <v>16.682500000000001</v>
      </c>
      <c r="F179" s="48">
        <v>20.1252</v>
      </c>
      <c r="G179" s="48">
        <v>20.047999999999998</v>
      </c>
      <c r="H179" s="48">
        <v>19.020099999999999</v>
      </c>
      <c r="I179" s="48">
        <v>16.480499999999999</v>
      </c>
      <c r="J179" s="48">
        <v>19.430499999999999</v>
      </c>
      <c r="K179" s="48">
        <v>17.0136</v>
      </c>
      <c r="L179" s="48">
        <v>20.135300000000001</v>
      </c>
      <c r="M179" s="48">
        <v>20.047999999999998</v>
      </c>
      <c r="N179" s="48">
        <v>6.7765000000000004</v>
      </c>
      <c r="O179" s="48">
        <v>0</v>
      </c>
      <c r="P179" s="48">
        <v>6.7765000000000004</v>
      </c>
      <c r="Q179" s="48">
        <v>7</v>
      </c>
      <c r="R179" s="48">
        <v>2.96</v>
      </c>
      <c r="S179" s="48" t="s">
        <v>268</v>
      </c>
      <c r="T179" s="48">
        <v>7</v>
      </c>
      <c r="U179" s="48">
        <v>0</v>
      </c>
      <c r="V179" s="48">
        <v>7</v>
      </c>
      <c r="W179" s="48">
        <v>7</v>
      </c>
      <c r="X179" s="48">
        <v>0</v>
      </c>
      <c r="Y179" s="48">
        <v>0</v>
      </c>
      <c r="Z179" s="48">
        <v>2.96</v>
      </c>
      <c r="AA179" s="48">
        <v>0</v>
      </c>
      <c r="AB179" s="48">
        <v>2.96</v>
      </c>
      <c r="AC179" s="48">
        <v>0</v>
      </c>
      <c r="AD179" s="48">
        <v>2.96</v>
      </c>
      <c r="AE179" s="48">
        <v>0</v>
      </c>
    </row>
    <row r="180" spans="1:31" ht="13.8">
      <c r="A180" s="8">
        <v>45689</v>
      </c>
      <c r="B180" s="48">
        <v>19.9437</v>
      </c>
      <c r="C180" s="48">
        <v>27.6036</v>
      </c>
      <c r="D180" s="48">
        <v>16.350300000000001</v>
      </c>
      <c r="E180" s="48">
        <v>15.5816</v>
      </c>
      <c r="F180" s="48">
        <v>16.775600000000001</v>
      </c>
      <c r="G180" s="48">
        <v>16.628599999999999</v>
      </c>
      <c r="H180" s="48">
        <v>19.977399999999999</v>
      </c>
      <c r="I180" s="48">
        <v>27.6036</v>
      </c>
      <c r="J180" s="48">
        <v>16.389399999999998</v>
      </c>
      <c r="K180" s="48">
        <v>15.5816</v>
      </c>
      <c r="L180" s="48">
        <v>16.8385</v>
      </c>
      <c r="M180" s="48">
        <v>16.628599999999999</v>
      </c>
      <c r="N180" s="48">
        <v>2.96</v>
      </c>
      <c r="O180" s="48">
        <v>0</v>
      </c>
      <c r="P180" s="48">
        <v>2.96</v>
      </c>
      <c r="Q180" s="48" t="s">
        <v>268</v>
      </c>
      <c r="R180" s="48">
        <v>2.96</v>
      </c>
      <c r="S180" s="48" t="s">
        <v>268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2.96</v>
      </c>
      <c r="AA180" s="48">
        <v>0</v>
      </c>
      <c r="AB180" s="48">
        <v>2.96</v>
      </c>
      <c r="AC180" s="48">
        <v>0</v>
      </c>
      <c r="AD180" s="48">
        <v>2.96</v>
      </c>
      <c r="AE180" s="48">
        <v>0</v>
      </c>
    </row>
    <row r="181" spans="1:31" ht="13.8">
      <c r="A181" s="8">
        <v>45717</v>
      </c>
      <c r="B181" s="48">
        <v>16.347100000000001</v>
      </c>
      <c r="C181" s="48">
        <v>16.7364</v>
      </c>
      <c r="D181" s="48">
        <v>16.215900000000001</v>
      </c>
      <c r="E181" s="48">
        <v>15.6166</v>
      </c>
      <c r="F181" s="48">
        <v>16.403600000000001</v>
      </c>
      <c r="G181" s="48">
        <v>20.1691</v>
      </c>
      <c r="H181" s="48">
        <v>16.989899999999999</v>
      </c>
      <c r="I181" s="48">
        <v>16.7364</v>
      </c>
      <c r="J181" s="48">
        <v>17.081600000000002</v>
      </c>
      <c r="K181" s="48">
        <v>16.5593</v>
      </c>
      <c r="L181" s="48">
        <v>17.238399999999999</v>
      </c>
      <c r="M181" s="48">
        <v>20.1691</v>
      </c>
      <c r="N181" s="48">
        <v>4.5652999999999997</v>
      </c>
      <c r="O181" s="48">
        <v>0</v>
      </c>
      <c r="P181" s="48">
        <v>4.5652999999999997</v>
      </c>
      <c r="Q181" s="48">
        <v>7</v>
      </c>
      <c r="R181" s="48">
        <v>3.1966999999999999</v>
      </c>
      <c r="S181" s="48" t="s">
        <v>268</v>
      </c>
      <c r="T181" s="48">
        <v>7</v>
      </c>
      <c r="U181" s="48">
        <v>0</v>
      </c>
      <c r="V181" s="48">
        <v>7</v>
      </c>
      <c r="W181" s="48">
        <v>7</v>
      </c>
      <c r="X181" s="48">
        <v>0</v>
      </c>
      <c r="Y181" s="48">
        <v>0</v>
      </c>
      <c r="Z181" s="48">
        <v>3.1966999999999999</v>
      </c>
      <c r="AA181" s="48">
        <v>0</v>
      </c>
      <c r="AB181" s="48">
        <v>3.1966999999999999</v>
      </c>
      <c r="AC181" s="48">
        <v>0</v>
      </c>
      <c r="AD181" s="48">
        <v>3.1966999999999999</v>
      </c>
      <c r="AE181" s="48">
        <v>0</v>
      </c>
    </row>
    <row r="182" spans="1:31" ht="13.8">
      <c r="A182" s="8">
        <v>45748</v>
      </c>
      <c r="B182" s="48">
        <v>19.244399999999999</v>
      </c>
      <c r="C182" s="48">
        <v>21.572099999999999</v>
      </c>
      <c r="D182" s="48">
        <v>18.8977</v>
      </c>
      <c r="E182" s="48">
        <v>16.334700000000002</v>
      </c>
      <c r="F182" s="48">
        <v>19.445599999999999</v>
      </c>
      <c r="G182" s="48">
        <v>18.4512</v>
      </c>
      <c r="H182" s="48">
        <v>19.349699999999999</v>
      </c>
      <c r="I182" s="48">
        <v>21.572099999999999</v>
      </c>
      <c r="J182" s="48">
        <v>19.0154</v>
      </c>
      <c r="K182" s="48">
        <v>16.882300000000001</v>
      </c>
      <c r="L182" s="48">
        <v>19.4526</v>
      </c>
      <c r="M182" s="48">
        <v>18.4512</v>
      </c>
      <c r="N182" s="48">
        <v>6.8563999999999998</v>
      </c>
      <c r="O182" s="48">
        <v>0</v>
      </c>
      <c r="P182" s="48">
        <v>6.8563999999999998</v>
      </c>
      <c r="Q182" s="48">
        <v>7</v>
      </c>
      <c r="R182" s="48">
        <v>2.96</v>
      </c>
      <c r="S182" s="48" t="s">
        <v>268</v>
      </c>
      <c r="T182" s="48">
        <v>7</v>
      </c>
      <c r="U182" s="48">
        <v>0</v>
      </c>
      <c r="V182" s="48">
        <v>7</v>
      </c>
      <c r="W182" s="48">
        <v>7</v>
      </c>
      <c r="X182" s="48">
        <v>0</v>
      </c>
      <c r="Y182" s="48">
        <v>0</v>
      </c>
      <c r="Z182" s="48">
        <v>2.96</v>
      </c>
      <c r="AA182" s="48">
        <v>0</v>
      </c>
      <c r="AB182" s="48">
        <v>2.96</v>
      </c>
      <c r="AC182" s="48">
        <v>0</v>
      </c>
      <c r="AD182" s="48">
        <v>2.96</v>
      </c>
      <c r="AE182" s="48">
        <v>0</v>
      </c>
    </row>
    <row r="183" spans="1:31" ht="13.8">
      <c r="A183" s="8">
        <v>45778</v>
      </c>
      <c r="B183" s="48">
        <v>18.121700000000001</v>
      </c>
      <c r="C183" s="48">
        <v>21.047000000000001</v>
      </c>
      <c r="D183" s="48">
        <v>17.1066</v>
      </c>
      <c r="E183" s="48">
        <v>16.740100000000002</v>
      </c>
      <c r="F183" s="48">
        <v>17.5167</v>
      </c>
      <c r="G183" s="48">
        <v>20.335000000000001</v>
      </c>
      <c r="H183" s="48">
        <v>18.1754</v>
      </c>
      <c r="I183" s="48">
        <v>21.047000000000001</v>
      </c>
      <c r="J183" s="48">
        <v>17.174199999999999</v>
      </c>
      <c r="K183" s="48">
        <v>16.740100000000002</v>
      </c>
      <c r="L183" s="48">
        <v>17.670000000000002</v>
      </c>
      <c r="M183" s="48">
        <v>20.335000000000001</v>
      </c>
      <c r="N183" s="48">
        <v>2.96</v>
      </c>
      <c r="O183" s="48">
        <v>0</v>
      </c>
      <c r="P183" s="48">
        <v>2.96</v>
      </c>
      <c r="Q183" s="48" t="s">
        <v>268</v>
      </c>
      <c r="R183" s="48">
        <v>2.96</v>
      </c>
      <c r="S183" s="48" t="s">
        <v>268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2.96</v>
      </c>
      <c r="AA183" s="48">
        <v>0</v>
      </c>
      <c r="AB183" s="48">
        <v>2.96</v>
      </c>
      <c r="AC183" s="48">
        <v>0</v>
      </c>
      <c r="AD183" s="48">
        <v>2.96</v>
      </c>
      <c r="AE183" s="48">
        <v>0</v>
      </c>
    </row>
    <row r="184" spans="1:31" ht="13.8">
      <c r="A184" s="8">
        <v>45809</v>
      </c>
      <c r="B184" s="48">
        <v>18.1417</v>
      </c>
      <c r="C184" s="48">
        <v>22.383800000000001</v>
      </c>
      <c r="D184" s="48">
        <v>17.0763</v>
      </c>
      <c r="E184" s="48">
        <v>17.0913</v>
      </c>
      <c r="F184" s="48">
        <v>18.052499999999998</v>
      </c>
      <c r="G184" s="48">
        <v>14</v>
      </c>
      <c r="H184" s="48">
        <v>18.178799999999999</v>
      </c>
      <c r="I184" s="48">
        <v>22.383800000000001</v>
      </c>
      <c r="J184" s="48">
        <v>17.118400000000001</v>
      </c>
      <c r="K184" s="48">
        <v>17.159800000000001</v>
      </c>
      <c r="L184" s="48">
        <v>18.0762</v>
      </c>
      <c r="M184" s="48">
        <v>14</v>
      </c>
      <c r="N184" s="48">
        <v>6.8875000000000002</v>
      </c>
      <c r="O184" s="48">
        <v>0</v>
      </c>
      <c r="P184" s="48">
        <v>6.8875000000000002</v>
      </c>
      <c r="Q184" s="48">
        <v>7</v>
      </c>
      <c r="R184" s="48">
        <v>6.4</v>
      </c>
      <c r="S184" s="48" t="s">
        <v>268</v>
      </c>
      <c r="T184" s="48">
        <v>6.8875000000000002</v>
      </c>
      <c r="U184" s="48">
        <v>0</v>
      </c>
      <c r="V184" s="48">
        <v>6.8875000000000002</v>
      </c>
      <c r="W184" s="48">
        <v>7</v>
      </c>
      <c r="X184" s="48">
        <v>6.4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</row>
    <row r="185" spans="1:31" ht="13.8">
      <c r="A185" s="8">
        <v>45839</v>
      </c>
      <c r="B185" s="48">
        <v>19.219100000000001</v>
      </c>
      <c r="C185" s="48">
        <v>20.948</v>
      </c>
      <c r="D185" s="48">
        <v>18.973800000000001</v>
      </c>
      <c r="E185" s="48">
        <v>17.0504</v>
      </c>
      <c r="F185" s="48">
        <v>19.7272</v>
      </c>
      <c r="G185" s="48">
        <v>20.22</v>
      </c>
      <c r="H185" s="48">
        <v>19.2896</v>
      </c>
      <c r="I185" s="48">
        <v>20.948</v>
      </c>
      <c r="J185" s="48">
        <v>19.052700000000002</v>
      </c>
      <c r="K185" s="48">
        <v>17.283100000000001</v>
      </c>
      <c r="L185" s="48">
        <v>19.73</v>
      </c>
      <c r="M185" s="48">
        <v>20.22</v>
      </c>
      <c r="N185" s="48">
        <v>6.9859</v>
      </c>
      <c r="O185" s="48">
        <v>0</v>
      </c>
      <c r="P185" s="48">
        <v>6.9859</v>
      </c>
      <c r="Q185" s="48">
        <v>7</v>
      </c>
      <c r="R185" s="48">
        <v>6.4</v>
      </c>
      <c r="S185" s="48" t="s">
        <v>268</v>
      </c>
      <c r="T185" s="48">
        <v>6.9859</v>
      </c>
      <c r="U185" s="48">
        <v>0</v>
      </c>
      <c r="V185" s="48">
        <v>6.9859</v>
      </c>
      <c r="W185" s="48">
        <v>7</v>
      </c>
      <c r="X185" s="48">
        <v>6.4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</row>
    <row r="186" spans="1:31" ht="13.8">
      <c r="A186" s="8">
        <v>45870</v>
      </c>
      <c r="B186" s="48">
        <v>15.564399999999999</v>
      </c>
      <c r="C186" s="48">
        <v>17.7986</v>
      </c>
      <c r="D186" s="48">
        <v>14.9213</v>
      </c>
      <c r="E186" s="48">
        <v>17.199000000000002</v>
      </c>
      <c r="F186" s="48">
        <v>15.0871</v>
      </c>
      <c r="G186" s="48">
        <v>6.08</v>
      </c>
      <c r="H186" s="48">
        <v>17.4389</v>
      </c>
      <c r="I186" s="48">
        <v>17.7986</v>
      </c>
      <c r="J186" s="48">
        <v>17.306999999999999</v>
      </c>
      <c r="K186" s="48">
        <v>17.415400000000002</v>
      </c>
      <c r="L186" s="48">
        <v>17.1968</v>
      </c>
      <c r="M186" s="48">
        <v>0</v>
      </c>
      <c r="N186" s="48">
        <v>6.1837999999999997</v>
      </c>
      <c r="O186" s="48">
        <v>0</v>
      </c>
      <c r="P186" s="48">
        <v>6.1837999999999997</v>
      </c>
      <c r="Q186" s="48">
        <v>7</v>
      </c>
      <c r="R186" s="48">
        <v>6.2366000000000001</v>
      </c>
      <c r="S186" s="48">
        <v>6.08</v>
      </c>
      <c r="T186" s="48">
        <v>6.1909999999999998</v>
      </c>
      <c r="U186" s="48">
        <v>0</v>
      </c>
      <c r="V186" s="48">
        <v>6.1909999999999998</v>
      </c>
      <c r="W186" s="48">
        <v>7</v>
      </c>
      <c r="X186" s="48">
        <v>6.2535999999999996</v>
      </c>
      <c r="Y186" s="48">
        <v>6.08</v>
      </c>
      <c r="Z186" s="48">
        <v>2.96</v>
      </c>
      <c r="AA186" s="48">
        <v>0</v>
      </c>
      <c r="AB186" s="48">
        <v>2.96</v>
      </c>
      <c r="AC186" s="48">
        <v>0</v>
      </c>
      <c r="AD186" s="48">
        <v>2.96</v>
      </c>
      <c r="AE186" s="48">
        <v>0</v>
      </c>
    </row>
    <row r="187" spans="1:31" ht="13.8">
      <c r="A187" s="8">
        <v>45901</v>
      </c>
      <c r="B187" s="48">
        <v>18.5001</v>
      </c>
      <c r="C187" s="48">
        <v>22.096399999999999</v>
      </c>
      <c r="D187" s="48">
        <v>17.4711</v>
      </c>
      <c r="E187" s="48">
        <v>17.205500000000001</v>
      </c>
      <c r="F187" s="48">
        <v>17.988499999999998</v>
      </c>
      <c r="G187" s="48">
        <v>15.383699999999999</v>
      </c>
      <c r="H187" s="48">
        <v>18.651299999999999</v>
      </c>
      <c r="I187" s="48">
        <v>22.096399999999999</v>
      </c>
      <c r="J187" s="48">
        <v>17.648800000000001</v>
      </c>
      <c r="K187" s="48">
        <v>17.488900000000001</v>
      </c>
      <c r="L187" s="48">
        <v>17.988499999999998</v>
      </c>
      <c r="M187" s="48">
        <v>15.383699999999999</v>
      </c>
      <c r="N187" s="48">
        <v>7</v>
      </c>
      <c r="O187" s="48">
        <v>0</v>
      </c>
      <c r="P187" s="48">
        <v>7</v>
      </c>
      <c r="Q187" s="48">
        <v>7</v>
      </c>
      <c r="R187" s="48" t="s">
        <v>268</v>
      </c>
      <c r="S187" s="48" t="s">
        <v>268</v>
      </c>
      <c r="T187" s="48">
        <v>7</v>
      </c>
      <c r="U187" s="48">
        <v>0</v>
      </c>
      <c r="V187" s="48">
        <v>7</v>
      </c>
      <c r="W187" s="48">
        <v>7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</row>
    <row r="188" spans="1:31" ht="13.8">
      <c r="A188" s="8">
        <v>45931</v>
      </c>
      <c r="B188" s="48">
        <v>18.615400000000001</v>
      </c>
      <c r="C188" s="48">
        <v>20.380500000000001</v>
      </c>
      <c r="D188" s="48">
        <v>18.395900000000001</v>
      </c>
      <c r="E188" s="48">
        <v>16.710999999999999</v>
      </c>
      <c r="F188" s="48">
        <v>19.138300000000001</v>
      </c>
      <c r="G188" s="48">
        <v>18.050799999999999</v>
      </c>
      <c r="H188" s="48">
        <v>18.711099999999998</v>
      </c>
      <c r="I188" s="48">
        <v>20.380500000000001</v>
      </c>
      <c r="J188" s="48">
        <v>18.5016</v>
      </c>
      <c r="K188" s="48">
        <v>17.017199999999999</v>
      </c>
      <c r="L188" s="48">
        <v>19.138300000000001</v>
      </c>
      <c r="M188" s="48">
        <v>18.050799999999999</v>
      </c>
      <c r="N188" s="48">
        <v>7</v>
      </c>
      <c r="O188" s="48">
        <v>0</v>
      </c>
      <c r="P188" s="48">
        <v>7</v>
      </c>
      <c r="Q188" s="48">
        <v>7</v>
      </c>
      <c r="R188" s="48" t="s">
        <v>268</v>
      </c>
      <c r="S188" s="48" t="s">
        <v>268</v>
      </c>
      <c r="T188" s="48">
        <v>7</v>
      </c>
      <c r="U188" s="48">
        <v>0</v>
      </c>
      <c r="V188" s="48">
        <v>7</v>
      </c>
      <c r="W188" s="48">
        <v>7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</row>
    <row r="189" spans="1:31" ht="13.8">
      <c r="A189" s="8">
        <v>45962</v>
      </c>
      <c r="B189" s="48">
        <v>17.101199999999999</v>
      </c>
      <c r="C189" s="48">
        <v>17.326599999999999</v>
      </c>
      <c r="D189" s="48">
        <v>17.026399999999999</v>
      </c>
      <c r="E189" s="48">
        <v>17.247599999999998</v>
      </c>
      <c r="F189" s="48">
        <v>16.705400000000001</v>
      </c>
      <c r="G189" s="48">
        <v>19.807099999999998</v>
      </c>
      <c r="H189" s="48">
        <v>17.186399999999999</v>
      </c>
      <c r="I189" s="48">
        <v>17.326599999999999</v>
      </c>
      <c r="J189" s="48">
        <v>17.139299999999999</v>
      </c>
      <c r="K189" s="48">
        <v>17.4467</v>
      </c>
      <c r="L189" s="48">
        <v>16.705400000000001</v>
      </c>
      <c r="M189" s="48">
        <v>19.807099999999998</v>
      </c>
      <c r="N189" s="48">
        <v>5.8342999999999998</v>
      </c>
      <c r="O189" s="48">
        <v>0</v>
      </c>
      <c r="P189" s="48">
        <v>5.8342999999999998</v>
      </c>
      <c r="Q189" s="48">
        <v>5.8342999999999998</v>
      </c>
      <c r="R189" s="48" t="s">
        <v>268</v>
      </c>
      <c r="S189" s="48" t="s">
        <v>268</v>
      </c>
      <c r="T189" s="48">
        <v>7</v>
      </c>
      <c r="U189" s="48">
        <v>0</v>
      </c>
      <c r="V189" s="48">
        <v>7</v>
      </c>
      <c r="W189" s="48">
        <v>7</v>
      </c>
      <c r="X189" s="48">
        <v>0</v>
      </c>
      <c r="Y189" s="48">
        <v>0</v>
      </c>
      <c r="Z189" s="48">
        <v>2.56</v>
      </c>
      <c r="AA189" s="48">
        <v>0</v>
      </c>
      <c r="AB189" s="48">
        <v>2.56</v>
      </c>
      <c r="AC189" s="48">
        <v>2.56</v>
      </c>
      <c r="AD189" s="48">
        <v>0</v>
      </c>
      <c r="AE189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268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268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268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268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268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268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268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268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268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268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268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268</v>
      </c>
      <c r="R63" s="48">
        <v>0</v>
      </c>
      <c r="S63" s="48" t="s">
        <v>268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268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268</v>
      </c>
      <c r="S66" s="48" t="s">
        <v>268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268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268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268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268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268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268</v>
      </c>
      <c r="S73" s="48" t="s">
        <v>268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268</v>
      </c>
      <c r="R74" s="48">
        <v>0</v>
      </c>
      <c r="S74" s="48" t="s">
        <v>268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268</v>
      </c>
      <c r="S75" s="48" t="s">
        <v>268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268</v>
      </c>
      <c r="Q76" s="48" t="s">
        <v>268</v>
      </c>
      <c r="R76" s="48" t="s">
        <v>268</v>
      </c>
      <c r="S76" s="48" t="s">
        <v>268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268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268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268</v>
      </c>
      <c r="S79" s="48" t="s">
        <v>268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268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268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268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268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268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268</v>
      </c>
      <c r="S85" s="48" t="s">
        <v>268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268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268</v>
      </c>
      <c r="R87" s="48">
        <v>0</v>
      </c>
      <c r="S87" s="48" t="s">
        <v>268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268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268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268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268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268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268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268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268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268</v>
      </c>
      <c r="S97" s="48" t="s">
        <v>268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268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268</v>
      </c>
      <c r="S100" s="48" t="s">
        <v>268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268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268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268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268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268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268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268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268</v>
      </c>
      <c r="S110" s="48" t="s">
        <v>268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268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268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268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268</v>
      </c>
      <c r="S114" s="48" t="s">
        <v>268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268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268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268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268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268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268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268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268</v>
      </c>
      <c r="S122" s="48" t="s">
        <v>268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268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268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268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268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268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268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268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268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268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268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268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268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268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268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268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268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268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268</v>
      </c>
      <c r="S140" s="48" t="s">
        <v>268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268</v>
      </c>
      <c r="S141" s="48" t="s">
        <v>268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268</v>
      </c>
      <c r="S142" s="48" t="s">
        <v>268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268</v>
      </c>
      <c r="S143" s="48" t="s">
        <v>268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268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268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268</v>
      </c>
      <c r="Q146" s="48" t="s">
        <v>268</v>
      </c>
      <c r="R146" s="48" t="s">
        <v>268</v>
      </c>
      <c r="S146" s="48" t="s">
        <v>268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268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268</v>
      </c>
      <c r="S148" s="48" t="s">
        <v>268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268</v>
      </c>
      <c r="Q149" s="48" t="s">
        <v>268</v>
      </c>
      <c r="R149" s="48" t="s">
        <v>268</v>
      </c>
      <c r="S149" s="48" t="s">
        <v>268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268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268</v>
      </c>
      <c r="S151" s="48" t="s">
        <v>268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268</v>
      </c>
      <c r="S152" s="48" t="s">
        <v>268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268</v>
      </c>
      <c r="S153" s="48" t="s">
        <v>268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268</v>
      </c>
      <c r="R154" s="48">
        <v>0</v>
      </c>
      <c r="S154" s="48" t="s">
        <v>268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268</v>
      </c>
      <c r="Q155" s="48" t="s">
        <v>268</v>
      </c>
      <c r="R155" s="48" t="s">
        <v>268</v>
      </c>
      <c r="S155" s="48" t="s">
        <v>268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268</v>
      </c>
      <c r="S156" s="48" t="s">
        <v>268</v>
      </c>
    </row>
    <row r="157" spans="1:19" hidden="1" outlineLevel="1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268</v>
      </c>
      <c r="S157" s="48" t="s">
        <v>268</v>
      </c>
    </row>
    <row r="158" spans="1:19" hidden="1" outlineLevel="1" collapsed="1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268</v>
      </c>
      <c r="S158" s="48" t="s">
        <v>268</v>
      </c>
    </row>
    <row r="159" spans="1:19" hidden="1" outlineLevel="1" collapsed="1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268</v>
      </c>
      <c r="Q159" s="48" t="s">
        <v>268</v>
      </c>
      <c r="R159" s="48" t="s">
        <v>268</v>
      </c>
      <c r="S159" s="48" t="s">
        <v>268</v>
      </c>
    </row>
    <row r="160" spans="1:19" hidden="1" outlineLevel="1" collapsed="1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268</v>
      </c>
      <c r="S160" s="48" t="s">
        <v>268</v>
      </c>
    </row>
    <row r="161" spans="1:19" hidden="1" outlineLevel="1" collapsed="1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268</v>
      </c>
      <c r="S161" s="48" t="s">
        <v>268</v>
      </c>
    </row>
    <row r="162" spans="1:19" hidden="1" outlineLevel="1" collapsed="1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 hidden="1" outlineLevel="1" collapsed="1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268</v>
      </c>
      <c r="S163" s="48" t="s">
        <v>268</v>
      </c>
    </row>
    <row r="164" spans="1:19" hidden="1" outlineLevel="1" collapsed="1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268</v>
      </c>
      <c r="S164" s="48" t="s">
        <v>268</v>
      </c>
    </row>
    <row r="165" spans="1:19" hidden="1" outlineLevel="1" collapsed="1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268</v>
      </c>
      <c r="S165" s="48" t="s">
        <v>268</v>
      </c>
    </row>
    <row r="166" spans="1:19" hidden="1" outlineLevel="1" collapsed="1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268</v>
      </c>
      <c r="S166" s="48" t="s">
        <v>268</v>
      </c>
    </row>
    <row r="167" spans="1:19" hidden="1" outlineLevel="1" collapsed="1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268</v>
      </c>
      <c r="S167" s="48" t="s">
        <v>268</v>
      </c>
    </row>
    <row r="168" spans="1:19" hidden="1" outlineLevel="1" collapsed="1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268</v>
      </c>
      <c r="S168" s="48" t="s">
        <v>268</v>
      </c>
    </row>
    <row r="169" spans="1:19" hidden="1" outlineLevel="1" collapsed="1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268</v>
      </c>
      <c r="S169" s="48" t="s">
        <v>268</v>
      </c>
    </row>
    <row r="170" spans="1:19" hidden="1" outlineLevel="1" collapsed="1">
      <c r="A170" s="8">
        <v>45383</v>
      </c>
      <c r="B170" s="48">
        <v>36.2104</v>
      </c>
      <c r="C170" s="48">
        <v>34.235799999999998</v>
      </c>
      <c r="D170" s="48">
        <v>36.343299999999999</v>
      </c>
      <c r="E170" s="48">
        <v>38.473199999999999</v>
      </c>
      <c r="F170" s="48">
        <v>27.014600000000002</v>
      </c>
      <c r="G170" s="48">
        <v>30.111899999999999</v>
      </c>
      <c r="H170" s="48">
        <v>36.212299999999999</v>
      </c>
      <c r="I170" s="48">
        <v>34.262</v>
      </c>
      <c r="J170" s="48">
        <v>36.343299999999999</v>
      </c>
      <c r="K170" s="48">
        <v>38.473199999999999</v>
      </c>
      <c r="L170" s="48">
        <v>27.014600000000002</v>
      </c>
      <c r="M170" s="48">
        <v>30.111899999999999</v>
      </c>
      <c r="N170" s="48">
        <v>14.7479</v>
      </c>
      <c r="O170" s="48">
        <v>14.7479</v>
      </c>
      <c r="P170" s="48">
        <v>0</v>
      </c>
      <c r="Q170" s="48">
        <v>0</v>
      </c>
      <c r="R170" s="48" t="s">
        <v>268</v>
      </c>
      <c r="S170" s="48" t="s">
        <v>268</v>
      </c>
    </row>
    <row r="171" spans="1:19" hidden="1" outlineLevel="1" collapsed="1">
      <c r="A171" s="8">
        <v>45413</v>
      </c>
      <c r="B171" s="48">
        <v>36.904800000000002</v>
      </c>
      <c r="C171" s="48">
        <v>33.739199999999997</v>
      </c>
      <c r="D171" s="48">
        <v>37.124299999999998</v>
      </c>
      <c r="E171" s="48">
        <v>38.563299999999998</v>
      </c>
      <c r="F171" s="48">
        <v>27.369599999999998</v>
      </c>
      <c r="G171" s="48">
        <v>36.667000000000002</v>
      </c>
      <c r="H171" s="48">
        <v>36.904600000000002</v>
      </c>
      <c r="I171" s="48">
        <v>33.7346</v>
      </c>
      <c r="J171" s="48">
        <v>37.124299999999998</v>
      </c>
      <c r="K171" s="48">
        <v>38.563299999999998</v>
      </c>
      <c r="L171" s="48">
        <v>27.369599999999998</v>
      </c>
      <c r="M171" s="48">
        <v>36.667000000000002</v>
      </c>
      <c r="N171" s="48">
        <v>41.443600000000004</v>
      </c>
      <c r="O171" s="48">
        <v>41.443600000000004</v>
      </c>
      <c r="P171" s="48">
        <v>0</v>
      </c>
      <c r="Q171" s="48">
        <v>0</v>
      </c>
      <c r="R171" s="48" t="s">
        <v>268</v>
      </c>
      <c r="S171" s="48" t="s">
        <v>268</v>
      </c>
    </row>
    <row r="172" spans="1:19" hidden="1" outlineLevel="1" collapsed="1">
      <c r="A172" s="8">
        <v>45444</v>
      </c>
      <c r="B172" s="48">
        <v>36.379800000000003</v>
      </c>
      <c r="C172" s="48">
        <v>36.020499999999998</v>
      </c>
      <c r="D172" s="48">
        <v>36.402700000000003</v>
      </c>
      <c r="E172" s="48">
        <v>37.843600000000002</v>
      </c>
      <c r="F172" s="48">
        <v>28.322299999999998</v>
      </c>
      <c r="G172" s="48">
        <v>29.720400000000001</v>
      </c>
      <c r="H172" s="48">
        <v>36.378700000000002</v>
      </c>
      <c r="I172" s="48">
        <v>36.001600000000003</v>
      </c>
      <c r="J172" s="48">
        <v>36.402700000000003</v>
      </c>
      <c r="K172" s="48">
        <v>37.843600000000002</v>
      </c>
      <c r="L172" s="48">
        <v>28.322299999999998</v>
      </c>
      <c r="M172" s="48">
        <v>29.720400000000001</v>
      </c>
      <c r="N172" s="48">
        <v>54.365000000000002</v>
      </c>
      <c r="O172" s="48">
        <v>54.365000000000002</v>
      </c>
      <c r="P172" s="48">
        <v>0</v>
      </c>
      <c r="Q172" s="48">
        <v>0</v>
      </c>
      <c r="R172" s="48">
        <v>0</v>
      </c>
      <c r="S172" s="48" t="s">
        <v>268</v>
      </c>
    </row>
    <row r="173" spans="1:19" hidden="1" outlineLevel="1" collapsed="1">
      <c r="A173" s="8">
        <v>45474</v>
      </c>
      <c r="B173" s="48">
        <v>35.811</v>
      </c>
      <c r="C173" s="48">
        <v>36.123800000000003</v>
      </c>
      <c r="D173" s="48">
        <v>35.790500000000002</v>
      </c>
      <c r="E173" s="48">
        <v>37.376300000000001</v>
      </c>
      <c r="F173" s="48">
        <v>26.9405</v>
      </c>
      <c r="G173" s="48">
        <v>35.314500000000002</v>
      </c>
      <c r="H173" s="48">
        <v>35.810299999999998</v>
      </c>
      <c r="I173" s="48">
        <v>36.112900000000003</v>
      </c>
      <c r="J173" s="48">
        <v>35.790500000000002</v>
      </c>
      <c r="K173" s="48">
        <v>37.376300000000001</v>
      </c>
      <c r="L173" s="48">
        <v>26.9405</v>
      </c>
      <c r="M173" s="48">
        <v>35.314500000000002</v>
      </c>
      <c r="N173" s="48">
        <v>40.659399999999998</v>
      </c>
      <c r="O173" s="48">
        <v>40.659399999999998</v>
      </c>
      <c r="P173" s="48">
        <v>0</v>
      </c>
      <c r="Q173" s="48">
        <v>0</v>
      </c>
      <c r="R173" s="48" t="s">
        <v>268</v>
      </c>
      <c r="S173" s="48" t="s">
        <v>268</v>
      </c>
    </row>
    <row r="174" spans="1:19" hidden="1" outlineLevel="1" collapsed="1">
      <c r="A174" s="8">
        <v>45505</v>
      </c>
      <c r="B174" s="48">
        <v>36.588799999999999</v>
      </c>
      <c r="C174" s="48">
        <v>36.802599999999998</v>
      </c>
      <c r="D174" s="48">
        <v>36.573799999999999</v>
      </c>
      <c r="E174" s="48">
        <v>37.606099999999998</v>
      </c>
      <c r="F174" s="48">
        <v>29.000699999999998</v>
      </c>
      <c r="G174" s="48">
        <v>33.456099999999999</v>
      </c>
      <c r="H174" s="48">
        <v>36.5884</v>
      </c>
      <c r="I174" s="48">
        <v>36.796199999999999</v>
      </c>
      <c r="J174" s="48">
        <v>36.573799999999999</v>
      </c>
      <c r="K174" s="48">
        <v>37.606099999999998</v>
      </c>
      <c r="L174" s="48">
        <v>29.000699999999998</v>
      </c>
      <c r="M174" s="48">
        <v>33.456099999999999</v>
      </c>
      <c r="N174" s="48">
        <v>58.9054</v>
      </c>
      <c r="O174" s="48">
        <v>58.9054</v>
      </c>
      <c r="P174" s="48">
        <v>0</v>
      </c>
      <c r="Q174" s="48" t="s">
        <v>268</v>
      </c>
      <c r="R174" s="48">
        <v>0</v>
      </c>
      <c r="S174" s="48">
        <v>0</v>
      </c>
    </row>
    <row r="175" spans="1:19" hidden="1" outlineLevel="1" collapsed="1">
      <c r="A175" s="8">
        <v>45536</v>
      </c>
      <c r="B175" s="48">
        <v>36.3553</v>
      </c>
      <c r="C175" s="48">
        <v>35.755400000000002</v>
      </c>
      <c r="D175" s="48">
        <v>36.396700000000003</v>
      </c>
      <c r="E175" s="48">
        <v>37.471600000000002</v>
      </c>
      <c r="F175" s="48">
        <v>28.797499999999999</v>
      </c>
      <c r="G175" s="48">
        <v>32.522199999999998</v>
      </c>
      <c r="H175" s="48">
        <v>36.354900000000001</v>
      </c>
      <c r="I175" s="48">
        <v>35.748199999999997</v>
      </c>
      <c r="J175" s="48">
        <v>36.396700000000003</v>
      </c>
      <c r="K175" s="48">
        <v>37.471600000000002</v>
      </c>
      <c r="L175" s="48">
        <v>28.797499999999999</v>
      </c>
      <c r="M175" s="48">
        <v>32.522199999999998</v>
      </c>
      <c r="N175" s="48">
        <v>53.097999999999999</v>
      </c>
      <c r="O175" s="48">
        <v>53.097999999999999</v>
      </c>
      <c r="P175" s="48">
        <v>0</v>
      </c>
      <c r="Q175" s="48">
        <v>0</v>
      </c>
      <c r="R175" s="48">
        <v>0</v>
      </c>
      <c r="S175" s="48" t="s">
        <v>268</v>
      </c>
    </row>
    <row r="176" spans="1:19" hidden="1" outlineLevel="1" collapsed="1">
      <c r="A176" s="8">
        <v>45566</v>
      </c>
      <c r="B176" s="48">
        <v>35.816000000000003</v>
      </c>
      <c r="C176" s="48">
        <v>35.826000000000001</v>
      </c>
      <c r="D176" s="48">
        <v>35.815300000000001</v>
      </c>
      <c r="E176" s="48">
        <v>37.645899999999997</v>
      </c>
      <c r="F176" s="48">
        <v>26.5657</v>
      </c>
      <c r="G176" s="48">
        <v>32.277700000000003</v>
      </c>
      <c r="H176" s="48">
        <v>35.817100000000003</v>
      </c>
      <c r="I176" s="48">
        <v>35.843000000000004</v>
      </c>
      <c r="J176" s="48">
        <v>35.815300000000001</v>
      </c>
      <c r="K176" s="48">
        <v>37.645899999999997</v>
      </c>
      <c r="L176" s="48">
        <v>26.5657</v>
      </c>
      <c r="M176" s="48">
        <v>32.277700000000003</v>
      </c>
      <c r="N176" s="48">
        <v>13.6564</v>
      </c>
      <c r="O176" s="48">
        <v>13.6564</v>
      </c>
      <c r="P176" s="48">
        <v>0</v>
      </c>
      <c r="Q176" s="48">
        <v>0</v>
      </c>
      <c r="R176" s="48" t="s">
        <v>268</v>
      </c>
      <c r="S176" s="48" t="s">
        <v>268</v>
      </c>
    </row>
    <row r="177" spans="1:19" collapsed="1">
      <c r="A177" s="8">
        <v>45597</v>
      </c>
      <c r="B177" s="48">
        <v>35.496600000000001</v>
      </c>
      <c r="C177" s="48">
        <v>35.3765</v>
      </c>
      <c r="D177" s="48">
        <v>35.505099999999999</v>
      </c>
      <c r="E177" s="48">
        <v>36.782499999999999</v>
      </c>
      <c r="F177" s="48">
        <v>26.451699999999999</v>
      </c>
      <c r="G177" s="48">
        <v>33.330300000000001</v>
      </c>
      <c r="H177" s="48">
        <v>35.496499999999997</v>
      </c>
      <c r="I177" s="48">
        <v>35.374600000000001</v>
      </c>
      <c r="J177" s="48">
        <v>35.505099999999999</v>
      </c>
      <c r="K177" s="48">
        <v>36.782499999999999</v>
      </c>
      <c r="L177" s="48">
        <v>26.451699999999999</v>
      </c>
      <c r="M177" s="48">
        <v>33.330300000000001</v>
      </c>
      <c r="N177" s="48">
        <v>58.232799999999997</v>
      </c>
      <c r="O177" s="48">
        <v>58.232799999999997</v>
      </c>
      <c r="P177" s="48">
        <v>0</v>
      </c>
      <c r="Q177" s="48">
        <v>0</v>
      </c>
      <c r="R177" s="48">
        <v>0</v>
      </c>
      <c r="S177" s="48" t="s">
        <v>268</v>
      </c>
    </row>
    <row r="178" spans="1:19">
      <c r="A178" s="8">
        <v>45627</v>
      </c>
      <c r="B178" s="48">
        <v>35.5441</v>
      </c>
      <c r="C178" s="48">
        <v>35.384500000000003</v>
      </c>
      <c r="D178" s="48">
        <v>35.556199999999997</v>
      </c>
      <c r="E178" s="48">
        <v>36.756500000000003</v>
      </c>
      <c r="F178" s="48">
        <v>26.2348</v>
      </c>
      <c r="G178" s="48">
        <v>34.653799999999997</v>
      </c>
      <c r="H178" s="48">
        <v>35.543300000000002</v>
      </c>
      <c r="I178" s="48">
        <v>35.372500000000002</v>
      </c>
      <c r="J178" s="48">
        <v>35.556199999999997</v>
      </c>
      <c r="K178" s="48">
        <v>36.756500000000003</v>
      </c>
      <c r="L178" s="48">
        <v>26.2348</v>
      </c>
      <c r="M178" s="48">
        <v>34.653799999999997</v>
      </c>
      <c r="N178" s="48">
        <v>50.104799999999997</v>
      </c>
      <c r="O178" s="48">
        <v>50.104799999999997</v>
      </c>
      <c r="P178" s="48">
        <v>0</v>
      </c>
      <c r="Q178" s="48">
        <v>0</v>
      </c>
      <c r="R178" s="48">
        <v>0</v>
      </c>
      <c r="S178" s="48" t="s">
        <v>268</v>
      </c>
    </row>
    <row r="179" spans="1:19">
      <c r="A179" s="8">
        <v>45658</v>
      </c>
      <c r="B179" s="48">
        <v>35.370899999999999</v>
      </c>
      <c r="C179" s="48">
        <v>35.1843</v>
      </c>
      <c r="D179" s="48">
        <v>35.383800000000001</v>
      </c>
      <c r="E179" s="48">
        <v>37.430900000000001</v>
      </c>
      <c r="F179" s="48">
        <v>26.416</v>
      </c>
      <c r="G179" s="48">
        <v>32.7301</v>
      </c>
      <c r="H179" s="48">
        <v>35.388399999999997</v>
      </c>
      <c r="I179" s="48">
        <v>35.457000000000001</v>
      </c>
      <c r="J179" s="48">
        <v>35.383800000000001</v>
      </c>
      <c r="K179" s="48">
        <v>37.430900000000001</v>
      </c>
      <c r="L179" s="48">
        <v>26.416</v>
      </c>
      <c r="M179" s="48">
        <v>32.7301</v>
      </c>
      <c r="N179" s="48">
        <v>5.6653000000000002</v>
      </c>
      <c r="O179" s="48">
        <v>5.6653000000000002</v>
      </c>
      <c r="P179" s="48">
        <v>0</v>
      </c>
      <c r="Q179" s="48">
        <v>0</v>
      </c>
      <c r="R179" s="48">
        <v>0</v>
      </c>
      <c r="S179" s="48" t="s">
        <v>268</v>
      </c>
    </row>
    <row r="180" spans="1:19">
      <c r="A180" s="8">
        <v>45689</v>
      </c>
      <c r="B180" s="48">
        <v>36.505299999999998</v>
      </c>
      <c r="C180" s="48">
        <v>35.2072</v>
      </c>
      <c r="D180" s="48">
        <v>36.612099999999998</v>
      </c>
      <c r="E180" s="48">
        <v>37.349699999999999</v>
      </c>
      <c r="F180" s="48">
        <v>31.139500000000002</v>
      </c>
      <c r="G180" s="48">
        <v>34.191499999999998</v>
      </c>
      <c r="H180" s="48">
        <v>36.504600000000003</v>
      </c>
      <c r="I180" s="48">
        <v>35.195300000000003</v>
      </c>
      <c r="J180" s="48">
        <v>36.612099999999998</v>
      </c>
      <c r="K180" s="48">
        <v>37.349699999999999</v>
      </c>
      <c r="L180" s="48">
        <v>31.139500000000002</v>
      </c>
      <c r="M180" s="48">
        <v>34.191499999999998</v>
      </c>
      <c r="N180" s="48">
        <v>41.4876</v>
      </c>
      <c r="O180" s="48">
        <v>41.4876</v>
      </c>
      <c r="P180" s="48">
        <v>0</v>
      </c>
      <c r="Q180" s="48" t="s">
        <v>268</v>
      </c>
      <c r="R180" s="48">
        <v>0</v>
      </c>
      <c r="S180" s="48" t="s">
        <v>268</v>
      </c>
    </row>
    <row r="181" spans="1:19">
      <c r="A181" s="8">
        <v>45717</v>
      </c>
      <c r="B181" s="48">
        <v>36.485700000000001</v>
      </c>
      <c r="C181" s="48">
        <v>35.292000000000002</v>
      </c>
      <c r="D181" s="48">
        <v>36.574100000000001</v>
      </c>
      <c r="E181" s="48">
        <v>37.790500000000002</v>
      </c>
      <c r="F181" s="48">
        <v>28.226700000000001</v>
      </c>
      <c r="G181" s="48">
        <v>34.9925</v>
      </c>
      <c r="H181" s="48">
        <v>36.484200000000001</v>
      </c>
      <c r="I181" s="48">
        <v>35.269300000000001</v>
      </c>
      <c r="J181" s="48">
        <v>36.574100000000001</v>
      </c>
      <c r="K181" s="48">
        <v>37.790500000000002</v>
      </c>
      <c r="L181" s="48">
        <v>28.226700000000001</v>
      </c>
      <c r="M181" s="48">
        <v>34.9925</v>
      </c>
      <c r="N181" s="48">
        <v>48.551400000000001</v>
      </c>
      <c r="O181" s="48">
        <v>48.551400000000001</v>
      </c>
      <c r="P181" s="48">
        <v>0</v>
      </c>
      <c r="Q181" s="48">
        <v>0</v>
      </c>
      <c r="R181" s="48">
        <v>0</v>
      </c>
      <c r="S181" s="48" t="s">
        <v>268</v>
      </c>
    </row>
    <row r="182" spans="1:19">
      <c r="A182" s="8">
        <v>45748</v>
      </c>
      <c r="B182" s="48">
        <v>35.582900000000002</v>
      </c>
      <c r="C182" s="48">
        <v>35.657699999999998</v>
      </c>
      <c r="D182" s="48">
        <v>35.577500000000001</v>
      </c>
      <c r="E182" s="48">
        <v>37.633600000000001</v>
      </c>
      <c r="F182" s="48">
        <v>27.218399999999999</v>
      </c>
      <c r="G182" s="48">
        <v>32.192900000000002</v>
      </c>
      <c r="H182" s="48">
        <v>35.582099999999997</v>
      </c>
      <c r="I182" s="48">
        <v>35.645800000000001</v>
      </c>
      <c r="J182" s="48">
        <v>35.577500000000001</v>
      </c>
      <c r="K182" s="48">
        <v>37.633600000000001</v>
      </c>
      <c r="L182" s="48">
        <v>27.218399999999999</v>
      </c>
      <c r="M182" s="48">
        <v>32.192900000000002</v>
      </c>
      <c r="N182" s="48">
        <v>48.904000000000003</v>
      </c>
      <c r="O182" s="48">
        <v>48.904000000000003</v>
      </c>
      <c r="P182" s="48">
        <v>0</v>
      </c>
      <c r="Q182" s="48">
        <v>0</v>
      </c>
      <c r="R182" s="48">
        <v>0</v>
      </c>
      <c r="S182" s="48" t="s">
        <v>268</v>
      </c>
    </row>
    <row r="183" spans="1:19">
      <c r="A183" s="8">
        <v>45778</v>
      </c>
      <c r="B183" s="48">
        <v>36.646099999999997</v>
      </c>
      <c r="C183" s="48">
        <v>35.260399999999997</v>
      </c>
      <c r="D183" s="48">
        <v>36.751300000000001</v>
      </c>
      <c r="E183" s="48">
        <v>37.532699999999998</v>
      </c>
      <c r="F183" s="48">
        <v>31.265699999999999</v>
      </c>
      <c r="G183" s="48">
        <v>35.182699999999997</v>
      </c>
      <c r="H183" s="48">
        <v>36.651200000000003</v>
      </c>
      <c r="I183" s="48">
        <v>35.3292</v>
      </c>
      <c r="J183" s="48">
        <v>36.751300000000001</v>
      </c>
      <c r="K183" s="48">
        <v>37.532699999999998</v>
      </c>
      <c r="L183" s="48">
        <v>31.265699999999999</v>
      </c>
      <c r="M183" s="48">
        <v>35.182699999999997</v>
      </c>
      <c r="N183" s="48">
        <v>10.924799999999999</v>
      </c>
      <c r="O183" s="48">
        <v>10.924799999999999</v>
      </c>
      <c r="P183" s="48">
        <v>0</v>
      </c>
      <c r="Q183" s="48" t="s">
        <v>268</v>
      </c>
      <c r="R183" s="48">
        <v>0</v>
      </c>
      <c r="S183" s="48" t="s">
        <v>268</v>
      </c>
    </row>
    <row r="184" spans="1:19">
      <c r="A184" s="8">
        <v>45809</v>
      </c>
      <c r="B184" s="48">
        <v>35.981099999999998</v>
      </c>
      <c r="C184" s="48">
        <v>35.718400000000003</v>
      </c>
      <c r="D184" s="48">
        <v>36.001100000000001</v>
      </c>
      <c r="E184" s="48">
        <v>37.4163</v>
      </c>
      <c r="F184" s="48">
        <v>28.440200000000001</v>
      </c>
      <c r="G184" s="48">
        <v>30.331099999999999</v>
      </c>
      <c r="H184" s="48">
        <v>35.979100000000003</v>
      </c>
      <c r="I184" s="48">
        <v>35.689500000000002</v>
      </c>
      <c r="J184" s="48">
        <v>36.001100000000001</v>
      </c>
      <c r="K184" s="48">
        <v>37.4163</v>
      </c>
      <c r="L184" s="48">
        <v>28.440200000000001</v>
      </c>
      <c r="M184" s="48">
        <v>30.331099999999999</v>
      </c>
      <c r="N184" s="48">
        <v>51.558999999999997</v>
      </c>
      <c r="O184" s="48">
        <v>51.558999999999997</v>
      </c>
      <c r="P184" s="48">
        <v>0</v>
      </c>
      <c r="Q184" s="48">
        <v>0</v>
      </c>
      <c r="R184" s="48">
        <v>0</v>
      </c>
      <c r="S184" s="48" t="s">
        <v>268</v>
      </c>
    </row>
    <row r="185" spans="1:19">
      <c r="A185" s="8">
        <v>45839</v>
      </c>
      <c r="B185" s="48">
        <v>35.090200000000003</v>
      </c>
      <c r="C185" s="48">
        <v>34.811399999999999</v>
      </c>
      <c r="D185" s="48">
        <v>35.1098</v>
      </c>
      <c r="E185" s="48">
        <v>37.332799999999999</v>
      </c>
      <c r="F185" s="48">
        <v>27.041899999999998</v>
      </c>
      <c r="G185" s="48">
        <v>30.626999999999999</v>
      </c>
      <c r="H185" s="48">
        <v>35.090600000000002</v>
      </c>
      <c r="I185" s="48">
        <v>34.817300000000003</v>
      </c>
      <c r="J185" s="48">
        <v>35.1098</v>
      </c>
      <c r="K185" s="48">
        <v>37.332799999999999</v>
      </c>
      <c r="L185" s="48">
        <v>27.041899999999998</v>
      </c>
      <c r="M185" s="48">
        <v>30.626999999999999</v>
      </c>
      <c r="N185" s="48">
        <v>30.8629</v>
      </c>
      <c r="O185" s="48">
        <v>30.8629</v>
      </c>
      <c r="P185" s="48">
        <v>0</v>
      </c>
      <c r="Q185" s="48">
        <v>0</v>
      </c>
      <c r="R185" s="48">
        <v>0</v>
      </c>
      <c r="S185" s="48" t="s">
        <v>268</v>
      </c>
    </row>
    <row r="186" spans="1:19">
      <c r="A186" s="8">
        <v>45870</v>
      </c>
      <c r="B186" s="48">
        <v>36.3857</v>
      </c>
      <c r="C186" s="48">
        <v>33.306899999999999</v>
      </c>
      <c r="D186" s="48">
        <v>36.623600000000003</v>
      </c>
      <c r="E186" s="48">
        <v>37.3459</v>
      </c>
      <c r="F186" s="48">
        <v>31.607299999999999</v>
      </c>
      <c r="G186" s="48">
        <v>35.659100000000002</v>
      </c>
      <c r="H186" s="48">
        <v>36.387300000000003</v>
      </c>
      <c r="I186" s="48">
        <v>33.325200000000002</v>
      </c>
      <c r="J186" s="48">
        <v>36.623600000000003</v>
      </c>
      <c r="K186" s="48">
        <v>37.3459</v>
      </c>
      <c r="L186" s="48">
        <v>31.607299999999999</v>
      </c>
      <c r="M186" s="48">
        <v>35.659100000000002</v>
      </c>
      <c r="N186" s="48">
        <v>21.215800000000002</v>
      </c>
      <c r="O186" s="48">
        <v>21.215800000000002</v>
      </c>
      <c r="P186" s="48">
        <v>0</v>
      </c>
      <c r="Q186" s="48">
        <v>0</v>
      </c>
      <c r="R186" s="48">
        <v>0</v>
      </c>
      <c r="S186" s="48">
        <v>0</v>
      </c>
    </row>
    <row r="187" spans="1:19">
      <c r="A187" s="8">
        <v>45901</v>
      </c>
      <c r="B187" s="48">
        <v>35.6738</v>
      </c>
      <c r="C187" s="48">
        <v>31.8459</v>
      </c>
      <c r="D187" s="48">
        <v>35.974400000000003</v>
      </c>
      <c r="E187" s="48">
        <v>37.3827</v>
      </c>
      <c r="F187" s="48">
        <v>29.120699999999999</v>
      </c>
      <c r="G187" s="48">
        <v>30.515699999999999</v>
      </c>
      <c r="H187" s="48">
        <v>35.677</v>
      </c>
      <c r="I187" s="48">
        <v>31.8826</v>
      </c>
      <c r="J187" s="48">
        <v>35.974400000000003</v>
      </c>
      <c r="K187" s="48">
        <v>37.3827</v>
      </c>
      <c r="L187" s="48">
        <v>29.120699999999999</v>
      </c>
      <c r="M187" s="48">
        <v>30.515699999999999</v>
      </c>
      <c r="N187" s="48">
        <v>12.311500000000001</v>
      </c>
      <c r="O187" s="48">
        <v>12.311500000000001</v>
      </c>
      <c r="P187" s="48">
        <v>0</v>
      </c>
      <c r="Q187" s="48">
        <v>0</v>
      </c>
      <c r="R187" s="48" t="s">
        <v>268</v>
      </c>
      <c r="S187" s="48" t="s">
        <v>268</v>
      </c>
    </row>
    <row r="188" spans="1:19">
      <c r="A188" s="8">
        <v>45931</v>
      </c>
      <c r="B188" s="48">
        <v>34.201500000000003</v>
      </c>
      <c r="C188" s="48">
        <v>31.0809</v>
      </c>
      <c r="D188" s="48">
        <v>34.438000000000002</v>
      </c>
      <c r="E188" s="48">
        <v>37.026499999999999</v>
      </c>
      <c r="F188" s="48">
        <v>25.174900000000001</v>
      </c>
      <c r="G188" s="48">
        <v>31.656300000000002</v>
      </c>
      <c r="H188" s="48">
        <v>34.206400000000002</v>
      </c>
      <c r="I188" s="48">
        <v>31.141400000000001</v>
      </c>
      <c r="J188" s="48">
        <v>34.438000000000002</v>
      </c>
      <c r="K188" s="48">
        <v>37.026499999999999</v>
      </c>
      <c r="L188" s="48">
        <v>25.174900000000001</v>
      </c>
      <c r="M188" s="48">
        <v>31.656300000000002</v>
      </c>
      <c r="N188" s="48">
        <v>11.829499999999999</v>
      </c>
      <c r="O188" s="48">
        <v>11.829499999999999</v>
      </c>
      <c r="P188" s="48">
        <v>0</v>
      </c>
      <c r="Q188" s="48">
        <v>0</v>
      </c>
      <c r="R188" s="48" t="s">
        <v>268</v>
      </c>
      <c r="S188" s="48" t="s">
        <v>268</v>
      </c>
    </row>
    <row r="189" spans="1:19">
      <c r="A189" s="8">
        <v>45962</v>
      </c>
      <c r="B189" s="48">
        <v>34.235399999999998</v>
      </c>
      <c r="C189" s="48">
        <v>30.422000000000001</v>
      </c>
      <c r="D189" s="48">
        <v>34.5214</v>
      </c>
      <c r="E189" s="48">
        <v>36.244700000000002</v>
      </c>
      <c r="F189" s="48">
        <v>25.126000000000001</v>
      </c>
      <c r="G189" s="48">
        <v>31.5107</v>
      </c>
      <c r="H189" s="48">
        <v>34.2425</v>
      </c>
      <c r="I189" s="48">
        <v>30.511199999999999</v>
      </c>
      <c r="J189" s="48">
        <v>34.5214</v>
      </c>
      <c r="K189" s="48">
        <v>36.244700000000002</v>
      </c>
      <c r="L189" s="48">
        <v>25.126000000000001</v>
      </c>
      <c r="M189" s="48">
        <v>31.5107</v>
      </c>
      <c r="N189" s="48">
        <v>3.6067999999999998</v>
      </c>
      <c r="O189" s="48">
        <v>3.6067999999999998</v>
      </c>
      <c r="P189" s="48">
        <v>0</v>
      </c>
      <c r="Q189" s="48">
        <v>0</v>
      </c>
      <c r="R189" s="48" t="s">
        <v>268</v>
      </c>
      <c r="S189" s="4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12" t="s">
        <v>1</v>
      </c>
      <c r="C6" s="212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 hidden="1" outlineLevel="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 hidden="1" outlineLevel="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 hidden="1" outlineLevel="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 hidden="1" outlineLevel="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 hidden="1" outlineLevel="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 hidden="1" outlineLevel="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 hidden="1" outlineLevel="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 hidden="1" outlineLevel="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 hidden="1" outlineLevel="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 hidden="1" outlineLevel="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 hidden="1" outlineLevel="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 hidden="1" outlineLevel="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 hidden="1" outlineLevel="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  <row r="170" spans="1:21" hidden="1" outlineLevel="1">
      <c r="A170" s="8">
        <v>45383</v>
      </c>
      <c r="B170" s="48">
        <v>20.564499999999999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20.564504688860815</v>
      </c>
    </row>
    <row r="171" spans="1:21" hidden="1" outlineLevel="1">
      <c r="A171" s="8">
        <v>45413</v>
      </c>
      <c r="B171" s="48">
        <v>17.592500000000001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17.592448192082355</v>
      </c>
    </row>
    <row r="172" spans="1:21" hidden="1" outlineLevel="1">
      <c r="A172" s="8">
        <v>45444</v>
      </c>
      <c r="B172" s="48">
        <v>18.761199999999999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18.761234231085009</v>
      </c>
    </row>
    <row r="173" spans="1:21" hidden="1" outlineLevel="1">
      <c r="A173" s="8">
        <v>45474</v>
      </c>
      <c r="B173" s="48">
        <v>19.695499999999999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19.695500838935285</v>
      </c>
    </row>
    <row r="174" spans="1:21" hidden="1" outlineLevel="1">
      <c r="A174" s="8">
        <v>45505</v>
      </c>
      <c r="B174" s="48">
        <v>16.132999999999999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16.133019792225184</v>
      </c>
    </row>
    <row r="175" spans="1:21" hidden="1" outlineLevel="1">
      <c r="A175" s="8">
        <v>45536</v>
      </c>
      <c r="B175" s="48">
        <v>17.323599999999999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17.323581136342014</v>
      </c>
    </row>
    <row r="176" spans="1:21" hidden="1" outlineLevel="1">
      <c r="A176" s="8">
        <v>45566</v>
      </c>
      <c r="B176" s="48">
        <v>18.403600000000001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18.403572072547966</v>
      </c>
    </row>
    <row r="177" spans="1:21">
      <c r="A177" s="8">
        <v>45597</v>
      </c>
      <c r="B177" s="48">
        <v>16.4191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16.419088520892434</v>
      </c>
    </row>
    <row r="178" spans="1:21">
      <c r="A178" s="8">
        <v>45627</v>
      </c>
      <c r="B178" s="48">
        <v>16.492000000000001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16.491998444651323</v>
      </c>
    </row>
    <row r="179" spans="1:21">
      <c r="A179" s="8">
        <v>45658</v>
      </c>
      <c r="B179" s="48">
        <v>18.559999999999999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18.560036209964974</v>
      </c>
    </row>
    <row r="180" spans="1:21">
      <c r="A180" s="8">
        <v>45689</v>
      </c>
      <c r="B180" s="48">
        <v>19.092600000000001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19.092598667377867</v>
      </c>
    </row>
    <row r="181" spans="1:21">
      <c r="A181" s="8">
        <v>45717</v>
      </c>
      <c r="B181" s="48">
        <v>16.231100000000001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16.231056813226218</v>
      </c>
    </row>
    <row r="182" spans="1:21">
      <c r="A182" s="8">
        <v>45748</v>
      </c>
      <c r="B182" s="48">
        <v>18.8721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18.872124707000236</v>
      </c>
    </row>
    <row r="183" spans="1:21">
      <c r="A183" s="8">
        <v>45778</v>
      </c>
      <c r="B183" s="48">
        <v>17.726099999999999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17.72609846582284</v>
      </c>
    </row>
    <row r="184" spans="1:21">
      <c r="A184" s="8">
        <v>45809</v>
      </c>
      <c r="B184" s="48">
        <v>17.843399999999999</v>
      </c>
      <c r="C184" s="48">
        <v>0</v>
      </c>
      <c r="D184" s="48">
        <v>0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17.843428349975458</v>
      </c>
    </row>
    <row r="185" spans="1:21">
      <c r="A185" s="8">
        <v>45839</v>
      </c>
      <c r="B185" s="48">
        <v>18.789100000000001</v>
      </c>
      <c r="C185" s="48">
        <v>0</v>
      </c>
      <c r="D185" s="48">
        <v>0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18.789115245437443</v>
      </c>
    </row>
    <row r="186" spans="1:21">
      <c r="A186" s="8">
        <v>45870</v>
      </c>
      <c r="B186" s="48">
        <v>15.9526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15.952663954099711</v>
      </c>
    </row>
    <row r="187" spans="1:21">
      <c r="A187" s="8">
        <v>45901</v>
      </c>
      <c r="B187" s="48">
        <v>18.079999999999998</v>
      </c>
      <c r="C187" s="48">
        <v>0</v>
      </c>
      <c r="D187" s="48">
        <v>0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18.080001233948803</v>
      </c>
    </row>
    <row r="188" spans="1:21">
      <c r="A188" s="8">
        <v>45931</v>
      </c>
      <c r="B188" s="48">
        <v>18.2134</v>
      </c>
      <c r="C188" s="48">
        <v>0</v>
      </c>
      <c r="D188" s="48">
        <v>0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18.213433219437754</v>
      </c>
    </row>
    <row r="189" spans="1:21">
      <c r="A189" s="8">
        <v>45962</v>
      </c>
      <c r="B189" s="48">
        <v>17.145800000000001</v>
      </c>
      <c r="C189" s="48">
        <v>0</v>
      </c>
      <c r="D189" s="48">
        <v>0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17.145736414976451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12" t="s">
        <v>1</v>
      </c>
      <c r="C6" s="212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12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12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2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268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268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268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268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268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268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268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268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268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268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268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268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268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268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268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268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268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268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268</v>
      </c>
      <c r="S32" s="48" t="s">
        <v>268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268</v>
      </c>
      <c r="AK32" s="48" t="s">
        <v>268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268</v>
      </c>
      <c r="S33" s="48" t="s">
        <v>268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268</v>
      </c>
      <c r="AK33" s="48" t="s">
        <v>268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268</v>
      </c>
      <c r="R34" s="48" t="s">
        <v>268</v>
      </c>
      <c r="S34" s="48" t="s">
        <v>268</v>
      </c>
      <c r="T34" s="48" t="s">
        <v>268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268</v>
      </c>
      <c r="AJ34" s="48" t="s">
        <v>268</v>
      </c>
      <c r="AK34" s="48" t="s">
        <v>268</v>
      </c>
      <c r="AL34" s="48" t="s">
        <v>268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268</v>
      </c>
      <c r="S35" s="48" t="s">
        <v>268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268</v>
      </c>
      <c r="AK35" s="48" t="s">
        <v>268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268</v>
      </c>
      <c r="S36" s="48" t="s">
        <v>268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268</v>
      </c>
      <c r="AK36" s="48" t="s">
        <v>268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268</v>
      </c>
      <c r="R37" s="48" t="s">
        <v>268</v>
      </c>
      <c r="S37" s="48" t="s">
        <v>268</v>
      </c>
      <c r="T37" s="48" t="s">
        <v>268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268</v>
      </c>
      <c r="AJ37" s="48" t="s">
        <v>268</v>
      </c>
      <c r="AK37" s="48" t="s">
        <v>268</v>
      </c>
      <c r="AL37" s="48" t="s">
        <v>268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268</v>
      </c>
      <c r="S38" s="48" t="s">
        <v>268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268</v>
      </c>
      <c r="AK38" s="48" t="s">
        <v>268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268</v>
      </c>
      <c r="S39" s="48" t="s">
        <v>268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268</v>
      </c>
      <c r="AK39" s="48" t="s">
        <v>268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268</v>
      </c>
      <c r="S40" s="48" t="s">
        <v>268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268</v>
      </c>
      <c r="AK40" s="48" t="s">
        <v>268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268</v>
      </c>
      <c r="S41" s="48" t="s">
        <v>268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268</v>
      </c>
      <c r="AK41" s="48" t="s">
        <v>268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268</v>
      </c>
      <c r="S42" s="48">
        <v>23.1</v>
      </c>
      <c r="T42" s="48" t="s">
        <v>268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268</v>
      </c>
      <c r="AK42" s="48">
        <v>0</v>
      </c>
      <c r="AL42" s="48" t="s">
        <v>268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268</v>
      </c>
      <c r="S43" s="48" t="s">
        <v>268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268</v>
      </c>
      <c r="AK43" s="48" t="s">
        <v>268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268</v>
      </c>
      <c r="R44" s="48" t="s">
        <v>268</v>
      </c>
      <c r="S44" s="48" t="s">
        <v>268</v>
      </c>
      <c r="T44" s="48" t="s">
        <v>268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268</v>
      </c>
      <c r="AJ44" s="48" t="s">
        <v>268</v>
      </c>
      <c r="AK44" s="48" t="s">
        <v>268</v>
      </c>
      <c r="AL44" s="48" t="s">
        <v>268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268</v>
      </c>
      <c r="S45" s="48" t="s">
        <v>268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268</v>
      </c>
      <c r="AK45" s="48" t="s">
        <v>268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268</v>
      </c>
      <c r="R46" s="48" t="s">
        <v>268</v>
      </c>
      <c r="S46" s="48" t="s">
        <v>268</v>
      </c>
      <c r="T46" s="48" t="s">
        <v>268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268</v>
      </c>
      <c r="AJ46" s="48" t="s">
        <v>268</v>
      </c>
      <c r="AK46" s="48" t="s">
        <v>268</v>
      </c>
      <c r="AL46" s="48" t="s">
        <v>268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268</v>
      </c>
      <c r="R47" s="48" t="s">
        <v>268</v>
      </c>
      <c r="S47" s="48" t="s">
        <v>268</v>
      </c>
      <c r="T47" s="48" t="s">
        <v>268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268</v>
      </c>
      <c r="AJ47" s="48" t="s">
        <v>268</v>
      </c>
      <c r="AK47" s="48" t="s">
        <v>268</v>
      </c>
      <c r="AL47" s="48" t="s">
        <v>268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268</v>
      </c>
      <c r="R48" s="48" t="s">
        <v>268</v>
      </c>
      <c r="S48" s="48" t="s">
        <v>268</v>
      </c>
      <c r="T48" s="48" t="s">
        <v>268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268</v>
      </c>
      <c r="AJ48" s="48" t="s">
        <v>268</v>
      </c>
      <c r="AK48" s="48" t="s">
        <v>268</v>
      </c>
      <c r="AL48" s="48" t="s">
        <v>268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268</v>
      </c>
      <c r="R49" s="48" t="s">
        <v>268</v>
      </c>
      <c r="S49" s="48" t="s">
        <v>268</v>
      </c>
      <c r="T49" s="48" t="s">
        <v>268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268</v>
      </c>
      <c r="AJ49" s="48" t="s">
        <v>268</v>
      </c>
      <c r="AK49" s="48" t="s">
        <v>268</v>
      </c>
      <c r="AL49" s="48" t="s">
        <v>268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268</v>
      </c>
      <c r="R50" s="48" t="s">
        <v>268</v>
      </c>
      <c r="S50" s="48" t="s">
        <v>268</v>
      </c>
      <c r="T50" s="48" t="s">
        <v>268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268</v>
      </c>
      <c r="AJ50" s="48" t="s">
        <v>268</v>
      </c>
      <c r="AK50" s="48" t="s">
        <v>268</v>
      </c>
      <c r="AL50" s="48" t="s">
        <v>268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268</v>
      </c>
      <c r="R51" s="48" t="s">
        <v>268</v>
      </c>
      <c r="S51" s="48" t="s">
        <v>268</v>
      </c>
      <c r="T51" s="48" t="s">
        <v>268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268</v>
      </c>
      <c r="AJ51" s="48" t="s">
        <v>268</v>
      </c>
      <c r="AK51" s="48" t="s">
        <v>268</v>
      </c>
      <c r="AL51" s="48" t="s">
        <v>268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268</v>
      </c>
      <c r="R52" s="48" t="s">
        <v>268</v>
      </c>
      <c r="S52" s="48" t="s">
        <v>268</v>
      </c>
      <c r="T52" s="48" t="s">
        <v>268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268</v>
      </c>
      <c r="AJ52" s="48" t="s">
        <v>268</v>
      </c>
      <c r="AK52" s="48" t="s">
        <v>268</v>
      </c>
      <c r="AL52" s="48" t="s">
        <v>268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268</v>
      </c>
      <c r="S53" s="48" t="s">
        <v>268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268</v>
      </c>
      <c r="AK53" s="48" t="s">
        <v>268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268</v>
      </c>
      <c r="S54" s="48" t="s">
        <v>268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268</v>
      </c>
      <c r="AK54" s="48" t="s">
        <v>268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268</v>
      </c>
      <c r="S55" s="48" t="s">
        <v>268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268</v>
      </c>
      <c r="AK55" s="48" t="s">
        <v>268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268</v>
      </c>
      <c r="S56" s="48" t="s">
        <v>268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268</v>
      </c>
      <c r="AK56" s="48" t="s">
        <v>268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268</v>
      </c>
      <c r="S57" s="48" t="s">
        <v>268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268</v>
      </c>
      <c r="AK57" s="48" t="s">
        <v>268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268</v>
      </c>
      <c r="S58" s="48" t="s">
        <v>268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268</v>
      </c>
      <c r="AK58" s="48" t="s">
        <v>268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268</v>
      </c>
      <c r="S59" s="48" t="s">
        <v>268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268</v>
      </c>
      <c r="AK59" s="48" t="s">
        <v>268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268</v>
      </c>
      <c r="S60" s="48" t="s">
        <v>268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268</v>
      </c>
      <c r="AK60" s="48" t="s">
        <v>268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268</v>
      </c>
      <c r="S61" s="48" t="s">
        <v>268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268</v>
      </c>
      <c r="AK61" s="48" t="s">
        <v>268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268</v>
      </c>
      <c r="S62" s="48" t="s">
        <v>268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268</v>
      </c>
      <c r="AK62" s="48" t="s">
        <v>268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268</v>
      </c>
      <c r="R63" s="48" t="s">
        <v>268</v>
      </c>
      <c r="S63" s="48" t="s">
        <v>268</v>
      </c>
      <c r="T63" s="48" t="s">
        <v>268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268</v>
      </c>
      <c r="AJ63" s="48" t="s">
        <v>268</v>
      </c>
      <c r="AK63" s="48" t="s">
        <v>268</v>
      </c>
      <c r="AL63" s="48" t="s">
        <v>268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268</v>
      </c>
      <c r="S64" s="48" t="s">
        <v>268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268</v>
      </c>
      <c r="AK64" s="48" t="s">
        <v>268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268</v>
      </c>
      <c r="S65" s="48" t="s">
        <v>268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268</v>
      </c>
      <c r="AK65" s="48" t="s">
        <v>268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268</v>
      </c>
      <c r="R66" s="48" t="s">
        <v>268</v>
      </c>
      <c r="S66" s="48" t="s">
        <v>268</v>
      </c>
      <c r="T66" s="48" t="s">
        <v>268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268</v>
      </c>
      <c r="AJ66" s="48" t="s">
        <v>268</v>
      </c>
      <c r="AK66" s="48" t="s">
        <v>268</v>
      </c>
      <c r="AL66" s="48" t="s">
        <v>268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268</v>
      </c>
      <c r="R67" s="48" t="s">
        <v>268</v>
      </c>
      <c r="S67" s="48" t="s">
        <v>268</v>
      </c>
      <c r="T67" s="48" t="s">
        <v>268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268</v>
      </c>
      <c r="AJ67" s="48" t="s">
        <v>268</v>
      </c>
      <c r="AK67" s="48" t="s">
        <v>268</v>
      </c>
      <c r="AL67" s="48" t="s">
        <v>268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268</v>
      </c>
      <c r="S68" s="48" t="s">
        <v>268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268</v>
      </c>
      <c r="AK68" s="48" t="s">
        <v>268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268</v>
      </c>
      <c r="R69" s="48" t="s">
        <v>268</v>
      </c>
      <c r="S69" s="48" t="s">
        <v>268</v>
      </c>
      <c r="T69" s="48" t="s">
        <v>268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268</v>
      </c>
      <c r="AJ69" s="48" t="s">
        <v>268</v>
      </c>
      <c r="AK69" s="48" t="s">
        <v>268</v>
      </c>
      <c r="AL69" s="48" t="s">
        <v>268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268</v>
      </c>
      <c r="R70" s="48" t="s">
        <v>268</v>
      </c>
      <c r="S70" s="48" t="s">
        <v>268</v>
      </c>
      <c r="T70" s="48" t="s">
        <v>268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268</v>
      </c>
      <c r="AJ70" s="48" t="s">
        <v>268</v>
      </c>
      <c r="AK70" s="48" t="s">
        <v>268</v>
      </c>
      <c r="AL70" s="48" t="s">
        <v>268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268</v>
      </c>
      <c r="R71" s="48" t="s">
        <v>268</v>
      </c>
      <c r="S71" s="48" t="s">
        <v>268</v>
      </c>
      <c r="T71" s="48" t="s">
        <v>268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268</v>
      </c>
      <c r="AJ71" s="48" t="s">
        <v>268</v>
      </c>
      <c r="AK71" s="48" t="s">
        <v>268</v>
      </c>
      <c r="AL71" s="48" t="s">
        <v>268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268</v>
      </c>
      <c r="R72" s="48" t="s">
        <v>268</v>
      </c>
      <c r="S72" s="48" t="s">
        <v>268</v>
      </c>
      <c r="T72" s="48" t="s">
        <v>268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268</v>
      </c>
      <c r="AJ72" s="48" t="s">
        <v>268</v>
      </c>
      <c r="AK72" s="48" t="s">
        <v>268</v>
      </c>
      <c r="AL72" s="48" t="s">
        <v>268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268</v>
      </c>
      <c r="R73" s="48" t="s">
        <v>268</v>
      </c>
      <c r="S73" s="48" t="s">
        <v>268</v>
      </c>
      <c r="T73" s="48" t="s">
        <v>268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268</v>
      </c>
      <c r="AJ73" s="48" t="s">
        <v>268</v>
      </c>
      <c r="AK73" s="48" t="s">
        <v>268</v>
      </c>
      <c r="AL73" s="48" t="s">
        <v>268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268</v>
      </c>
      <c r="R74" s="48" t="s">
        <v>268</v>
      </c>
      <c r="S74" s="48" t="s">
        <v>268</v>
      </c>
      <c r="T74" s="48" t="s">
        <v>268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268</v>
      </c>
      <c r="AJ74" s="48" t="s">
        <v>268</v>
      </c>
      <c r="AK74" s="48" t="s">
        <v>268</v>
      </c>
      <c r="AL74" s="48" t="s">
        <v>268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268</v>
      </c>
      <c r="R75" s="48" t="s">
        <v>268</v>
      </c>
      <c r="S75" s="48" t="s">
        <v>268</v>
      </c>
      <c r="T75" s="48" t="s">
        <v>268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268</v>
      </c>
      <c r="AJ75" s="48" t="s">
        <v>268</v>
      </c>
      <c r="AK75" s="48" t="s">
        <v>268</v>
      </c>
      <c r="AL75" s="48" t="s">
        <v>268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268</v>
      </c>
      <c r="R76" s="48" t="s">
        <v>268</v>
      </c>
      <c r="S76" s="48" t="s">
        <v>268</v>
      </c>
      <c r="T76" s="48" t="s">
        <v>268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268</v>
      </c>
      <c r="AJ76" s="48" t="s">
        <v>268</v>
      </c>
      <c r="AK76" s="48" t="s">
        <v>268</v>
      </c>
      <c r="AL76" s="48" t="s">
        <v>268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268</v>
      </c>
      <c r="R77" s="48" t="s">
        <v>268</v>
      </c>
      <c r="S77" s="48" t="s">
        <v>268</v>
      </c>
      <c r="T77" s="48" t="s">
        <v>268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268</v>
      </c>
      <c r="AJ77" s="48" t="s">
        <v>268</v>
      </c>
      <c r="AK77" s="48" t="s">
        <v>268</v>
      </c>
      <c r="AL77" s="48" t="s">
        <v>268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268</v>
      </c>
      <c r="R78" s="48" t="s">
        <v>268</v>
      </c>
      <c r="S78" s="48" t="s">
        <v>268</v>
      </c>
      <c r="T78" s="48" t="s">
        <v>268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268</v>
      </c>
      <c r="AJ78" s="48" t="s">
        <v>268</v>
      </c>
      <c r="AK78" s="48" t="s">
        <v>268</v>
      </c>
      <c r="AL78" s="48" t="s">
        <v>268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268</v>
      </c>
      <c r="R79" s="48" t="s">
        <v>268</v>
      </c>
      <c r="S79" s="48" t="s">
        <v>268</v>
      </c>
      <c r="T79" s="48" t="s">
        <v>268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268</v>
      </c>
      <c r="AJ79" s="48" t="s">
        <v>268</v>
      </c>
      <c r="AK79" s="48" t="s">
        <v>268</v>
      </c>
      <c r="AL79" s="48" t="s">
        <v>268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268</v>
      </c>
      <c r="R80" s="48" t="s">
        <v>268</v>
      </c>
      <c r="S80" s="48" t="s">
        <v>268</v>
      </c>
      <c r="T80" s="48" t="s">
        <v>268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268</v>
      </c>
      <c r="AJ80" s="48" t="s">
        <v>268</v>
      </c>
      <c r="AK80" s="48" t="s">
        <v>268</v>
      </c>
      <c r="AL80" s="48" t="s">
        <v>268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268</v>
      </c>
      <c r="R81" s="48" t="s">
        <v>268</v>
      </c>
      <c r="S81" s="48" t="s">
        <v>268</v>
      </c>
      <c r="T81" s="48" t="s">
        <v>268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268</v>
      </c>
      <c r="AJ81" s="48" t="s">
        <v>268</v>
      </c>
      <c r="AK81" s="48" t="s">
        <v>268</v>
      </c>
      <c r="AL81" s="48" t="s">
        <v>268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268</v>
      </c>
      <c r="R82" s="48" t="s">
        <v>268</v>
      </c>
      <c r="S82" s="48" t="s">
        <v>268</v>
      </c>
      <c r="T82" s="48" t="s">
        <v>268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268</v>
      </c>
      <c r="AJ82" s="48" t="s">
        <v>268</v>
      </c>
      <c r="AK82" s="48" t="s">
        <v>268</v>
      </c>
      <c r="AL82" s="48" t="s">
        <v>268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268</v>
      </c>
      <c r="R83" s="48" t="s">
        <v>268</v>
      </c>
      <c r="S83" s="48" t="s">
        <v>268</v>
      </c>
      <c r="T83" s="48" t="s">
        <v>268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268</v>
      </c>
      <c r="AJ83" s="48" t="s">
        <v>268</v>
      </c>
      <c r="AK83" s="48" t="s">
        <v>268</v>
      </c>
      <c r="AL83" s="48" t="s">
        <v>268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268</v>
      </c>
      <c r="R84" s="48" t="s">
        <v>268</v>
      </c>
      <c r="S84" s="48" t="s">
        <v>268</v>
      </c>
      <c r="T84" s="48" t="s">
        <v>268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268</v>
      </c>
      <c r="AJ84" s="48" t="s">
        <v>268</v>
      </c>
      <c r="AK84" s="48" t="s">
        <v>268</v>
      </c>
      <c r="AL84" s="48" t="s">
        <v>268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268</v>
      </c>
      <c r="R85" s="48" t="s">
        <v>268</v>
      </c>
      <c r="S85" s="48" t="s">
        <v>268</v>
      </c>
      <c r="T85" s="48" t="s">
        <v>268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268</v>
      </c>
      <c r="AJ85" s="48" t="s">
        <v>268</v>
      </c>
      <c r="AK85" s="48" t="s">
        <v>268</v>
      </c>
      <c r="AL85" s="48" t="s">
        <v>268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268</v>
      </c>
      <c r="R86" s="48" t="s">
        <v>268</v>
      </c>
      <c r="S86" s="48" t="s">
        <v>268</v>
      </c>
      <c r="T86" s="48" t="s">
        <v>268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268</v>
      </c>
      <c r="AJ86" s="48" t="s">
        <v>268</v>
      </c>
      <c r="AK86" s="48" t="s">
        <v>268</v>
      </c>
      <c r="AL86" s="48" t="s">
        <v>268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268</v>
      </c>
      <c r="R87" s="48" t="s">
        <v>268</v>
      </c>
      <c r="S87" s="48" t="s">
        <v>268</v>
      </c>
      <c r="T87" s="48" t="s">
        <v>268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268</v>
      </c>
      <c r="AJ87" s="48" t="s">
        <v>268</v>
      </c>
      <c r="AK87" s="48" t="s">
        <v>268</v>
      </c>
      <c r="AL87" s="48" t="s">
        <v>268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268</v>
      </c>
      <c r="R88" s="48" t="s">
        <v>268</v>
      </c>
      <c r="S88" s="48" t="s">
        <v>268</v>
      </c>
      <c r="T88" s="48" t="s">
        <v>268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268</v>
      </c>
      <c r="AJ88" s="48" t="s">
        <v>268</v>
      </c>
      <c r="AK88" s="48" t="s">
        <v>268</v>
      </c>
      <c r="AL88" s="48" t="s">
        <v>268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268</v>
      </c>
      <c r="R89" s="48" t="s">
        <v>268</v>
      </c>
      <c r="S89" s="48" t="s">
        <v>268</v>
      </c>
      <c r="T89" s="48" t="s">
        <v>268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268</v>
      </c>
      <c r="AJ89" s="48" t="s">
        <v>268</v>
      </c>
      <c r="AK89" s="48" t="s">
        <v>268</v>
      </c>
      <c r="AL89" s="48" t="s">
        <v>268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268</v>
      </c>
      <c r="R90" s="48" t="s">
        <v>268</v>
      </c>
      <c r="S90" s="48" t="s">
        <v>268</v>
      </c>
      <c r="T90" s="48" t="s">
        <v>268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268</v>
      </c>
      <c r="AJ90" s="48" t="s">
        <v>268</v>
      </c>
      <c r="AK90" s="48" t="s">
        <v>268</v>
      </c>
      <c r="AL90" s="48" t="s">
        <v>268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268</v>
      </c>
      <c r="R91" s="48" t="s">
        <v>268</v>
      </c>
      <c r="S91" s="48" t="s">
        <v>268</v>
      </c>
      <c r="T91" s="48" t="s">
        <v>268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268</v>
      </c>
      <c r="AJ91" s="48" t="s">
        <v>268</v>
      </c>
      <c r="AK91" s="48" t="s">
        <v>268</v>
      </c>
      <c r="AL91" s="48" t="s">
        <v>268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268</v>
      </c>
      <c r="R92" s="48" t="s">
        <v>268</v>
      </c>
      <c r="S92" s="48" t="s">
        <v>268</v>
      </c>
      <c r="T92" s="48" t="s">
        <v>268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268</v>
      </c>
      <c r="AJ92" s="48" t="s">
        <v>268</v>
      </c>
      <c r="AK92" s="48" t="s">
        <v>268</v>
      </c>
      <c r="AL92" s="48" t="s">
        <v>268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268</v>
      </c>
      <c r="R93" s="48" t="s">
        <v>268</v>
      </c>
      <c r="S93" s="48" t="s">
        <v>268</v>
      </c>
      <c r="T93" s="48" t="s">
        <v>268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268</v>
      </c>
      <c r="AJ93" s="48" t="s">
        <v>268</v>
      </c>
      <c r="AK93" s="48" t="s">
        <v>268</v>
      </c>
      <c r="AL93" s="48" t="s">
        <v>268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268</v>
      </c>
      <c r="R94" s="48" t="s">
        <v>268</v>
      </c>
      <c r="S94" s="48" t="s">
        <v>268</v>
      </c>
      <c r="T94" s="48" t="s">
        <v>268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268</v>
      </c>
      <c r="AJ94" s="48" t="s">
        <v>268</v>
      </c>
      <c r="AK94" s="48" t="s">
        <v>268</v>
      </c>
      <c r="AL94" s="48" t="s">
        <v>268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268</v>
      </c>
      <c r="R95" s="48" t="s">
        <v>268</v>
      </c>
      <c r="S95" s="48" t="s">
        <v>268</v>
      </c>
      <c r="T95" s="48" t="s">
        <v>268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268</v>
      </c>
      <c r="AJ95" s="48" t="s">
        <v>268</v>
      </c>
      <c r="AK95" s="48" t="s">
        <v>268</v>
      </c>
      <c r="AL95" s="48" t="s">
        <v>268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268</v>
      </c>
      <c r="S96" s="48" t="s">
        <v>268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268</v>
      </c>
      <c r="AK96" s="48" t="s">
        <v>268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268</v>
      </c>
      <c r="R97" s="48" t="s">
        <v>268</v>
      </c>
      <c r="S97" s="48" t="s">
        <v>268</v>
      </c>
      <c r="T97" s="48" t="s">
        <v>268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268</v>
      </c>
      <c r="AJ97" s="48" t="s">
        <v>268</v>
      </c>
      <c r="AK97" s="48" t="s">
        <v>268</v>
      </c>
      <c r="AL97" s="48" t="s">
        <v>268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268</v>
      </c>
      <c r="S98" s="48" t="s">
        <v>268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268</v>
      </c>
      <c r="AK98" s="48" t="s">
        <v>268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268</v>
      </c>
      <c r="R99" s="48" t="s">
        <v>268</v>
      </c>
      <c r="S99" s="48" t="s">
        <v>268</v>
      </c>
      <c r="T99" s="48" t="s">
        <v>268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268</v>
      </c>
      <c r="AJ99" s="48" t="s">
        <v>268</v>
      </c>
      <c r="AK99" s="48" t="s">
        <v>268</v>
      </c>
      <c r="AL99" s="48" t="s">
        <v>268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268</v>
      </c>
      <c r="R100" s="48" t="s">
        <v>268</v>
      </c>
      <c r="S100" s="48" t="s">
        <v>268</v>
      </c>
      <c r="T100" s="48" t="s">
        <v>268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268</v>
      </c>
      <c r="AJ100" s="48" t="s">
        <v>268</v>
      </c>
      <c r="AK100" s="48" t="s">
        <v>268</v>
      </c>
      <c r="AL100" s="48" t="s">
        <v>268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268</v>
      </c>
      <c r="R101" s="48" t="s">
        <v>268</v>
      </c>
      <c r="S101" s="48" t="s">
        <v>268</v>
      </c>
      <c r="T101" s="48" t="s">
        <v>268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268</v>
      </c>
      <c r="AJ101" s="48" t="s">
        <v>268</v>
      </c>
      <c r="AK101" s="48" t="s">
        <v>268</v>
      </c>
      <c r="AL101" s="48" t="s">
        <v>268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268</v>
      </c>
      <c r="R102" s="48" t="s">
        <v>268</v>
      </c>
      <c r="S102" s="48" t="s">
        <v>268</v>
      </c>
      <c r="T102" s="48" t="s">
        <v>268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268</v>
      </c>
      <c r="AJ102" s="48" t="s">
        <v>268</v>
      </c>
      <c r="AK102" s="48" t="s">
        <v>268</v>
      </c>
      <c r="AL102" s="48" t="s">
        <v>268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268</v>
      </c>
      <c r="R103" s="48" t="s">
        <v>268</v>
      </c>
      <c r="S103" s="48" t="s">
        <v>268</v>
      </c>
      <c r="T103" s="48" t="s">
        <v>268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268</v>
      </c>
      <c r="AJ103" s="48" t="s">
        <v>268</v>
      </c>
      <c r="AK103" s="48" t="s">
        <v>268</v>
      </c>
      <c r="AL103" s="48" t="s">
        <v>268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268</v>
      </c>
      <c r="S104" s="48" t="s">
        <v>268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268</v>
      </c>
      <c r="AK104" s="48" t="s">
        <v>268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268</v>
      </c>
      <c r="S105" s="48" t="s">
        <v>268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268</v>
      </c>
      <c r="AK105" s="48" t="s">
        <v>268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268</v>
      </c>
      <c r="R106" s="48" t="s">
        <v>268</v>
      </c>
      <c r="S106" s="48" t="s">
        <v>268</v>
      </c>
      <c r="T106" s="48" t="s">
        <v>268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268</v>
      </c>
      <c r="AJ106" s="48" t="s">
        <v>268</v>
      </c>
      <c r="AK106" s="48" t="s">
        <v>268</v>
      </c>
      <c r="AL106" s="48" t="s">
        <v>268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268</v>
      </c>
      <c r="R107" s="48" t="s">
        <v>268</v>
      </c>
      <c r="S107" s="48" t="s">
        <v>268</v>
      </c>
      <c r="T107" s="48" t="s">
        <v>268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268</v>
      </c>
      <c r="AJ107" s="48" t="s">
        <v>268</v>
      </c>
      <c r="AK107" s="48" t="s">
        <v>268</v>
      </c>
      <c r="AL107" s="48" t="s">
        <v>268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268</v>
      </c>
      <c r="R108" s="48" t="s">
        <v>268</v>
      </c>
      <c r="S108" s="48" t="s">
        <v>268</v>
      </c>
      <c r="T108" s="48" t="s">
        <v>268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268</v>
      </c>
      <c r="AJ108" s="48" t="s">
        <v>268</v>
      </c>
      <c r="AK108" s="48" t="s">
        <v>268</v>
      </c>
      <c r="AL108" s="48" t="s">
        <v>268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268</v>
      </c>
      <c r="R109" s="48" t="s">
        <v>268</v>
      </c>
      <c r="S109" s="48" t="s">
        <v>268</v>
      </c>
      <c r="T109" s="48" t="s">
        <v>268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268</v>
      </c>
      <c r="AJ109" s="48" t="s">
        <v>268</v>
      </c>
      <c r="AK109" s="48" t="s">
        <v>268</v>
      </c>
      <c r="AL109" s="48" t="s">
        <v>268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268</v>
      </c>
      <c r="R110" s="48" t="s">
        <v>268</v>
      </c>
      <c r="S110" s="48" t="s">
        <v>268</v>
      </c>
      <c r="T110" s="48" t="s">
        <v>268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268</v>
      </c>
      <c r="AJ110" s="48" t="s">
        <v>268</v>
      </c>
      <c r="AK110" s="48" t="s">
        <v>268</v>
      </c>
      <c r="AL110" s="48" t="s">
        <v>268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268</v>
      </c>
      <c r="R111" s="48" t="s">
        <v>268</v>
      </c>
      <c r="S111" s="48" t="s">
        <v>268</v>
      </c>
      <c r="T111" s="48" t="s">
        <v>268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268</v>
      </c>
      <c r="AJ111" s="48" t="s">
        <v>268</v>
      </c>
      <c r="AK111" s="48" t="s">
        <v>268</v>
      </c>
      <c r="AL111" s="48" t="s">
        <v>268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268</v>
      </c>
      <c r="R112" s="48" t="s">
        <v>268</v>
      </c>
      <c r="S112" s="48" t="s">
        <v>268</v>
      </c>
      <c r="T112" s="48" t="s">
        <v>268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268</v>
      </c>
      <c r="AJ112" s="48" t="s">
        <v>268</v>
      </c>
      <c r="AK112" s="48" t="s">
        <v>268</v>
      </c>
      <c r="AL112" s="48" t="s">
        <v>268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268</v>
      </c>
      <c r="R113" s="48" t="s">
        <v>268</v>
      </c>
      <c r="S113" s="48" t="s">
        <v>268</v>
      </c>
      <c r="T113" s="48" t="s">
        <v>268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268</v>
      </c>
      <c r="AJ113" s="48" t="s">
        <v>268</v>
      </c>
      <c r="AK113" s="48" t="s">
        <v>268</v>
      </c>
      <c r="AL113" s="48" t="s">
        <v>268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268</v>
      </c>
      <c r="R114" s="48" t="s">
        <v>268</v>
      </c>
      <c r="S114" s="48" t="s">
        <v>268</v>
      </c>
      <c r="T114" s="48" t="s">
        <v>268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268</v>
      </c>
      <c r="AJ114" s="48" t="s">
        <v>268</v>
      </c>
      <c r="AK114" s="48" t="s">
        <v>268</v>
      </c>
      <c r="AL114" s="48" t="s">
        <v>268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268</v>
      </c>
      <c r="R115" s="48" t="s">
        <v>268</v>
      </c>
      <c r="S115" s="48" t="s">
        <v>268</v>
      </c>
      <c r="T115" s="48" t="s">
        <v>268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268</v>
      </c>
      <c r="AJ115" s="48" t="s">
        <v>268</v>
      </c>
      <c r="AK115" s="48" t="s">
        <v>268</v>
      </c>
      <c r="AL115" s="48" t="s">
        <v>268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268</v>
      </c>
      <c r="R116" s="48" t="s">
        <v>268</v>
      </c>
      <c r="S116" s="48" t="s">
        <v>268</v>
      </c>
      <c r="T116" s="48" t="s">
        <v>268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268</v>
      </c>
      <c r="AJ116" s="48" t="s">
        <v>268</v>
      </c>
      <c r="AK116" s="48" t="s">
        <v>268</v>
      </c>
      <c r="AL116" s="48" t="s">
        <v>268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268</v>
      </c>
      <c r="R117" s="48" t="s">
        <v>268</v>
      </c>
      <c r="S117" s="48" t="s">
        <v>268</v>
      </c>
      <c r="T117" s="48" t="s">
        <v>268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268</v>
      </c>
      <c r="AJ117" s="48" t="s">
        <v>268</v>
      </c>
      <c r="AK117" s="48" t="s">
        <v>268</v>
      </c>
      <c r="AL117" s="48" t="s">
        <v>268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268</v>
      </c>
      <c r="R118" s="48" t="s">
        <v>268</v>
      </c>
      <c r="S118" s="48" t="s">
        <v>268</v>
      </c>
      <c r="T118" s="48" t="s">
        <v>268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268</v>
      </c>
      <c r="AJ118" s="48" t="s">
        <v>268</v>
      </c>
      <c r="AK118" s="48" t="s">
        <v>268</v>
      </c>
      <c r="AL118" s="48" t="s">
        <v>268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268</v>
      </c>
      <c r="R119" s="48" t="s">
        <v>268</v>
      </c>
      <c r="S119" s="48" t="s">
        <v>268</v>
      </c>
      <c r="T119" s="48" t="s">
        <v>268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268</v>
      </c>
      <c r="AJ119" s="48" t="s">
        <v>268</v>
      </c>
      <c r="AK119" s="48" t="s">
        <v>268</v>
      </c>
      <c r="AL119" s="48" t="s">
        <v>268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268</v>
      </c>
      <c r="R120" s="48" t="s">
        <v>268</v>
      </c>
      <c r="S120" s="48" t="s">
        <v>268</v>
      </c>
      <c r="T120" s="48" t="s">
        <v>268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268</v>
      </c>
      <c r="AJ120" s="48" t="s">
        <v>268</v>
      </c>
      <c r="AK120" s="48" t="s">
        <v>268</v>
      </c>
      <c r="AL120" s="48" t="s">
        <v>268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268</v>
      </c>
      <c r="R121" s="48" t="s">
        <v>268</v>
      </c>
      <c r="S121" s="48" t="s">
        <v>268</v>
      </c>
      <c r="T121" s="48" t="s">
        <v>268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268</v>
      </c>
      <c r="AJ121" s="48" t="s">
        <v>268</v>
      </c>
      <c r="AK121" s="48" t="s">
        <v>268</v>
      </c>
      <c r="AL121" s="48" t="s">
        <v>268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268</v>
      </c>
      <c r="R122" s="48" t="s">
        <v>268</v>
      </c>
      <c r="S122" s="48" t="s">
        <v>268</v>
      </c>
      <c r="T122" s="48" t="s">
        <v>268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268</v>
      </c>
      <c r="AJ122" s="48" t="s">
        <v>268</v>
      </c>
      <c r="AK122" s="48" t="s">
        <v>268</v>
      </c>
      <c r="AL122" s="48" t="s">
        <v>268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268</v>
      </c>
      <c r="R123" s="48" t="s">
        <v>268</v>
      </c>
      <c r="S123" s="48" t="s">
        <v>268</v>
      </c>
      <c r="T123" s="48" t="s">
        <v>268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268</v>
      </c>
      <c r="AJ123" s="48" t="s">
        <v>268</v>
      </c>
      <c r="AK123" s="48" t="s">
        <v>268</v>
      </c>
      <c r="AL123" s="48" t="s">
        <v>268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268</v>
      </c>
      <c r="R124" s="48" t="s">
        <v>268</v>
      </c>
      <c r="S124" s="48" t="s">
        <v>268</v>
      </c>
      <c r="T124" s="48" t="s">
        <v>268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268</v>
      </c>
      <c r="AJ124" s="48" t="s">
        <v>268</v>
      </c>
      <c r="AK124" s="48" t="s">
        <v>268</v>
      </c>
      <c r="AL124" s="48" t="s">
        <v>268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268</v>
      </c>
      <c r="R125" s="48" t="s">
        <v>268</v>
      </c>
      <c r="S125" s="48" t="s">
        <v>268</v>
      </c>
      <c r="T125" s="48" t="s">
        <v>268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268</v>
      </c>
      <c r="AJ125" s="48" t="s">
        <v>268</v>
      </c>
      <c r="AK125" s="48" t="s">
        <v>268</v>
      </c>
      <c r="AL125" s="48" t="s">
        <v>268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268</v>
      </c>
      <c r="R126" s="48" t="s">
        <v>268</v>
      </c>
      <c r="S126" s="48" t="s">
        <v>268</v>
      </c>
      <c r="T126" s="48" t="s">
        <v>268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268</v>
      </c>
      <c r="AJ126" s="48" t="s">
        <v>268</v>
      </c>
      <c r="AK126" s="48" t="s">
        <v>268</v>
      </c>
      <c r="AL126" s="48" t="s">
        <v>268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268</v>
      </c>
      <c r="R127" s="48" t="s">
        <v>268</v>
      </c>
      <c r="S127" s="48" t="s">
        <v>268</v>
      </c>
      <c r="T127" s="48" t="s">
        <v>268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268</v>
      </c>
      <c r="AJ127" s="48" t="s">
        <v>268</v>
      </c>
      <c r="AK127" s="48" t="s">
        <v>268</v>
      </c>
      <c r="AL127" s="48" t="s">
        <v>268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268</v>
      </c>
      <c r="R128" s="48" t="s">
        <v>268</v>
      </c>
      <c r="S128" s="48" t="s">
        <v>268</v>
      </c>
      <c r="T128" s="48" t="s">
        <v>268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268</v>
      </c>
      <c r="AJ128" s="48" t="s">
        <v>268</v>
      </c>
      <c r="AK128" s="48" t="s">
        <v>268</v>
      </c>
      <c r="AL128" s="48" t="s">
        <v>268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268</v>
      </c>
      <c r="R129" s="48" t="s">
        <v>268</v>
      </c>
      <c r="S129" s="48" t="s">
        <v>268</v>
      </c>
      <c r="T129" s="48" t="s">
        <v>268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268</v>
      </c>
      <c r="AJ129" s="48" t="s">
        <v>268</v>
      </c>
      <c r="AK129" s="48" t="s">
        <v>268</v>
      </c>
      <c r="AL129" s="48" t="s">
        <v>268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268</v>
      </c>
      <c r="R130" s="48" t="s">
        <v>268</v>
      </c>
      <c r="S130" s="48" t="s">
        <v>268</v>
      </c>
      <c r="T130" s="48" t="s">
        <v>268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268</v>
      </c>
      <c r="AJ130" s="48" t="s">
        <v>268</v>
      </c>
      <c r="AK130" s="48" t="s">
        <v>268</v>
      </c>
      <c r="AL130" s="48" t="s">
        <v>268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268</v>
      </c>
      <c r="R131" s="48" t="s">
        <v>268</v>
      </c>
      <c r="S131" s="48" t="s">
        <v>268</v>
      </c>
      <c r="T131" s="48" t="s">
        <v>268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268</v>
      </c>
      <c r="AJ131" s="48" t="s">
        <v>268</v>
      </c>
      <c r="AK131" s="48" t="s">
        <v>268</v>
      </c>
      <c r="AL131" s="48" t="s">
        <v>268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268</v>
      </c>
      <c r="R132" s="48" t="s">
        <v>268</v>
      </c>
      <c r="S132" s="48" t="s">
        <v>268</v>
      </c>
      <c r="T132" s="48" t="s">
        <v>268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268</v>
      </c>
      <c r="AJ132" s="48" t="s">
        <v>268</v>
      </c>
      <c r="AK132" s="48" t="s">
        <v>268</v>
      </c>
      <c r="AL132" s="48" t="s">
        <v>268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268</v>
      </c>
      <c r="R133" s="48" t="s">
        <v>268</v>
      </c>
      <c r="S133" s="48" t="s">
        <v>268</v>
      </c>
      <c r="T133" s="48" t="s">
        <v>268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268</v>
      </c>
      <c r="AJ133" s="48" t="s">
        <v>268</v>
      </c>
      <c r="AK133" s="48" t="s">
        <v>268</v>
      </c>
      <c r="AL133" s="48" t="s">
        <v>268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268</v>
      </c>
      <c r="R134" s="48" t="s">
        <v>268</v>
      </c>
      <c r="S134" s="48" t="s">
        <v>268</v>
      </c>
      <c r="T134" s="48" t="s">
        <v>268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268</v>
      </c>
      <c r="AJ134" s="48" t="s">
        <v>268</v>
      </c>
      <c r="AK134" s="48" t="s">
        <v>268</v>
      </c>
      <c r="AL134" s="48" t="s">
        <v>268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268</v>
      </c>
      <c r="R135" s="48" t="s">
        <v>268</v>
      </c>
      <c r="S135" s="48" t="s">
        <v>268</v>
      </c>
      <c r="T135" s="48" t="s">
        <v>268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268</v>
      </c>
      <c r="AJ135" s="48" t="s">
        <v>268</v>
      </c>
      <c r="AK135" s="48" t="s">
        <v>268</v>
      </c>
      <c r="AL135" s="48" t="s">
        <v>268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268</v>
      </c>
      <c r="R136" s="48" t="s">
        <v>268</v>
      </c>
      <c r="S136" s="48" t="s">
        <v>268</v>
      </c>
      <c r="T136" s="48" t="s">
        <v>268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268</v>
      </c>
      <c r="AJ136" s="48" t="s">
        <v>268</v>
      </c>
      <c r="AK136" s="48" t="s">
        <v>268</v>
      </c>
      <c r="AL136" s="48" t="s">
        <v>268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268</v>
      </c>
      <c r="R137" s="48" t="s">
        <v>268</v>
      </c>
      <c r="S137" s="48" t="s">
        <v>268</v>
      </c>
      <c r="T137" s="48" t="s">
        <v>268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268</v>
      </c>
      <c r="AJ137" s="48" t="s">
        <v>268</v>
      </c>
      <c r="AK137" s="48" t="s">
        <v>268</v>
      </c>
      <c r="AL137" s="48" t="s">
        <v>268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268</v>
      </c>
      <c r="R138" s="48" t="s">
        <v>268</v>
      </c>
      <c r="S138" s="48" t="s">
        <v>268</v>
      </c>
      <c r="T138" s="48" t="s">
        <v>268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268</v>
      </c>
      <c r="AJ138" s="48" t="s">
        <v>268</v>
      </c>
      <c r="AK138" s="48" t="s">
        <v>268</v>
      </c>
      <c r="AL138" s="48" t="s">
        <v>268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268</v>
      </c>
      <c r="R139" s="48" t="s">
        <v>268</v>
      </c>
      <c r="S139" s="48" t="s">
        <v>268</v>
      </c>
      <c r="T139" s="48" t="s">
        <v>268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268</v>
      </c>
      <c r="AJ139" s="48" t="s">
        <v>268</v>
      </c>
      <c r="AK139" s="48" t="s">
        <v>268</v>
      </c>
      <c r="AL139" s="48" t="s">
        <v>268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268</v>
      </c>
      <c r="R140" s="48" t="s">
        <v>268</v>
      </c>
      <c r="S140" s="48" t="s">
        <v>268</v>
      </c>
      <c r="T140" s="48" t="s">
        <v>268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268</v>
      </c>
      <c r="AJ140" s="48" t="s">
        <v>268</v>
      </c>
      <c r="AK140" s="48" t="s">
        <v>268</v>
      </c>
      <c r="AL140" s="48" t="s">
        <v>268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268</v>
      </c>
      <c r="R141" s="48" t="s">
        <v>268</v>
      </c>
      <c r="S141" s="48" t="s">
        <v>268</v>
      </c>
      <c r="T141" s="48" t="s">
        <v>268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268</v>
      </c>
      <c r="AJ141" s="48" t="s">
        <v>268</v>
      </c>
      <c r="AK141" s="48" t="s">
        <v>268</v>
      </c>
      <c r="AL141" s="48" t="s">
        <v>268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268</v>
      </c>
      <c r="R142" s="48" t="s">
        <v>268</v>
      </c>
      <c r="S142" s="48" t="s">
        <v>268</v>
      </c>
      <c r="T142" s="48" t="s">
        <v>268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268</v>
      </c>
      <c r="AJ142" s="48" t="s">
        <v>268</v>
      </c>
      <c r="AK142" s="48" t="s">
        <v>268</v>
      </c>
      <c r="AL142" s="48" t="s">
        <v>268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268</v>
      </c>
      <c r="R143" s="48" t="s">
        <v>268</v>
      </c>
      <c r="S143" s="48" t="s">
        <v>268</v>
      </c>
      <c r="T143" s="48" t="s">
        <v>268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268</v>
      </c>
      <c r="AJ143" s="48" t="s">
        <v>268</v>
      </c>
      <c r="AK143" s="48" t="s">
        <v>268</v>
      </c>
      <c r="AL143" s="48" t="s">
        <v>268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268</v>
      </c>
      <c r="R144" s="48" t="s">
        <v>268</v>
      </c>
      <c r="S144" s="48" t="s">
        <v>268</v>
      </c>
      <c r="T144" s="48" t="s">
        <v>268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268</v>
      </c>
      <c r="AJ144" s="48" t="s">
        <v>268</v>
      </c>
      <c r="AK144" s="48" t="s">
        <v>268</v>
      </c>
      <c r="AL144" s="48" t="s">
        <v>268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268</v>
      </c>
      <c r="S145" s="48" t="s">
        <v>268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268</v>
      </c>
      <c r="AK145" s="48" t="s">
        <v>268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268</v>
      </c>
      <c r="R146" s="48" t="s">
        <v>268</v>
      </c>
      <c r="S146" s="48" t="s">
        <v>268</v>
      </c>
      <c r="T146" s="48" t="s">
        <v>268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268</v>
      </c>
      <c r="AJ146" s="48" t="s">
        <v>268</v>
      </c>
      <c r="AK146" s="48" t="s">
        <v>268</v>
      </c>
      <c r="AL146" s="48" t="s">
        <v>268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268</v>
      </c>
      <c r="S147" s="48" t="s">
        <v>268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268</v>
      </c>
      <c r="AK147" s="48" t="s">
        <v>268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268</v>
      </c>
      <c r="T148" s="48" t="s">
        <v>268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268</v>
      </c>
      <c r="AL148" s="48" t="s">
        <v>268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268</v>
      </c>
      <c r="R149" s="48" t="s">
        <v>268</v>
      </c>
      <c r="S149" s="48" t="s">
        <v>268</v>
      </c>
      <c r="T149" s="48" t="s">
        <v>268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268</v>
      </c>
      <c r="AJ149" s="48" t="s">
        <v>268</v>
      </c>
      <c r="AK149" s="48" t="s">
        <v>268</v>
      </c>
      <c r="AL149" s="48" t="s">
        <v>268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268</v>
      </c>
      <c r="R150" s="48" t="s">
        <v>268</v>
      </c>
      <c r="S150" s="48" t="s">
        <v>268</v>
      </c>
      <c r="T150" s="48" t="s">
        <v>268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268</v>
      </c>
      <c r="AJ150" s="48" t="s">
        <v>268</v>
      </c>
      <c r="AK150" s="48" t="s">
        <v>268</v>
      </c>
      <c r="AL150" s="48" t="s">
        <v>268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268</v>
      </c>
      <c r="R151" s="48" t="s">
        <v>268</v>
      </c>
      <c r="S151" s="48" t="s">
        <v>268</v>
      </c>
      <c r="T151" s="48" t="s">
        <v>268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268</v>
      </c>
      <c r="AJ151" s="48" t="s">
        <v>268</v>
      </c>
      <c r="AK151" s="48" t="s">
        <v>268</v>
      </c>
      <c r="AL151" s="48" t="s">
        <v>268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268</v>
      </c>
      <c r="R152" s="48" t="s">
        <v>268</v>
      </c>
      <c r="S152" s="48" t="s">
        <v>268</v>
      </c>
      <c r="T152" s="48" t="s">
        <v>268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268</v>
      </c>
      <c r="AJ152" s="48" t="s">
        <v>268</v>
      </c>
      <c r="AK152" s="48" t="s">
        <v>268</v>
      </c>
      <c r="AL152" s="48" t="s">
        <v>268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268</v>
      </c>
      <c r="R153" s="48" t="s">
        <v>268</v>
      </c>
      <c r="S153" s="48" t="s">
        <v>268</v>
      </c>
      <c r="T153" s="48" t="s">
        <v>268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268</v>
      </c>
      <c r="AJ153" s="48" t="s">
        <v>268</v>
      </c>
      <c r="AK153" s="48" t="s">
        <v>268</v>
      </c>
      <c r="AL153" s="48" t="s">
        <v>268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268</v>
      </c>
      <c r="R154" s="48" t="s">
        <v>268</v>
      </c>
      <c r="S154" s="48" t="s">
        <v>268</v>
      </c>
      <c r="T154" s="48" t="s">
        <v>268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268</v>
      </c>
      <c r="AJ154" s="48" t="s">
        <v>268</v>
      </c>
      <c r="AK154" s="48" t="s">
        <v>268</v>
      </c>
      <c r="AL154" s="48" t="s">
        <v>268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268</v>
      </c>
      <c r="R155" s="48" t="s">
        <v>268</v>
      </c>
      <c r="S155" s="48" t="s">
        <v>268</v>
      </c>
      <c r="T155" s="48" t="s">
        <v>268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268</v>
      </c>
      <c r="AJ155" s="48" t="s">
        <v>268</v>
      </c>
      <c r="AK155" s="48" t="s">
        <v>268</v>
      </c>
      <c r="AL155" s="48" t="s">
        <v>268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268</v>
      </c>
      <c r="R156" s="48" t="s">
        <v>268</v>
      </c>
      <c r="S156" s="48" t="s">
        <v>268</v>
      </c>
      <c r="T156" s="48" t="s">
        <v>268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268</v>
      </c>
      <c r="AJ156" s="48" t="s">
        <v>268</v>
      </c>
      <c r="AK156" s="48" t="s">
        <v>268</v>
      </c>
      <c r="AL156" s="48" t="s">
        <v>268</v>
      </c>
      <c r="AM156" s="48">
        <v>21.088999999999999</v>
      </c>
    </row>
    <row r="157" spans="1:39" hidden="1" outlineLevel="1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268</v>
      </c>
      <c r="R157" s="48" t="s">
        <v>268</v>
      </c>
      <c r="S157" s="48" t="s">
        <v>268</v>
      </c>
      <c r="T157" s="48" t="s">
        <v>268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268</v>
      </c>
      <c r="AJ157" s="48" t="s">
        <v>268</v>
      </c>
      <c r="AK157" s="48" t="s">
        <v>268</v>
      </c>
      <c r="AL157" s="48" t="s">
        <v>268</v>
      </c>
      <c r="AM157" s="48">
        <v>21.620699999999999</v>
      </c>
    </row>
    <row r="158" spans="1:39" hidden="1" outlineLevel="1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268</v>
      </c>
      <c r="R158" s="48" t="s">
        <v>268</v>
      </c>
      <c r="S158" s="48" t="s">
        <v>268</v>
      </c>
      <c r="T158" s="48" t="s">
        <v>268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268</v>
      </c>
      <c r="AJ158" s="48" t="s">
        <v>268</v>
      </c>
      <c r="AK158" s="48" t="s">
        <v>268</v>
      </c>
      <c r="AL158" s="48" t="s">
        <v>268</v>
      </c>
      <c r="AM158" s="48">
        <v>22.4375</v>
      </c>
    </row>
    <row r="159" spans="1:39" hidden="1" outlineLevel="1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268</v>
      </c>
      <c r="R159" s="48" t="s">
        <v>268</v>
      </c>
      <c r="S159" s="48" t="s">
        <v>268</v>
      </c>
      <c r="T159" s="48" t="s">
        <v>268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268</v>
      </c>
      <c r="AJ159" s="48" t="s">
        <v>268</v>
      </c>
      <c r="AK159" s="48" t="s">
        <v>268</v>
      </c>
      <c r="AL159" s="48" t="s">
        <v>268</v>
      </c>
      <c r="AM159" s="48">
        <v>23.688600000000001</v>
      </c>
    </row>
    <row r="160" spans="1:39" hidden="1" outlineLevel="1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268</v>
      </c>
      <c r="R160" s="48" t="s">
        <v>268</v>
      </c>
      <c r="S160" s="48" t="s">
        <v>268</v>
      </c>
      <c r="T160" s="48" t="s">
        <v>268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268</v>
      </c>
      <c r="AJ160" s="48" t="s">
        <v>268</v>
      </c>
      <c r="AK160" s="48" t="s">
        <v>268</v>
      </c>
      <c r="AL160" s="48" t="s">
        <v>268</v>
      </c>
      <c r="AM160" s="48">
        <v>23.9878</v>
      </c>
    </row>
    <row r="161" spans="1:39" hidden="1" outlineLevel="1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268</v>
      </c>
      <c r="R161" s="48" t="s">
        <v>268</v>
      </c>
      <c r="S161" s="48" t="s">
        <v>268</v>
      </c>
      <c r="T161" s="48" t="s">
        <v>268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268</v>
      </c>
      <c r="AJ161" s="48" t="s">
        <v>268</v>
      </c>
      <c r="AK161" s="48" t="s">
        <v>268</v>
      </c>
      <c r="AL161" s="48" t="s">
        <v>268</v>
      </c>
      <c r="AM161" s="48">
        <v>24.317499999999999</v>
      </c>
    </row>
    <row r="162" spans="1:39" hidden="1" outlineLevel="1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268</v>
      </c>
      <c r="R162" s="48" t="s">
        <v>268</v>
      </c>
      <c r="S162" s="48" t="s">
        <v>268</v>
      </c>
      <c r="T162" s="48" t="s">
        <v>268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268</v>
      </c>
      <c r="AJ162" s="48" t="s">
        <v>268</v>
      </c>
      <c r="AK162" s="48" t="s">
        <v>268</v>
      </c>
      <c r="AL162" s="48" t="s">
        <v>268</v>
      </c>
      <c r="AM162" s="48">
        <v>23.788</v>
      </c>
    </row>
    <row r="163" spans="1:39" hidden="1" outlineLevel="1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268</v>
      </c>
      <c r="T163" s="48" t="s">
        <v>268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268</v>
      </c>
      <c r="AL163" s="48" t="s">
        <v>268</v>
      </c>
      <c r="AM163" s="48">
        <v>23.011600000000001</v>
      </c>
    </row>
    <row r="164" spans="1:39" hidden="1" outlineLevel="1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268</v>
      </c>
      <c r="T164" s="48" t="s">
        <v>268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268</v>
      </c>
      <c r="AL164" s="48" t="s">
        <v>268</v>
      </c>
      <c r="AM164" s="48">
        <v>21.883099999999999</v>
      </c>
    </row>
    <row r="165" spans="1:39" hidden="1" outlineLevel="1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268</v>
      </c>
      <c r="T165" s="48" t="s">
        <v>268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268</v>
      </c>
      <c r="AL165" s="48" t="s">
        <v>268</v>
      </c>
      <c r="AM165" s="48">
        <v>22.2517</v>
      </c>
    </row>
    <row r="166" spans="1:39" hidden="1" outlineLevel="1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268</v>
      </c>
      <c r="R166" s="48" t="s">
        <v>268</v>
      </c>
      <c r="S166" s="48" t="s">
        <v>268</v>
      </c>
      <c r="T166" s="48" t="s">
        <v>268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268</v>
      </c>
      <c r="AJ166" s="48" t="s">
        <v>268</v>
      </c>
      <c r="AK166" s="48" t="s">
        <v>268</v>
      </c>
      <c r="AL166" s="48" t="s">
        <v>268</v>
      </c>
      <c r="AM166" s="48">
        <v>22.760300000000001</v>
      </c>
    </row>
    <row r="167" spans="1:39" hidden="1" outlineLevel="1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268</v>
      </c>
      <c r="R167" s="48" t="s">
        <v>268</v>
      </c>
      <c r="S167" s="48" t="s">
        <v>268</v>
      </c>
      <c r="T167" s="48" t="s">
        <v>268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268</v>
      </c>
      <c r="AJ167" s="48" t="s">
        <v>268</v>
      </c>
      <c r="AK167" s="48" t="s">
        <v>268</v>
      </c>
      <c r="AL167" s="48" t="s">
        <v>268</v>
      </c>
      <c r="AM167" s="48">
        <v>21.832799999999999</v>
      </c>
    </row>
    <row r="168" spans="1:39" hidden="1" outlineLevel="1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268</v>
      </c>
      <c r="R168" s="48" t="s">
        <v>268</v>
      </c>
      <c r="S168" s="48" t="s">
        <v>268</v>
      </c>
      <c r="T168" s="48" t="s">
        <v>268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268</v>
      </c>
      <c r="AJ168" s="48" t="s">
        <v>268</v>
      </c>
      <c r="AK168" s="48" t="s">
        <v>268</v>
      </c>
      <c r="AL168" s="48" t="s">
        <v>268</v>
      </c>
      <c r="AM168" s="48">
        <v>23.226099999999999</v>
      </c>
    </row>
    <row r="169" spans="1:39" hidden="1" outlineLevel="1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268</v>
      </c>
      <c r="R169" s="48" t="s">
        <v>268</v>
      </c>
      <c r="S169" s="48" t="s">
        <v>268</v>
      </c>
      <c r="T169" s="48" t="s">
        <v>268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268</v>
      </c>
      <c r="AJ169" s="48" t="s">
        <v>268</v>
      </c>
      <c r="AK169" s="48" t="s">
        <v>268</v>
      </c>
      <c r="AL169" s="48" t="s">
        <v>268</v>
      </c>
      <c r="AM169" s="48">
        <v>23.532699999999998</v>
      </c>
    </row>
    <row r="170" spans="1:39" hidden="1" outlineLevel="1">
      <c r="A170" s="8">
        <v>45383</v>
      </c>
      <c r="B170" s="48">
        <v>36.2104</v>
      </c>
      <c r="C170" s="48">
        <v>37.977400000000003</v>
      </c>
      <c r="D170" s="48">
        <v>39.408200000000001</v>
      </c>
      <c r="E170" s="48">
        <v>37.898600000000002</v>
      </c>
      <c r="F170" s="48">
        <v>38.512500000000003</v>
      </c>
      <c r="G170" s="48">
        <v>30.035900000000002</v>
      </c>
      <c r="H170" s="48">
        <v>42.286999999999999</v>
      </c>
      <c r="I170" s="48">
        <v>37.979599999999998</v>
      </c>
      <c r="J170" s="48">
        <v>39.453000000000003</v>
      </c>
      <c r="K170" s="48">
        <v>37.898600000000002</v>
      </c>
      <c r="L170" s="48">
        <v>38.512500000000003</v>
      </c>
      <c r="M170" s="48">
        <v>30.035900000000002</v>
      </c>
      <c r="N170" s="48">
        <v>42.286999999999999</v>
      </c>
      <c r="O170" s="48">
        <v>14.7479</v>
      </c>
      <c r="P170" s="48">
        <v>14.7479</v>
      </c>
      <c r="Q170" s="48" t="s">
        <v>268</v>
      </c>
      <c r="R170" s="48" t="s">
        <v>268</v>
      </c>
      <c r="S170" s="48" t="s">
        <v>268</v>
      </c>
      <c r="T170" s="48" t="s">
        <v>268</v>
      </c>
      <c r="U170" s="48">
        <v>8.0764999999999993</v>
      </c>
      <c r="V170" s="48">
        <v>0</v>
      </c>
      <c r="W170" s="48">
        <v>8.0764999999999993</v>
      </c>
      <c r="X170" s="48">
        <v>0</v>
      </c>
      <c r="Y170" s="48">
        <v>0</v>
      </c>
      <c r="Z170" s="48">
        <v>8.0764999999999993</v>
      </c>
      <c r="AA170" s="48">
        <v>8.0764999999999993</v>
      </c>
      <c r="AB170" s="48">
        <v>0</v>
      </c>
      <c r="AC170" s="48">
        <v>8.0764999999999993</v>
      </c>
      <c r="AD170" s="48">
        <v>0</v>
      </c>
      <c r="AE170" s="48">
        <v>0</v>
      </c>
      <c r="AF170" s="48">
        <v>8.0764999999999993</v>
      </c>
      <c r="AG170" s="48">
        <v>0</v>
      </c>
      <c r="AH170" s="48">
        <v>0</v>
      </c>
      <c r="AI170" s="48" t="s">
        <v>268</v>
      </c>
      <c r="AJ170" s="48" t="s">
        <v>268</v>
      </c>
      <c r="AK170" s="48" t="s">
        <v>268</v>
      </c>
      <c r="AL170" s="48" t="s">
        <v>268</v>
      </c>
      <c r="AM170" s="48">
        <v>23.272400000000001</v>
      </c>
    </row>
    <row r="171" spans="1:39" hidden="1" outlineLevel="1">
      <c r="A171" s="8">
        <v>45413</v>
      </c>
      <c r="B171" s="48">
        <v>36.904800000000002</v>
      </c>
      <c r="C171" s="48">
        <v>37.849400000000003</v>
      </c>
      <c r="D171" s="48">
        <v>39.755299999999998</v>
      </c>
      <c r="E171" s="48">
        <v>37.751899999999999</v>
      </c>
      <c r="F171" s="48">
        <v>38.599899999999998</v>
      </c>
      <c r="G171" s="48">
        <v>28.750599999999999</v>
      </c>
      <c r="H171" s="48">
        <v>43.302900000000001</v>
      </c>
      <c r="I171" s="48">
        <v>37.849299999999999</v>
      </c>
      <c r="J171" s="48">
        <v>39.753900000000002</v>
      </c>
      <c r="K171" s="48">
        <v>37.751899999999999</v>
      </c>
      <c r="L171" s="48">
        <v>38.599899999999998</v>
      </c>
      <c r="M171" s="48">
        <v>28.750599999999999</v>
      </c>
      <c r="N171" s="48">
        <v>43.302900000000001</v>
      </c>
      <c r="O171" s="48">
        <v>41.443600000000004</v>
      </c>
      <c r="P171" s="48">
        <v>41.443600000000004</v>
      </c>
      <c r="Q171" s="48" t="s">
        <v>268</v>
      </c>
      <c r="R171" s="48" t="s">
        <v>268</v>
      </c>
      <c r="S171" s="48" t="s">
        <v>268</v>
      </c>
      <c r="T171" s="48" t="s">
        <v>268</v>
      </c>
      <c r="U171" s="48">
        <v>8.1283999999999992</v>
      </c>
      <c r="V171" s="48">
        <v>0</v>
      </c>
      <c r="W171" s="48">
        <v>8.1283999999999992</v>
      </c>
      <c r="X171" s="48">
        <v>0</v>
      </c>
      <c r="Y171" s="48">
        <v>0</v>
      </c>
      <c r="Z171" s="48">
        <v>8.1283999999999992</v>
      </c>
      <c r="AA171" s="48">
        <v>8.1283999999999992</v>
      </c>
      <c r="AB171" s="48">
        <v>0</v>
      </c>
      <c r="AC171" s="48">
        <v>8.1283999999999992</v>
      </c>
      <c r="AD171" s="48">
        <v>0</v>
      </c>
      <c r="AE171" s="48">
        <v>0</v>
      </c>
      <c r="AF171" s="48">
        <v>8.1283999999999992</v>
      </c>
      <c r="AG171" s="48">
        <v>0</v>
      </c>
      <c r="AH171" s="48">
        <v>0</v>
      </c>
      <c r="AI171" s="48" t="s">
        <v>268</v>
      </c>
      <c r="AJ171" s="48" t="s">
        <v>268</v>
      </c>
      <c r="AK171" s="48" t="s">
        <v>268</v>
      </c>
      <c r="AL171" s="48" t="s">
        <v>268</v>
      </c>
      <c r="AM171" s="48">
        <v>21.035799999999998</v>
      </c>
    </row>
    <row r="172" spans="1:39" hidden="1" outlineLevel="1">
      <c r="A172" s="8">
        <v>45444</v>
      </c>
      <c r="B172" s="48">
        <v>36.379800000000003</v>
      </c>
      <c r="C172" s="48">
        <v>37.571800000000003</v>
      </c>
      <c r="D172" s="48">
        <v>40.175600000000003</v>
      </c>
      <c r="E172" s="48">
        <v>37.446399999999997</v>
      </c>
      <c r="F172" s="48">
        <v>37.861199999999997</v>
      </c>
      <c r="G172" s="48">
        <v>31.658200000000001</v>
      </c>
      <c r="H172" s="48">
        <v>42.124600000000001</v>
      </c>
      <c r="I172" s="48">
        <v>37.570599999999999</v>
      </c>
      <c r="J172" s="48">
        <v>40.155200000000001</v>
      </c>
      <c r="K172" s="48">
        <v>37.446399999999997</v>
      </c>
      <c r="L172" s="48">
        <v>37.861199999999997</v>
      </c>
      <c r="M172" s="48">
        <v>31.658200000000001</v>
      </c>
      <c r="N172" s="48">
        <v>42.124600000000001</v>
      </c>
      <c r="O172" s="48">
        <v>54.365000000000002</v>
      </c>
      <c r="P172" s="48">
        <v>54.365000000000002</v>
      </c>
      <c r="Q172" s="48" t="s">
        <v>268</v>
      </c>
      <c r="R172" s="48" t="s">
        <v>268</v>
      </c>
      <c r="S172" s="48" t="s">
        <v>268</v>
      </c>
      <c r="T172" s="48" t="s">
        <v>268</v>
      </c>
      <c r="U172" s="48">
        <v>8.2225000000000001</v>
      </c>
      <c r="V172" s="48">
        <v>0</v>
      </c>
      <c r="W172" s="48">
        <v>8.2225000000000001</v>
      </c>
      <c r="X172" s="48">
        <v>0</v>
      </c>
      <c r="Y172" s="48">
        <v>0</v>
      </c>
      <c r="Z172" s="48">
        <v>8.2225000000000001</v>
      </c>
      <c r="AA172" s="48">
        <v>8.2225000000000001</v>
      </c>
      <c r="AB172" s="48">
        <v>0</v>
      </c>
      <c r="AC172" s="48">
        <v>8.2225000000000001</v>
      </c>
      <c r="AD172" s="48">
        <v>0</v>
      </c>
      <c r="AE172" s="48">
        <v>0</v>
      </c>
      <c r="AF172" s="48">
        <v>8.2225000000000001</v>
      </c>
      <c r="AG172" s="48">
        <v>0</v>
      </c>
      <c r="AH172" s="48">
        <v>0</v>
      </c>
      <c r="AI172" s="48" t="s">
        <v>268</v>
      </c>
      <c r="AJ172" s="48" t="s">
        <v>268</v>
      </c>
      <c r="AK172" s="48" t="s">
        <v>268</v>
      </c>
      <c r="AL172" s="48" t="s">
        <v>268</v>
      </c>
      <c r="AM172" s="48">
        <v>22.158899999999999</v>
      </c>
    </row>
    <row r="173" spans="1:39" hidden="1" outlineLevel="1">
      <c r="A173" s="8">
        <v>45474</v>
      </c>
      <c r="B173" s="48">
        <v>35.811</v>
      </c>
      <c r="C173" s="48">
        <v>37.157899999999998</v>
      </c>
      <c r="D173" s="48">
        <v>40.638300000000001</v>
      </c>
      <c r="E173" s="48">
        <v>36.984699999999997</v>
      </c>
      <c r="F173" s="48">
        <v>37.428800000000003</v>
      </c>
      <c r="G173" s="48">
        <v>30.8536</v>
      </c>
      <c r="H173" s="48">
        <v>40.333100000000002</v>
      </c>
      <c r="I173" s="48">
        <v>37.157400000000003</v>
      </c>
      <c r="J173" s="48">
        <v>40.638199999999998</v>
      </c>
      <c r="K173" s="48">
        <v>36.984699999999997</v>
      </c>
      <c r="L173" s="48">
        <v>37.428800000000003</v>
      </c>
      <c r="M173" s="48">
        <v>30.8536</v>
      </c>
      <c r="N173" s="48">
        <v>40.333100000000002</v>
      </c>
      <c r="O173" s="48">
        <v>40.659399999999998</v>
      </c>
      <c r="P173" s="48">
        <v>40.659399999999998</v>
      </c>
      <c r="Q173" s="48" t="s">
        <v>268</v>
      </c>
      <c r="R173" s="48" t="s">
        <v>268</v>
      </c>
      <c r="S173" s="48" t="s">
        <v>268</v>
      </c>
      <c r="T173" s="48" t="s">
        <v>268</v>
      </c>
      <c r="U173" s="48">
        <v>10.714499999999999</v>
      </c>
      <c r="V173" s="48">
        <v>0</v>
      </c>
      <c r="W173" s="48">
        <v>10.714499999999999</v>
      </c>
      <c r="X173" s="48">
        <v>0</v>
      </c>
      <c r="Y173" s="48">
        <v>0</v>
      </c>
      <c r="Z173" s="48">
        <v>10.714499999999999</v>
      </c>
      <c r="AA173" s="48">
        <v>10.714499999999999</v>
      </c>
      <c r="AB173" s="48">
        <v>0</v>
      </c>
      <c r="AC173" s="48">
        <v>10.714499999999999</v>
      </c>
      <c r="AD173" s="48">
        <v>0</v>
      </c>
      <c r="AE173" s="48">
        <v>0</v>
      </c>
      <c r="AF173" s="48">
        <v>10.714499999999999</v>
      </c>
      <c r="AG173" s="48">
        <v>0</v>
      </c>
      <c r="AH173" s="48">
        <v>0</v>
      </c>
      <c r="AI173" s="48" t="s">
        <v>268</v>
      </c>
      <c r="AJ173" s="48" t="s">
        <v>268</v>
      </c>
      <c r="AK173" s="48" t="s">
        <v>268</v>
      </c>
      <c r="AL173" s="48" t="s">
        <v>268</v>
      </c>
      <c r="AM173" s="48">
        <v>23.367599999999999</v>
      </c>
    </row>
    <row r="174" spans="1:39" hidden="1" outlineLevel="1">
      <c r="A174" s="8">
        <v>45505</v>
      </c>
      <c r="B174" s="48">
        <v>36.588799999999999</v>
      </c>
      <c r="C174" s="48">
        <v>37.513800000000003</v>
      </c>
      <c r="D174" s="48">
        <v>42.251600000000003</v>
      </c>
      <c r="E174" s="48">
        <v>37.289900000000003</v>
      </c>
      <c r="F174" s="48">
        <v>37.627800000000001</v>
      </c>
      <c r="G174" s="48">
        <v>32.390099999999997</v>
      </c>
      <c r="H174" s="48">
        <v>39.919499999999999</v>
      </c>
      <c r="I174" s="48">
        <v>37.513300000000001</v>
      </c>
      <c r="J174" s="48">
        <v>42.244199999999999</v>
      </c>
      <c r="K174" s="48">
        <v>37.289900000000003</v>
      </c>
      <c r="L174" s="48">
        <v>37.627800000000001</v>
      </c>
      <c r="M174" s="48">
        <v>32.390099999999997</v>
      </c>
      <c r="N174" s="48">
        <v>39.919499999999999</v>
      </c>
      <c r="O174" s="48">
        <v>58.9054</v>
      </c>
      <c r="P174" s="48">
        <v>58.9054</v>
      </c>
      <c r="Q174" s="48" t="s">
        <v>268</v>
      </c>
      <c r="R174" s="48" t="s">
        <v>268</v>
      </c>
      <c r="S174" s="48" t="s">
        <v>268</v>
      </c>
      <c r="T174" s="48" t="s">
        <v>268</v>
      </c>
      <c r="U174" s="48">
        <v>8.1304999999999996</v>
      </c>
      <c r="V174" s="48">
        <v>0</v>
      </c>
      <c r="W174" s="48">
        <v>8.1304999999999996</v>
      </c>
      <c r="X174" s="48">
        <v>0</v>
      </c>
      <c r="Y174" s="48">
        <v>18.649100000000001</v>
      </c>
      <c r="Z174" s="48">
        <v>8.1288999999999998</v>
      </c>
      <c r="AA174" s="48">
        <v>8.1304999999999996</v>
      </c>
      <c r="AB174" s="48">
        <v>0</v>
      </c>
      <c r="AC174" s="48">
        <v>8.1304999999999996</v>
      </c>
      <c r="AD174" s="48">
        <v>0</v>
      </c>
      <c r="AE174" s="48">
        <v>18.649100000000001</v>
      </c>
      <c r="AF174" s="48">
        <v>8.1288999999999998</v>
      </c>
      <c r="AG174" s="48">
        <v>0</v>
      </c>
      <c r="AH174" s="48">
        <v>0</v>
      </c>
      <c r="AI174" s="48" t="s">
        <v>268</v>
      </c>
      <c r="AJ174" s="48" t="s">
        <v>268</v>
      </c>
      <c r="AK174" s="48" t="s">
        <v>268</v>
      </c>
      <c r="AL174" s="48" t="s">
        <v>268</v>
      </c>
      <c r="AM174" s="48">
        <v>22.906199999999998</v>
      </c>
    </row>
    <row r="175" spans="1:39" hidden="1" outlineLevel="1">
      <c r="A175" s="8">
        <v>45536</v>
      </c>
      <c r="B175" s="48">
        <v>36.3553</v>
      </c>
      <c r="C175" s="48">
        <v>37.152700000000003</v>
      </c>
      <c r="D175" s="48">
        <v>42.068800000000003</v>
      </c>
      <c r="E175" s="48">
        <v>36.933199999999999</v>
      </c>
      <c r="F175" s="48">
        <v>37.526299999999999</v>
      </c>
      <c r="G175" s="48">
        <v>30.207999999999998</v>
      </c>
      <c r="H175" s="48">
        <v>38.8506</v>
      </c>
      <c r="I175" s="48">
        <v>37.152299999999997</v>
      </c>
      <c r="J175" s="48">
        <v>42.061500000000002</v>
      </c>
      <c r="K175" s="48">
        <v>36.933199999999999</v>
      </c>
      <c r="L175" s="48">
        <v>37.526299999999999</v>
      </c>
      <c r="M175" s="48">
        <v>30.207999999999998</v>
      </c>
      <c r="N175" s="48">
        <v>38.8506</v>
      </c>
      <c r="O175" s="48">
        <v>53.097999999999999</v>
      </c>
      <c r="P175" s="48">
        <v>53.097999999999999</v>
      </c>
      <c r="Q175" s="48" t="s">
        <v>268</v>
      </c>
      <c r="R175" s="48" t="s">
        <v>268</v>
      </c>
      <c r="S175" s="48" t="s">
        <v>268</v>
      </c>
      <c r="T175" s="48" t="s">
        <v>268</v>
      </c>
      <c r="U175" s="48">
        <v>11.940899999999999</v>
      </c>
      <c r="V175" s="48">
        <v>0</v>
      </c>
      <c r="W175" s="48">
        <v>11.940899999999999</v>
      </c>
      <c r="X175" s="48">
        <v>0</v>
      </c>
      <c r="Y175" s="48">
        <v>20.45</v>
      </c>
      <c r="Z175" s="48">
        <v>11.940300000000001</v>
      </c>
      <c r="AA175" s="48">
        <v>11.940899999999999</v>
      </c>
      <c r="AB175" s="48">
        <v>0</v>
      </c>
      <c r="AC175" s="48">
        <v>11.940899999999999</v>
      </c>
      <c r="AD175" s="48">
        <v>0</v>
      </c>
      <c r="AE175" s="48">
        <v>20.45</v>
      </c>
      <c r="AF175" s="48">
        <v>11.940300000000001</v>
      </c>
      <c r="AG175" s="48">
        <v>0</v>
      </c>
      <c r="AH175" s="48">
        <v>0</v>
      </c>
      <c r="AI175" s="48" t="s">
        <v>268</v>
      </c>
      <c r="AJ175" s="48" t="s">
        <v>268</v>
      </c>
      <c r="AK175" s="48" t="s">
        <v>268</v>
      </c>
      <c r="AL175" s="48" t="s">
        <v>268</v>
      </c>
      <c r="AM175" s="48">
        <v>23.6294</v>
      </c>
    </row>
    <row r="176" spans="1:39" hidden="1" outlineLevel="1">
      <c r="A176" s="8">
        <v>45566</v>
      </c>
      <c r="B176" s="48">
        <v>36.608699999999999</v>
      </c>
      <c r="C176" s="48">
        <v>37.528399999999998</v>
      </c>
      <c r="D176" s="48">
        <v>41.086399999999998</v>
      </c>
      <c r="E176" s="48">
        <v>37.438499999999998</v>
      </c>
      <c r="F176" s="48">
        <v>37.683399999999999</v>
      </c>
      <c r="G176" s="48">
        <v>31.7577</v>
      </c>
      <c r="H176" s="48">
        <v>37.982799999999997</v>
      </c>
      <c r="I176" s="48">
        <v>37.529200000000003</v>
      </c>
      <c r="J176" s="48">
        <v>41.119700000000002</v>
      </c>
      <c r="K176" s="48">
        <v>37.438499999999998</v>
      </c>
      <c r="L176" s="48">
        <v>37.683399999999999</v>
      </c>
      <c r="M176" s="48">
        <v>31.7577</v>
      </c>
      <c r="N176" s="48">
        <v>37.982799999999997</v>
      </c>
      <c r="O176" s="48">
        <v>13.6564</v>
      </c>
      <c r="P176" s="48">
        <v>13.6564</v>
      </c>
      <c r="Q176" s="48" t="s">
        <v>268</v>
      </c>
      <c r="R176" s="48" t="s">
        <v>268</v>
      </c>
      <c r="S176" s="48" t="s">
        <v>268</v>
      </c>
      <c r="T176" s="48" t="s">
        <v>268</v>
      </c>
      <c r="U176" s="48">
        <v>7.7202999999999999</v>
      </c>
      <c r="V176" s="48">
        <v>0</v>
      </c>
      <c r="W176" s="48">
        <v>7.7202999999999999</v>
      </c>
      <c r="X176" s="48">
        <v>0</v>
      </c>
      <c r="Y176" s="48">
        <v>20.02</v>
      </c>
      <c r="Z176" s="48">
        <v>7.7161</v>
      </c>
      <c r="AA176" s="48">
        <v>7.7202999999999999</v>
      </c>
      <c r="AB176" s="48">
        <v>0</v>
      </c>
      <c r="AC176" s="48">
        <v>7.7202999999999999</v>
      </c>
      <c r="AD176" s="48">
        <v>0</v>
      </c>
      <c r="AE176" s="48">
        <v>20.02</v>
      </c>
      <c r="AF176" s="48">
        <v>7.7161</v>
      </c>
      <c r="AG176" s="48">
        <v>0</v>
      </c>
      <c r="AH176" s="48">
        <v>0</v>
      </c>
      <c r="AI176" s="48" t="s">
        <v>268</v>
      </c>
      <c r="AJ176" s="48" t="s">
        <v>268</v>
      </c>
      <c r="AK176" s="48" t="s">
        <v>268</v>
      </c>
      <c r="AL176" s="48" t="s">
        <v>268</v>
      </c>
      <c r="AM176" s="48">
        <v>22.782699999999998</v>
      </c>
    </row>
    <row r="177" spans="1:39">
      <c r="A177" s="8">
        <v>45597</v>
      </c>
      <c r="B177" s="48">
        <v>36.066699999999997</v>
      </c>
      <c r="C177" s="48">
        <v>36.537700000000001</v>
      </c>
      <c r="D177" s="48">
        <v>40.774799999999999</v>
      </c>
      <c r="E177" s="48">
        <v>36.439799999999998</v>
      </c>
      <c r="F177" s="48">
        <v>36.819000000000003</v>
      </c>
      <c r="G177" s="48">
        <v>28.465399999999999</v>
      </c>
      <c r="H177" s="48">
        <v>37.041699999999999</v>
      </c>
      <c r="I177" s="48">
        <v>36.537700000000001</v>
      </c>
      <c r="J177" s="48">
        <v>40.772399999999998</v>
      </c>
      <c r="K177" s="48">
        <v>36.439799999999998</v>
      </c>
      <c r="L177" s="48">
        <v>36.819000000000003</v>
      </c>
      <c r="M177" s="48">
        <v>28.465399999999999</v>
      </c>
      <c r="N177" s="48">
        <v>37.041699999999999</v>
      </c>
      <c r="O177" s="48">
        <v>58.232799999999997</v>
      </c>
      <c r="P177" s="48">
        <v>58.232799999999997</v>
      </c>
      <c r="Q177" s="48" t="s">
        <v>268</v>
      </c>
      <c r="R177" s="48" t="s">
        <v>268</v>
      </c>
      <c r="S177" s="48" t="s">
        <v>268</v>
      </c>
      <c r="T177" s="48" t="s">
        <v>268</v>
      </c>
      <c r="U177" s="48">
        <v>9.5869999999999997</v>
      </c>
      <c r="V177" s="48">
        <v>0</v>
      </c>
      <c r="W177" s="48">
        <v>9.5869999999999997</v>
      </c>
      <c r="X177" s="48">
        <v>0</v>
      </c>
      <c r="Y177" s="48">
        <v>0</v>
      </c>
      <c r="Z177" s="48">
        <v>9.5869999999999997</v>
      </c>
      <c r="AA177" s="48">
        <v>9.5869999999999997</v>
      </c>
      <c r="AB177" s="48">
        <v>0</v>
      </c>
      <c r="AC177" s="48">
        <v>9.5869999999999997</v>
      </c>
      <c r="AD177" s="48">
        <v>0</v>
      </c>
      <c r="AE177" s="48">
        <v>0</v>
      </c>
      <c r="AF177" s="48">
        <v>9.5869999999999997</v>
      </c>
      <c r="AG177" s="48">
        <v>0</v>
      </c>
      <c r="AH177" s="48">
        <v>0</v>
      </c>
      <c r="AI177" s="48" t="s">
        <v>268</v>
      </c>
      <c r="AJ177" s="48" t="s">
        <v>268</v>
      </c>
      <c r="AK177" s="48" t="s">
        <v>268</v>
      </c>
      <c r="AL177" s="48" t="s">
        <v>268</v>
      </c>
      <c r="AM177" s="48">
        <v>23.914999999999999</v>
      </c>
    </row>
    <row r="178" spans="1:39">
      <c r="A178" s="8">
        <v>45627</v>
      </c>
      <c r="B178" s="48">
        <v>36.082900000000002</v>
      </c>
      <c r="C178" s="48">
        <v>36.499600000000001</v>
      </c>
      <c r="D178" s="48">
        <v>41.155700000000003</v>
      </c>
      <c r="E178" s="48">
        <v>36.387700000000002</v>
      </c>
      <c r="F178" s="48">
        <v>36.772599999999997</v>
      </c>
      <c r="G178" s="48">
        <v>27.566099999999999</v>
      </c>
      <c r="H178" s="48">
        <v>40.634900000000002</v>
      </c>
      <c r="I178" s="48">
        <v>36.499200000000002</v>
      </c>
      <c r="J178" s="48">
        <v>41.143099999999997</v>
      </c>
      <c r="K178" s="48">
        <v>36.387700000000002</v>
      </c>
      <c r="L178" s="48">
        <v>36.772599999999997</v>
      </c>
      <c r="M178" s="48">
        <v>27.566099999999999</v>
      </c>
      <c r="N178" s="48">
        <v>40.634900000000002</v>
      </c>
      <c r="O178" s="48">
        <v>50.104799999999997</v>
      </c>
      <c r="P178" s="48">
        <v>50.104799999999997</v>
      </c>
      <c r="Q178" s="48" t="s">
        <v>268</v>
      </c>
      <c r="R178" s="48" t="s">
        <v>268</v>
      </c>
      <c r="S178" s="48" t="s">
        <v>268</v>
      </c>
      <c r="T178" s="48" t="s">
        <v>268</v>
      </c>
      <c r="U178" s="48">
        <v>8.5184999999999995</v>
      </c>
      <c r="V178" s="48">
        <v>0</v>
      </c>
      <c r="W178" s="48">
        <v>8.5184999999999995</v>
      </c>
      <c r="X178" s="48">
        <v>0</v>
      </c>
      <c r="Y178" s="48">
        <v>0</v>
      </c>
      <c r="Z178" s="48">
        <v>8.5184999999999995</v>
      </c>
      <c r="AA178" s="48">
        <v>8.5184999999999995</v>
      </c>
      <c r="AB178" s="48">
        <v>0</v>
      </c>
      <c r="AC178" s="48">
        <v>8.5184999999999995</v>
      </c>
      <c r="AD178" s="48">
        <v>0</v>
      </c>
      <c r="AE178" s="48">
        <v>0</v>
      </c>
      <c r="AF178" s="48">
        <v>8.5184999999999995</v>
      </c>
      <c r="AG178" s="48">
        <v>0</v>
      </c>
      <c r="AH178" s="48">
        <v>0</v>
      </c>
      <c r="AI178" s="48" t="s">
        <v>268</v>
      </c>
      <c r="AJ178" s="48" t="s">
        <v>268</v>
      </c>
      <c r="AK178" s="48" t="s">
        <v>268</v>
      </c>
      <c r="AL178" s="48" t="s">
        <v>268</v>
      </c>
      <c r="AM178" s="48">
        <v>24.5916</v>
      </c>
    </row>
    <row r="179" spans="1:39">
      <c r="A179" s="8">
        <v>45658</v>
      </c>
      <c r="B179" s="48">
        <v>36.2502</v>
      </c>
      <c r="C179" s="48">
        <v>37.374899999999997</v>
      </c>
      <c r="D179" s="48">
        <v>39.762</v>
      </c>
      <c r="E179" s="48">
        <v>37.314599999999999</v>
      </c>
      <c r="F179" s="48">
        <v>37.473100000000002</v>
      </c>
      <c r="G179" s="48">
        <v>33.227899999999998</v>
      </c>
      <c r="H179" s="48">
        <v>38.518599999999999</v>
      </c>
      <c r="I179" s="48">
        <v>37.386600000000001</v>
      </c>
      <c r="J179" s="48">
        <v>40.275199999999998</v>
      </c>
      <c r="K179" s="48">
        <v>37.314599999999999</v>
      </c>
      <c r="L179" s="48">
        <v>37.473100000000002</v>
      </c>
      <c r="M179" s="48">
        <v>33.227899999999998</v>
      </c>
      <c r="N179" s="48">
        <v>38.518599999999999</v>
      </c>
      <c r="O179" s="48">
        <v>5.6653000000000002</v>
      </c>
      <c r="P179" s="48">
        <v>5.6653000000000002</v>
      </c>
      <c r="Q179" s="48" t="s">
        <v>268</v>
      </c>
      <c r="R179" s="48" t="s">
        <v>268</v>
      </c>
      <c r="S179" s="48" t="s">
        <v>268</v>
      </c>
      <c r="T179" s="48" t="s">
        <v>268</v>
      </c>
      <c r="U179" s="48">
        <v>10.983700000000001</v>
      </c>
      <c r="V179" s="48">
        <v>0</v>
      </c>
      <c r="W179" s="48">
        <v>10.983700000000001</v>
      </c>
      <c r="X179" s="48">
        <v>0</v>
      </c>
      <c r="Y179" s="48">
        <v>0</v>
      </c>
      <c r="Z179" s="48">
        <v>10.983700000000001</v>
      </c>
      <c r="AA179" s="48">
        <v>10.983700000000001</v>
      </c>
      <c r="AB179" s="48">
        <v>0</v>
      </c>
      <c r="AC179" s="48">
        <v>10.983700000000001</v>
      </c>
      <c r="AD179" s="48">
        <v>0</v>
      </c>
      <c r="AE179" s="48">
        <v>0</v>
      </c>
      <c r="AF179" s="48">
        <v>10.983700000000001</v>
      </c>
      <c r="AG179" s="48">
        <v>0</v>
      </c>
      <c r="AH179" s="48">
        <v>0</v>
      </c>
      <c r="AI179" s="48" t="s">
        <v>268</v>
      </c>
      <c r="AJ179" s="48" t="s">
        <v>268</v>
      </c>
      <c r="AK179" s="48" t="s">
        <v>268</v>
      </c>
      <c r="AL179" s="48" t="s">
        <v>268</v>
      </c>
      <c r="AM179" s="48">
        <v>23.137699999999999</v>
      </c>
    </row>
    <row r="180" spans="1:39">
      <c r="A180" s="8">
        <v>45689</v>
      </c>
      <c r="B180" s="48">
        <v>36.880499999999998</v>
      </c>
      <c r="C180" s="48">
        <v>37.361499999999999</v>
      </c>
      <c r="D180" s="48">
        <v>40.616599999999998</v>
      </c>
      <c r="E180" s="48">
        <v>37.276000000000003</v>
      </c>
      <c r="F180" s="48">
        <v>37.389299999999999</v>
      </c>
      <c r="G180" s="48">
        <v>33.839100000000002</v>
      </c>
      <c r="H180" s="48">
        <v>40.1584</v>
      </c>
      <c r="I180" s="48">
        <v>37.3611</v>
      </c>
      <c r="J180" s="48">
        <v>40.613799999999998</v>
      </c>
      <c r="K180" s="48">
        <v>37.276000000000003</v>
      </c>
      <c r="L180" s="48">
        <v>37.389299999999999</v>
      </c>
      <c r="M180" s="48">
        <v>33.839100000000002</v>
      </c>
      <c r="N180" s="48">
        <v>40.1584</v>
      </c>
      <c r="O180" s="48">
        <v>41.4876</v>
      </c>
      <c r="P180" s="48">
        <v>41.4876</v>
      </c>
      <c r="Q180" s="48" t="s">
        <v>268</v>
      </c>
      <c r="R180" s="48" t="s">
        <v>268</v>
      </c>
      <c r="S180" s="48" t="s">
        <v>268</v>
      </c>
      <c r="T180" s="48" t="s">
        <v>268</v>
      </c>
      <c r="U180" s="48">
        <v>10.788600000000001</v>
      </c>
      <c r="V180" s="48">
        <v>0</v>
      </c>
      <c r="W180" s="48">
        <v>10.788600000000001</v>
      </c>
      <c r="X180" s="48">
        <v>0</v>
      </c>
      <c r="Y180" s="48">
        <v>0</v>
      </c>
      <c r="Z180" s="48">
        <v>10.788600000000001</v>
      </c>
      <c r="AA180" s="48">
        <v>10.788600000000001</v>
      </c>
      <c r="AB180" s="48">
        <v>0</v>
      </c>
      <c r="AC180" s="48">
        <v>10.788600000000001</v>
      </c>
      <c r="AD180" s="48">
        <v>0</v>
      </c>
      <c r="AE180" s="48">
        <v>0</v>
      </c>
      <c r="AF180" s="48">
        <v>10.788600000000001</v>
      </c>
      <c r="AG180" s="48">
        <v>0</v>
      </c>
      <c r="AH180" s="48">
        <v>0</v>
      </c>
      <c r="AI180" s="48" t="s">
        <v>268</v>
      </c>
      <c r="AJ180" s="48" t="s">
        <v>268</v>
      </c>
      <c r="AK180" s="48" t="s">
        <v>268</v>
      </c>
      <c r="AL180" s="48" t="s">
        <v>268</v>
      </c>
      <c r="AM180" s="48">
        <v>25.107900000000001</v>
      </c>
    </row>
    <row r="181" spans="1:39">
      <c r="A181" s="8">
        <v>45717</v>
      </c>
      <c r="B181" s="48">
        <v>37.061500000000002</v>
      </c>
      <c r="C181" s="48">
        <v>37.626399999999997</v>
      </c>
      <c r="D181" s="48">
        <v>41.048200000000001</v>
      </c>
      <c r="E181" s="48">
        <v>37.542000000000002</v>
      </c>
      <c r="F181" s="48">
        <v>37.810299999999998</v>
      </c>
      <c r="G181" s="48">
        <v>31.342700000000001</v>
      </c>
      <c r="H181" s="48">
        <v>39.557299999999998</v>
      </c>
      <c r="I181" s="48">
        <v>37.625599999999999</v>
      </c>
      <c r="J181" s="48">
        <v>41.026800000000001</v>
      </c>
      <c r="K181" s="48">
        <v>37.542000000000002</v>
      </c>
      <c r="L181" s="48">
        <v>37.810299999999998</v>
      </c>
      <c r="M181" s="48">
        <v>31.342700000000001</v>
      </c>
      <c r="N181" s="48">
        <v>39.557299999999998</v>
      </c>
      <c r="O181" s="48">
        <v>48.551400000000001</v>
      </c>
      <c r="P181" s="48">
        <v>48.551400000000001</v>
      </c>
      <c r="Q181" s="48" t="s">
        <v>268</v>
      </c>
      <c r="R181" s="48" t="s">
        <v>268</v>
      </c>
      <c r="S181" s="48" t="s">
        <v>268</v>
      </c>
      <c r="T181" s="48" t="s">
        <v>268</v>
      </c>
      <c r="U181" s="48">
        <v>13.9442</v>
      </c>
      <c r="V181" s="48">
        <v>0</v>
      </c>
      <c r="W181" s="48">
        <v>13.9442</v>
      </c>
      <c r="X181" s="48">
        <v>17.899999999999999</v>
      </c>
      <c r="Y181" s="48">
        <v>0</v>
      </c>
      <c r="Z181" s="48">
        <v>13.933299999999999</v>
      </c>
      <c r="AA181" s="48">
        <v>13.9442</v>
      </c>
      <c r="AB181" s="48">
        <v>0</v>
      </c>
      <c r="AC181" s="48">
        <v>13.9442</v>
      </c>
      <c r="AD181" s="48">
        <v>17.899999999999999</v>
      </c>
      <c r="AE181" s="48">
        <v>0</v>
      </c>
      <c r="AF181" s="48">
        <v>13.933299999999999</v>
      </c>
      <c r="AG181" s="48">
        <v>0</v>
      </c>
      <c r="AH181" s="48">
        <v>0</v>
      </c>
      <c r="AI181" s="48" t="s">
        <v>268</v>
      </c>
      <c r="AJ181" s="48" t="s">
        <v>268</v>
      </c>
      <c r="AK181" s="48" t="s">
        <v>268</v>
      </c>
      <c r="AL181" s="48" t="s">
        <v>268</v>
      </c>
      <c r="AM181" s="48">
        <v>23.425599999999999</v>
      </c>
    </row>
    <row r="182" spans="1:39">
      <c r="A182" s="8">
        <v>45748</v>
      </c>
      <c r="B182" s="48">
        <v>36.449100000000001</v>
      </c>
      <c r="C182" s="48">
        <v>37.578200000000002</v>
      </c>
      <c r="D182" s="48">
        <v>40.9435</v>
      </c>
      <c r="E182" s="48">
        <v>37.492100000000001</v>
      </c>
      <c r="F182" s="48">
        <v>37.659399999999998</v>
      </c>
      <c r="G182" s="48">
        <v>34.6038</v>
      </c>
      <c r="H182" s="48">
        <v>36.008800000000001</v>
      </c>
      <c r="I182" s="48">
        <v>37.577800000000003</v>
      </c>
      <c r="J182" s="48">
        <v>40.9313</v>
      </c>
      <c r="K182" s="48">
        <v>37.492100000000001</v>
      </c>
      <c r="L182" s="48">
        <v>37.659399999999998</v>
      </c>
      <c r="M182" s="48">
        <v>34.6038</v>
      </c>
      <c r="N182" s="48">
        <v>36.008800000000001</v>
      </c>
      <c r="O182" s="48">
        <v>48.904000000000003</v>
      </c>
      <c r="P182" s="48">
        <v>48.904000000000003</v>
      </c>
      <c r="Q182" s="48" t="s">
        <v>268</v>
      </c>
      <c r="R182" s="48" t="s">
        <v>268</v>
      </c>
      <c r="S182" s="48" t="s">
        <v>268</v>
      </c>
      <c r="T182" s="48" t="s">
        <v>268</v>
      </c>
      <c r="U182" s="48">
        <v>8.0728000000000009</v>
      </c>
      <c r="V182" s="48">
        <v>0</v>
      </c>
      <c r="W182" s="48">
        <v>8.0728000000000009</v>
      </c>
      <c r="X182" s="48">
        <v>0</v>
      </c>
      <c r="Y182" s="48">
        <v>0</v>
      </c>
      <c r="Z182" s="48">
        <v>8.0728000000000009</v>
      </c>
      <c r="AA182" s="48">
        <v>8.0728000000000009</v>
      </c>
      <c r="AB182" s="48">
        <v>0</v>
      </c>
      <c r="AC182" s="48">
        <v>8.0728000000000009</v>
      </c>
      <c r="AD182" s="48">
        <v>0</v>
      </c>
      <c r="AE182" s="48">
        <v>0</v>
      </c>
      <c r="AF182" s="48">
        <v>8.0728000000000009</v>
      </c>
      <c r="AG182" s="48">
        <v>0</v>
      </c>
      <c r="AH182" s="48">
        <v>0</v>
      </c>
      <c r="AI182" s="48" t="s">
        <v>268</v>
      </c>
      <c r="AJ182" s="48" t="s">
        <v>268</v>
      </c>
      <c r="AK182" s="48" t="s">
        <v>268</v>
      </c>
      <c r="AL182" s="48" t="s">
        <v>268</v>
      </c>
      <c r="AM182" s="48">
        <v>23.3322</v>
      </c>
    </row>
    <row r="183" spans="1:39">
      <c r="A183" s="8">
        <v>45778</v>
      </c>
      <c r="B183" s="48">
        <v>37.038699999999999</v>
      </c>
      <c r="C183" s="48">
        <v>37.564500000000002</v>
      </c>
      <c r="D183" s="48">
        <v>40.584000000000003</v>
      </c>
      <c r="E183" s="48">
        <v>37.488700000000001</v>
      </c>
      <c r="F183" s="48">
        <v>37.544499999999999</v>
      </c>
      <c r="G183" s="48">
        <v>34.981900000000003</v>
      </c>
      <c r="H183" s="48">
        <v>41.999099999999999</v>
      </c>
      <c r="I183" s="48">
        <v>37.567500000000003</v>
      </c>
      <c r="J183" s="48">
        <v>40.7239</v>
      </c>
      <c r="K183" s="48">
        <v>37.488700000000001</v>
      </c>
      <c r="L183" s="48">
        <v>37.544499999999999</v>
      </c>
      <c r="M183" s="48">
        <v>34.981900000000003</v>
      </c>
      <c r="N183" s="48">
        <v>41.999099999999999</v>
      </c>
      <c r="O183" s="48">
        <v>10.924799999999999</v>
      </c>
      <c r="P183" s="48">
        <v>10.924799999999999</v>
      </c>
      <c r="Q183" s="48" t="s">
        <v>268</v>
      </c>
      <c r="R183" s="48" t="s">
        <v>268</v>
      </c>
      <c r="S183" s="48" t="s">
        <v>268</v>
      </c>
      <c r="T183" s="48" t="s">
        <v>268</v>
      </c>
      <c r="U183" s="48">
        <v>9.9533000000000005</v>
      </c>
      <c r="V183" s="48">
        <v>0</v>
      </c>
      <c r="W183" s="48">
        <v>9.9533000000000005</v>
      </c>
      <c r="X183" s="48">
        <v>0</v>
      </c>
      <c r="Y183" s="48">
        <v>0</v>
      </c>
      <c r="Z183" s="48">
        <v>9.9533000000000005</v>
      </c>
      <c r="AA183" s="48">
        <v>9.9533000000000005</v>
      </c>
      <c r="AB183" s="48">
        <v>0</v>
      </c>
      <c r="AC183" s="48">
        <v>9.9533000000000005</v>
      </c>
      <c r="AD183" s="48">
        <v>0</v>
      </c>
      <c r="AE183" s="48">
        <v>0</v>
      </c>
      <c r="AF183" s="48">
        <v>9.9533000000000005</v>
      </c>
      <c r="AG183" s="48">
        <v>0</v>
      </c>
      <c r="AH183" s="48">
        <v>0</v>
      </c>
      <c r="AI183" s="48" t="s">
        <v>268</v>
      </c>
      <c r="AJ183" s="48" t="s">
        <v>268</v>
      </c>
      <c r="AK183" s="48" t="s">
        <v>268</v>
      </c>
      <c r="AL183" s="48" t="s">
        <v>268</v>
      </c>
      <c r="AM183" s="48">
        <v>24.090299999999999</v>
      </c>
    </row>
    <row r="184" spans="1:39">
      <c r="A184" s="8">
        <v>45809</v>
      </c>
      <c r="B184" s="48">
        <v>36.607500000000002</v>
      </c>
      <c r="C184" s="48">
        <v>37.2712</v>
      </c>
      <c r="D184" s="48">
        <v>41.3157</v>
      </c>
      <c r="E184" s="48">
        <v>37.165700000000001</v>
      </c>
      <c r="F184" s="48">
        <v>37.465600000000002</v>
      </c>
      <c r="G184" s="48">
        <v>31.248100000000001</v>
      </c>
      <c r="H184" s="48">
        <v>39.467399999999998</v>
      </c>
      <c r="I184" s="48">
        <v>37.270200000000003</v>
      </c>
      <c r="J184" s="48">
        <v>41.2851</v>
      </c>
      <c r="K184" s="48">
        <v>37.165700000000001</v>
      </c>
      <c r="L184" s="48">
        <v>37.465600000000002</v>
      </c>
      <c r="M184" s="48">
        <v>31.248100000000001</v>
      </c>
      <c r="N184" s="48">
        <v>39.467399999999998</v>
      </c>
      <c r="O184" s="48">
        <v>51.558999999999997</v>
      </c>
      <c r="P184" s="48">
        <v>51.558999999999997</v>
      </c>
      <c r="Q184" s="48" t="s">
        <v>268</v>
      </c>
      <c r="R184" s="48" t="s">
        <v>268</v>
      </c>
      <c r="S184" s="48" t="s">
        <v>268</v>
      </c>
      <c r="T184" s="48" t="s">
        <v>268</v>
      </c>
      <c r="U184" s="48">
        <v>11.6455</v>
      </c>
      <c r="V184" s="48">
        <v>0</v>
      </c>
      <c r="W184" s="48">
        <v>11.6455</v>
      </c>
      <c r="X184" s="48">
        <v>0</v>
      </c>
      <c r="Y184" s="48">
        <v>0</v>
      </c>
      <c r="Z184" s="48">
        <v>11.6455</v>
      </c>
      <c r="AA184" s="48">
        <v>11.6455</v>
      </c>
      <c r="AB184" s="48">
        <v>0</v>
      </c>
      <c r="AC184" s="48">
        <v>11.6455</v>
      </c>
      <c r="AD184" s="48">
        <v>0</v>
      </c>
      <c r="AE184" s="48">
        <v>0</v>
      </c>
      <c r="AF184" s="48">
        <v>11.6455</v>
      </c>
      <c r="AG184" s="48">
        <v>0</v>
      </c>
      <c r="AH184" s="48">
        <v>0</v>
      </c>
      <c r="AI184" s="48" t="s">
        <v>268</v>
      </c>
      <c r="AJ184" s="48" t="s">
        <v>268</v>
      </c>
      <c r="AK184" s="48" t="s">
        <v>268</v>
      </c>
      <c r="AL184" s="48" t="s">
        <v>268</v>
      </c>
      <c r="AM184" s="48">
        <v>22.673500000000001</v>
      </c>
    </row>
    <row r="185" spans="1:39">
      <c r="A185" s="8">
        <v>45839</v>
      </c>
      <c r="B185" s="48">
        <v>36.027099999999997</v>
      </c>
      <c r="C185" s="48">
        <v>37.1843</v>
      </c>
      <c r="D185" s="48">
        <v>39.696599999999997</v>
      </c>
      <c r="E185" s="48">
        <v>37.121200000000002</v>
      </c>
      <c r="F185" s="48">
        <v>37.422400000000003</v>
      </c>
      <c r="G185" s="48">
        <v>32.518500000000003</v>
      </c>
      <c r="H185" s="48">
        <v>36.0867</v>
      </c>
      <c r="I185" s="48">
        <v>37.184699999999999</v>
      </c>
      <c r="J185" s="48">
        <v>39.718699999999998</v>
      </c>
      <c r="K185" s="48">
        <v>37.121200000000002</v>
      </c>
      <c r="L185" s="48">
        <v>37.422400000000003</v>
      </c>
      <c r="M185" s="48">
        <v>32.518500000000003</v>
      </c>
      <c r="N185" s="48">
        <v>36.0867</v>
      </c>
      <c r="O185" s="48">
        <v>30.8629</v>
      </c>
      <c r="P185" s="48">
        <v>30.8629</v>
      </c>
      <c r="Q185" s="48" t="s">
        <v>268</v>
      </c>
      <c r="R185" s="48" t="s">
        <v>268</v>
      </c>
      <c r="S185" s="48" t="s">
        <v>268</v>
      </c>
      <c r="T185" s="48" t="s">
        <v>268</v>
      </c>
      <c r="U185" s="48">
        <v>8.0520999999999994</v>
      </c>
      <c r="V185" s="48">
        <v>0</v>
      </c>
      <c r="W185" s="48">
        <v>8.0520999999999994</v>
      </c>
      <c r="X185" s="48">
        <v>0</v>
      </c>
      <c r="Y185" s="48">
        <v>0</v>
      </c>
      <c r="Z185" s="48">
        <v>8.0520999999999994</v>
      </c>
      <c r="AA185" s="48">
        <v>8.0520999999999994</v>
      </c>
      <c r="AB185" s="48">
        <v>0</v>
      </c>
      <c r="AC185" s="48">
        <v>8.0520999999999994</v>
      </c>
      <c r="AD185" s="48">
        <v>0</v>
      </c>
      <c r="AE185" s="48">
        <v>0</v>
      </c>
      <c r="AF185" s="48">
        <v>8.0520999999999994</v>
      </c>
      <c r="AG185" s="48">
        <v>0</v>
      </c>
      <c r="AH185" s="48">
        <v>0</v>
      </c>
      <c r="AI185" s="48" t="s">
        <v>268</v>
      </c>
      <c r="AJ185" s="48" t="s">
        <v>268</v>
      </c>
      <c r="AK185" s="48" t="s">
        <v>268</v>
      </c>
      <c r="AL185" s="48" t="s">
        <v>268</v>
      </c>
      <c r="AM185" s="48">
        <v>22.849599999999999</v>
      </c>
    </row>
    <row r="186" spans="1:39">
      <c r="A186" s="8">
        <v>45870</v>
      </c>
      <c r="B186" s="48">
        <v>36.808599999999998</v>
      </c>
      <c r="C186" s="48">
        <v>37.263199999999998</v>
      </c>
      <c r="D186" s="48">
        <v>38.375</v>
      </c>
      <c r="E186" s="48">
        <v>37.2363</v>
      </c>
      <c r="F186" s="48">
        <v>37.404200000000003</v>
      </c>
      <c r="G186" s="48">
        <v>33.123699999999999</v>
      </c>
      <c r="H186" s="48">
        <v>41.689300000000003</v>
      </c>
      <c r="I186" s="48">
        <v>37.264200000000002</v>
      </c>
      <c r="J186" s="48">
        <v>38.4208</v>
      </c>
      <c r="K186" s="48">
        <v>37.2363</v>
      </c>
      <c r="L186" s="48">
        <v>37.404200000000003</v>
      </c>
      <c r="M186" s="48">
        <v>33.123699999999999</v>
      </c>
      <c r="N186" s="48">
        <v>41.689300000000003</v>
      </c>
      <c r="O186" s="48">
        <v>21.215800000000002</v>
      </c>
      <c r="P186" s="48">
        <v>21.215800000000002</v>
      </c>
      <c r="Q186" s="48" t="s">
        <v>268</v>
      </c>
      <c r="R186" s="48" t="s">
        <v>268</v>
      </c>
      <c r="S186" s="48" t="s">
        <v>268</v>
      </c>
      <c r="T186" s="48" t="s">
        <v>268</v>
      </c>
      <c r="U186" s="48">
        <v>8.5215999999999994</v>
      </c>
      <c r="V186" s="48">
        <v>0</v>
      </c>
      <c r="W186" s="48">
        <v>8.5215999999999994</v>
      </c>
      <c r="X186" s="48">
        <v>0</v>
      </c>
      <c r="Y186" s="48">
        <v>0</v>
      </c>
      <c r="Z186" s="48">
        <v>8.5215999999999994</v>
      </c>
      <c r="AA186" s="48">
        <v>8.5215999999999994</v>
      </c>
      <c r="AB186" s="48">
        <v>0</v>
      </c>
      <c r="AC186" s="48">
        <v>8.5215999999999994</v>
      </c>
      <c r="AD186" s="48">
        <v>0</v>
      </c>
      <c r="AE186" s="48">
        <v>0</v>
      </c>
      <c r="AF186" s="48">
        <v>8.5215999999999994</v>
      </c>
      <c r="AG186" s="48">
        <v>0</v>
      </c>
      <c r="AH186" s="48">
        <v>0</v>
      </c>
      <c r="AI186" s="48" t="s">
        <v>268</v>
      </c>
      <c r="AJ186" s="48" t="s">
        <v>268</v>
      </c>
      <c r="AK186" s="48" t="s">
        <v>268</v>
      </c>
      <c r="AL186" s="48" t="s">
        <v>268</v>
      </c>
      <c r="AM186" s="48">
        <v>24.157800000000002</v>
      </c>
    </row>
    <row r="187" spans="1:39">
      <c r="A187" s="8">
        <v>45901</v>
      </c>
      <c r="B187" s="48">
        <v>36.411999999999999</v>
      </c>
      <c r="C187" s="48">
        <v>37.0779</v>
      </c>
      <c r="D187" s="48">
        <v>38.291699999999999</v>
      </c>
      <c r="E187" s="48">
        <v>37.046799999999998</v>
      </c>
      <c r="F187" s="48">
        <v>37.421500000000002</v>
      </c>
      <c r="G187" s="48">
        <v>30.819400000000002</v>
      </c>
      <c r="H187" s="48">
        <v>38.364199999999997</v>
      </c>
      <c r="I187" s="48">
        <v>37.079900000000002</v>
      </c>
      <c r="J187" s="48">
        <v>38.375999999999998</v>
      </c>
      <c r="K187" s="48">
        <v>37.046799999999998</v>
      </c>
      <c r="L187" s="48">
        <v>37.421500000000002</v>
      </c>
      <c r="M187" s="48">
        <v>30.819400000000002</v>
      </c>
      <c r="N187" s="48">
        <v>38.364199999999997</v>
      </c>
      <c r="O187" s="48">
        <v>12.311500000000001</v>
      </c>
      <c r="P187" s="48">
        <v>12.311500000000001</v>
      </c>
      <c r="Q187" s="48" t="s">
        <v>268</v>
      </c>
      <c r="R187" s="48" t="s">
        <v>268</v>
      </c>
      <c r="S187" s="48" t="s">
        <v>268</v>
      </c>
      <c r="T187" s="48" t="s">
        <v>268</v>
      </c>
      <c r="U187" s="48">
        <v>12.9969</v>
      </c>
      <c r="V187" s="48">
        <v>0</v>
      </c>
      <c r="W187" s="48">
        <v>12.9969</v>
      </c>
      <c r="X187" s="48">
        <v>0</v>
      </c>
      <c r="Y187" s="48">
        <v>20.14</v>
      </c>
      <c r="Z187" s="48">
        <v>12.996499999999999</v>
      </c>
      <c r="AA187" s="48">
        <v>12.9969</v>
      </c>
      <c r="AB187" s="48">
        <v>0</v>
      </c>
      <c r="AC187" s="48">
        <v>12.9969</v>
      </c>
      <c r="AD187" s="48">
        <v>0</v>
      </c>
      <c r="AE187" s="48">
        <v>20.14</v>
      </c>
      <c r="AF187" s="48">
        <v>12.996499999999999</v>
      </c>
      <c r="AG187" s="48">
        <v>0</v>
      </c>
      <c r="AH187" s="48">
        <v>0</v>
      </c>
      <c r="AI187" s="48" t="s">
        <v>268</v>
      </c>
      <c r="AJ187" s="48" t="s">
        <v>268</v>
      </c>
      <c r="AK187" s="48" t="s">
        <v>268</v>
      </c>
      <c r="AL187" s="48" t="s">
        <v>268</v>
      </c>
      <c r="AM187" s="48">
        <v>21.428100000000001</v>
      </c>
    </row>
    <row r="188" spans="1:39">
      <c r="A188" s="8">
        <v>45931</v>
      </c>
      <c r="B188" s="48">
        <v>35.366999999999997</v>
      </c>
      <c r="C188" s="48">
        <v>36.7654</v>
      </c>
      <c r="D188" s="48">
        <v>38.0152</v>
      </c>
      <c r="E188" s="48">
        <v>36.732599999999998</v>
      </c>
      <c r="F188" s="48">
        <v>37.214500000000001</v>
      </c>
      <c r="G188" s="48">
        <v>28.622499999999999</v>
      </c>
      <c r="H188" s="48">
        <v>39.347799999999999</v>
      </c>
      <c r="I188" s="48">
        <v>36.768900000000002</v>
      </c>
      <c r="J188" s="48">
        <v>38.1614</v>
      </c>
      <c r="K188" s="48">
        <v>36.732599999999998</v>
      </c>
      <c r="L188" s="48">
        <v>37.214500000000001</v>
      </c>
      <c r="M188" s="48">
        <v>28.622499999999999</v>
      </c>
      <c r="N188" s="48">
        <v>39.347799999999999</v>
      </c>
      <c r="O188" s="48">
        <v>11.829499999999999</v>
      </c>
      <c r="P188" s="48">
        <v>11.829499999999999</v>
      </c>
      <c r="Q188" s="48" t="s">
        <v>268</v>
      </c>
      <c r="R188" s="48" t="s">
        <v>268</v>
      </c>
      <c r="S188" s="48" t="s">
        <v>268</v>
      </c>
      <c r="T188" s="48" t="s">
        <v>268</v>
      </c>
      <c r="U188" s="48">
        <v>7.8391000000000002</v>
      </c>
      <c r="V188" s="48">
        <v>0</v>
      </c>
      <c r="W188" s="48">
        <v>7.8391000000000002</v>
      </c>
      <c r="X188" s="48">
        <v>0</v>
      </c>
      <c r="Y188" s="48">
        <v>20.16</v>
      </c>
      <c r="Z188" s="48">
        <v>7.8364000000000003</v>
      </c>
      <c r="AA188" s="48">
        <v>7.8391000000000002</v>
      </c>
      <c r="AB188" s="48">
        <v>0</v>
      </c>
      <c r="AC188" s="48">
        <v>7.8391000000000002</v>
      </c>
      <c r="AD188" s="48">
        <v>0</v>
      </c>
      <c r="AE188" s="48">
        <v>20.16</v>
      </c>
      <c r="AF188" s="48">
        <v>7.8364000000000003</v>
      </c>
      <c r="AG188" s="48">
        <v>0</v>
      </c>
      <c r="AH188" s="48">
        <v>0</v>
      </c>
      <c r="AI188" s="48" t="s">
        <v>268</v>
      </c>
      <c r="AJ188" s="48" t="s">
        <v>268</v>
      </c>
      <c r="AK188" s="48" t="s">
        <v>268</v>
      </c>
      <c r="AL188" s="48" t="s">
        <v>268</v>
      </c>
      <c r="AM188" s="48">
        <v>21.254100000000001</v>
      </c>
    </row>
    <row r="189" spans="1:39">
      <c r="A189" s="8">
        <v>45962</v>
      </c>
      <c r="B189" s="48">
        <v>35.103700000000003</v>
      </c>
      <c r="C189" s="48">
        <v>35.781599999999997</v>
      </c>
      <c r="D189" s="48">
        <v>37.354700000000001</v>
      </c>
      <c r="E189" s="48">
        <v>35.7453</v>
      </c>
      <c r="F189" s="48">
        <v>36.3705</v>
      </c>
      <c r="G189" s="48">
        <v>25.9937</v>
      </c>
      <c r="H189" s="48">
        <v>38.377400000000002</v>
      </c>
      <c r="I189" s="48">
        <v>35.786000000000001</v>
      </c>
      <c r="J189" s="48">
        <v>37.560499999999998</v>
      </c>
      <c r="K189" s="48">
        <v>35.7453</v>
      </c>
      <c r="L189" s="48">
        <v>36.3705</v>
      </c>
      <c r="M189" s="48">
        <v>25.9937</v>
      </c>
      <c r="N189" s="48">
        <v>38.377400000000002</v>
      </c>
      <c r="O189" s="48">
        <v>3.6067999999999998</v>
      </c>
      <c r="P189" s="48">
        <v>3.6067999999999998</v>
      </c>
      <c r="Q189" s="48" t="s">
        <v>268</v>
      </c>
      <c r="R189" s="48" t="s">
        <v>268</v>
      </c>
      <c r="S189" s="48" t="s">
        <v>268</v>
      </c>
      <c r="T189" s="48" t="s">
        <v>268</v>
      </c>
      <c r="U189" s="48">
        <v>9.1545000000000005</v>
      </c>
      <c r="V189" s="48">
        <v>0</v>
      </c>
      <c r="W189" s="48">
        <v>9.1545000000000005</v>
      </c>
      <c r="X189" s="48">
        <v>0</v>
      </c>
      <c r="Y189" s="48">
        <v>21.685600000000001</v>
      </c>
      <c r="Z189" s="48">
        <v>8.2467000000000006</v>
      </c>
      <c r="AA189" s="48">
        <v>9.1545000000000005</v>
      </c>
      <c r="AB189" s="48">
        <v>0</v>
      </c>
      <c r="AC189" s="48">
        <v>9.1545000000000005</v>
      </c>
      <c r="AD189" s="48">
        <v>0</v>
      </c>
      <c r="AE189" s="48">
        <v>21.685600000000001</v>
      </c>
      <c r="AF189" s="48">
        <v>8.2467000000000006</v>
      </c>
      <c r="AG189" s="48">
        <v>0</v>
      </c>
      <c r="AH189" s="48">
        <v>0</v>
      </c>
      <c r="AI189" s="48" t="s">
        <v>268</v>
      </c>
      <c r="AJ189" s="48" t="s">
        <v>268</v>
      </c>
      <c r="AK189" s="48" t="s">
        <v>268</v>
      </c>
      <c r="AL189" s="48" t="s">
        <v>268</v>
      </c>
      <c r="AM189" s="48">
        <v>20.135899999999999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268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268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268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268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268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268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268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268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hidden="1" outlineLevel="1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 hidden="1" outlineLevel="1" collapsed="1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 hidden="1" outlineLevel="1" collapsed="1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 hidden="1" outlineLevel="1" collapsed="1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 hidden="1" outlineLevel="1" collapsed="1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 hidden="1" outlineLevel="1" collapsed="1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 hidden="1" outlineLevel="1" collapsed="1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 hidden="1" outlineLevel="1" collapsed="1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 hidden="1" outlineLevel="1" collapsed="1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 hidden="1" outlineLevel="1" collapsed="1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 hidden="1" outlineLevel="1" collapsed="1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 hidden="1" outlineLevel="1" collapsed="1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268</v>
      </c>
    </row>
    <row r="169" spans="1:16" hidden="1" outlineLevel="1" collapsed="1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268</v>
      </c>
    </row>
    <row r="170" spans="1:16" hidden="1" outlineLevel="1" collapsed="1">
      <c r="A170" s="8">
        <v>45383</v>
      </c>
      <c r="B170" s="48">
        <v>4.2645</v>
      </c>
      <c r="C170" s="48">
        <v>4.4320000000000004</v>
      </c>
      <c r="D170" s="48">
        <v>4.2480000000000002</v>
      </c>
      <c r="E170" s="48">
        <v>9</v>
      </c>
      <c r="F170" s="48">
        <v>0</v>
      </c>
      <c r="G170" s="48">
        <v>8.0780999999999992</v>
      </c>
      <c r="H170" s="48">
        <v>4.4320000000000004</v>
      </c>
      <c r="I170" s="48">
        <v>8.5866000000000007</v>
      </c>
      <c r="J170" s="48">
        <v>9</v>
      </c>
      <c r="K170" s="48">
        <v>0</v>
      </c>
      <c r="L170" s="48">
        <v>0.31030000000000002</v>
      </c>
      <c r="M170" s="48">
        <v>0</v>
      </c>
      <c r="N170" s="48">
        <v>0.31030000000000002</v>
      </c>
      <c r="O170" s="48">
        <v>0</v>
      </c>
      <c r="P170" s="48" t="s">
        <v>268</v>
      </c>
    </row>
    <row r="171" spans="1:16" hidden="1" outlineLevel="1" collapsed="1">
      <c r="A171" s="8">
        <v>45413</v>
      </c>
      <c r="B171" s="48">
        <v>4.2765000000000004</v>
      </c>
      <c r="C171" s="48">
        <v>3.2797999999999998</v>
      </c>
      <c r="D171" s="48">
        <v>4.3460000000000001</v>
      </c>
      <c r="E171" s="48">
        <v>0</v>
      </c>
      <c r="F171" s="48">
        <v>0</v>
      </c>
      <c r="G171" s="48">
        <v>7.5251999999999999</v>
      </c>
      <c r="H171" s="48">
        <v>3.2797999999999998</v>
      </c>
      <c r="I171" s="48">
        <v>8.1214999999999993</v>
      </c>
      <c r="J171" s="48">
        <v>0</v>
      </c>
      <c r="K171" s="48">
        <v>0</v>
      </c>
      <c r="L171" s="48">
        <v>0.62690000000000001</v>
      </c>
      <c r="M171" s="48">
        <v>0</v>
      </c>
      <c r="N171" s="48">
        <v>0.62690000000000001</v>
      </c>
      <c r="O171" s="48">
        <v>0</v>
      </c>
      <c r="P171" s="48">
        <v>0</v>
      </c>
    </row>
    <row r="172" spans="1:16" hidden="1" outlineLevel="1" collapsed="1">
      <c r="A172" s="8">
        <v>45444</v>
      </c>
      <c r="B172" s="48">
        <v>4.1024000000000003</v>
      </c>
      <c r="C172" s="48">
        <v>3.1042999999999998</v>
      </c>
      <c r="D172" s="48">
        <v>4.1624999999999996</v>
      </c>
      <c r="E172" s="48">
        <v>9.5</v>
      </c>
      <c r="F172" s="48">
        <v>0</v>
      </c>
      <c r="G172" s="48">
        <v>7.5481999999999996</v>
      </c>
      <c r="H172" s="48">
        <v>3.1042999999999998</v>
      </c>
      <c r="I172" s="48">
        <v>8.1068999999999996</v>
      </c>
      <c r="J172" s="48">
        <v>9.5</v>
      </c>
      <c r="K172" s="48">
        <v>0</v>
      </c>
      <c r="L172" s="48">
        <v>0.5333</v>
      </c>
      <c r="M172" s="48">
        <v>0</v>
      </c>
      <c r="N172" s="48">
        <v>0.5333</v>
      </c>
      <c r="O172" s="48">
        <v>0</v>
      </c>
      <c r="P172" s="48">
        <v>0</v>
      </c>
    </row>
    <row r="173" spans="1:16" hidden="1" outlineLevel="1" collapsed="1">
      <c r="A173" s="8">
        <v>45474</v>
      </c>
      <c r="B173" s="48">
        <v>3.9199000000000002</v>
      </c>
      <c r="C173" s="48">
        <v>4.1562999999999999</v>
      </c>
      <c r="D173" s="48">
        <v>3.9060000000000001</v>
      </c>
      <c r="E173" s="48">
        <v>1.8</v>
      </c>
      <c r="F173" s="48">
        <v>0</v>
      </c>
      <c r="G173" s="48">
        <v>6.96</v>
      </c>
      <c r="H173" s="48">
        <v>4.1562999999999999</v>
      </c>
      <c r="I173" s="48">
        <v>7.4360999999999997</v>
      </c>
      <c r="J173" s="48">
        <v>0</v>
      </c>
      <c r="K173" s="48">
        <v>0</v>
      </c>
      <c r="L173" s="48">
        <v>0.39279999999999998</v>
      </c>
      <c r="M173" s="48">
        <v>0</v>
      </c>
      <c r="N173" s="48">
        <v>0.38469999999999999</v>
      </c>
      <c r="O173" s="48">
        <v>1.8</v>
      </c>
      <c r="P173" s="48">
        <v>0</v>
      </c>
    </row>
    <row r="174" spans="1:16" hidden="1" outlineLevel="1" collapsed="1">
      <c r="A174" s="8">
        <v>45505</v>
      </c>
      <c r="B174" s="48">
        <v>3.3431999999999999</v>
      </c>
      <c r="C174" s="48">
        <v>3.7597</v>
      </c>
      <c r="D174" s="48">
        <v>3.3283</v>
      </c>
      <c r="E174" s="48">
        <v>12.5</v>
      </c>
      <c r="F174" s="48">
        <v>0</v>
      </c>
      <c r="G174" s="48">
        <v>7.1806999999999999</v>
      </c>
      <c r="H174" s="48">
        <v>3.7597</v>
      </c>
      <c r="I174" s="48">
        <v>7.4621000000000004</v>
      </c>
      <c r="J174" s="48">
        <v>12.5</v>
      </c>
      <c r="K174" s="48">
        <v>0</v>
      </c>
      <c r="L174" s="48">
        <v>0.1993</v>
      </c>
      <c r="M174" s="48">
        <v>0</v>
      </c>
      <c r="N174" s="48">
        <v>0.1993</v>
      </c>
      <c r="O174" s="48">
        <v>0</v>
      </c>
      <c r="P174" s="48">
        <v>0</v>
      </c>
    </row>
    <row r="175" spans="1:16" hidden="1" outlineLevel="1" collapsed="1">
      <c r="A175" s="8">
        <v>45536</v>
      </c>
      <c r="B175" s="48">
        <v>3.6947999999999999</v>
      </c>
      <c r="C175" s="48">
        <v>5.0453999999999999</v>
      </c>
      <c r="D175" s="48">
        <v>3.5666000000000002</v>
      </c>
      <c r="E175" s="48">
        <v>8</v>
      </c>
      <c r="F175" s="48">
        <v>0</v>
      </c>
      <c r="G175" s="48">
        <v>7.0815999999999999</v>
      </c>
      <c r="H175" s="48">
        <v>5.0453999999999999</v>
      </c>
      <c r="I175" s="48">
        <v>7.4977</v>
      </c>
      <c r="J175" s="48">
        <v>8</v>
      </c>
      <c r="K175" s="48">
        <v>0</v>
      </c>
      <c r="L175" s="48">
        <v>0.161</v>
      </c>
      <c r="M175" s="48">
        <v>0</v>
      </c>
      <c r="N175" s="48">
        <v>0.161</v>
      </c>
      <c r="O175" s="48">
        <v>0</v>
      </c>
      <c r="P175" s="48">
        <v>0</v>
      </c>
    </row>
    <row r="176" spans="1:16" hidden="1" outlineLevel="1" collapsed="1">
      <c r="A176" s="8">
        <v>45566</v>
      </c>
      <c r="B176" s="48">
        <v>3.4523999999999999</v>
      </c>
      <c r="C176" s="48">
        <v>3.3048999999999999</v>
      </c>
      <c r="D176" s="48">
        <v>3.4698000000000002</v>
      </c>
      <c r="E176" s="48">
        <v>1.05</v>
      </c>
      <c r="F176" s="48">
        <v>0</v>
      </c>
      <c r="G176" s="48">
        <v>7.0171000000000001</v>
      </c>
      <c r="H176" s="48">
        <v>3.3048999999999999</v>
      </c>
      <c r="I176" s="48">
        <v>7.4934000000000003</v>
      </c>
      <c r="J176" s="48">
        <v>0</v>
      </c>
      <c r="K176" s="48">
        <v>0</v>
      </c>
      <c r="L176" s="48">
        <v>0.47699999999999998</v>
      </c>
      <c r="M176" s="48">
        <v>0</v>
      </c>
      <c r="N176" s="48">
        <v>0.47310000000000002</v>
      </c>
      <c r="O176" s="48">
        <v>1.05</v>
      </c>
      <c r="P176" s="48">
        <v>0</v>
      </c>
    </row>
    <row r="177" spans="1:16" collapsed="1">
      <c r="A177" s="8">
        <v>45597</v>
      </c>
      <c r="B177" s="48">
        <v>3.4508999999999999</v>
      </c>
      <c r="C177" s="48">
        <v>3.2621000000000002</v>
      </c>
      <c r="D177" s="48">
        <v>3.4584000000000001</v>
      </c>
      <c r="E177" s="48">
        <v>0</v>
      </c>
      <c r="F177" s="48">
        <v>0</v>
      </c>
      <c r="G177" s="48">
        <v>6.7648000000000001</v>
      </c>
      <c r="H177" s="48">
        <v>3.2621000000000002</v>
      </c>
      <c r="I177" s="48">
        <v>7.0593000000000004</v>
      </c>
      <c r="J177" s="48">
        <v>0</v>
      </c>
      <c r="K177" s="48">
        <v>0</v>
      </c>
      <c r="L177" s="48">
        <v>0.21879999999999999</v>
      </c>
      <c r="M177" s="48">
        <v>0</v>
      </c>
      <c r="N177" s="48">
        <v>0.21879999999999999</v>
      </c>
      <c r="O177" s="48">
        <v>0</v>
      </c>
      <c r="P177" s="48">
        <v>0</v>
      </c>
    </row>
    <row r="178" spans="1:16">
      <c r="A178" s="8">
        <v>45627</v>
      </c>
      <c r="B178" s="48">
        <v>3.1610999999999998</v>
      </c>
      <c r="C178" s="48">
        <v>4.8231000000000002</v>
      </c>
      <c r="D178" s="48">
        <v>3.0419</v>
      </c>
      <c r="E178" s="48">
        <v>0</v>
      </c>
      <c r="F178" s="48">
        <v>0</v>
      </c>
      <c r="G178" s="48">
        <v>6.9208999999999996</v>
      </c>
      <c r="H178" s="48">
        <v>4.8231000000000002</v>
      </c>
      <c r="I178" s="48">
        <v>7.3156999999999996</v>
      </c>
      <c r="J178" s="48">
        <v>0</v>
      </c>
      <c r="K178" s="48">
        <v>0</v>
      </c>
      <c r="L178" s="48">
        <v>0.41039999999999999</v>
      </c>
      <c r="M178" s="48">
        <v>0</v>
      </c>
      <c r="N178" s="48">
        <v>0.41039999999999999</v>
      </c>
      <c r="O178" s="48">
        <v>0</v>
      </c>
      <c r="P178" s="48">
        <v>0</v>
      </c>
    </row>
    <row r="179" spans="1:16">
      <c r="A179" s="8">
        <v>45658</v>
      </c>
      <c r="B179" s="48">
        <v>3.2004000000000001</v>
      </c>
      <c r="C179" s="48">
        <v>3.4485999999999999</v>
      </c>
      <c r="D179" s="48">
        <v>3.1806000000000001</v>
      </c>
      <c r="E179" s="48">
        <v>10</v>
      </c>
      <c r="F179" s="48">
        <v>0</v>
      </c>
      <c r="G179" s="48">
        <v>6.9272999999999998</v>
      </c>
      <c r="H179" s="48">
        <v>3.4485999999999999</v>
      </c>
      <c r="I179" s="48">
        <v>7.5019</v>
      </c>
      <c r="J179" s="48">
        <v>10</v>
      </c>
      <c r="K179" s="48">
        <v>0</v>
      </c>
      <c r="L179" s="48">
        <v>0.45660000000000001</v>
      </c>
      <c r="M179" s="48">
        <v>0</v>
      </c>
      <c r="N179" s="48">
        <v>0.45660000000000001</v>
      </c>
      <c r="O179" s="48">
        <v>0</v>
      </c>
      <c r="P179" s="48">
        <v>0</v>
      </c>
    </row>
    <row r="180" spans="1:16">
      <c r="A180" s="8">
        <v>45689</v>
      </c>
      <c r="B180" s="48">
        <v>4.3832000000000004</v>
      </c>
      <c r="C180" s="48">
        <v>5.28</v>
      </c>
      <c r="D180" s="48">
        <v>4.2729999999999997</v>
      </c>
      <c r="E180" s="48">
        <v>0</v>
      </c>
      <c r="F180" s="48">
        <v>0</v>
      </c>
      <c r="G180" s="48">
        <v>7.8357999999999999</v>
      </c>
      <c r="H180" s="48">
        <v>5.28</v>
      </c>
      <c r="I180" s="48">
        <v>8.4825999999999997</v>
      </c>
      <c r="J180" s="48">
        <v>0</v>
      </c>
      <c r="K180" s="48">
        <v>0</v>
      </c>
      <c r="L180" s="48">
        <v>0.29959999999999998</v>
      </c>
      <c r="M180" s="48">
        <v>0</v>
      </c>
      <c r="N180" s="48">
        <v>0.29959999999999998</v>
      </c>
      <c r="O180" s="48">
        <v>0</v>
      </c>
      <c r="P180" s="48">
        <v>0</v>
      </c>
    </row>
    <row r="181" spans="1:16">
      <c r="A181" s="8">
        <v>45717</v>
      </c>
      <c r="B181" s="48">
        <v>4.8418000000000001</v>
      </c>
      <c r="C181" s="48">
        <v>3.4998999999999998</v>
      </c>
      <c r="D181" s="48">
        <v>4.9333999999999998</v>
      </c>
      <c r="E181" s="48">
        <v>0</v>
      </c>
      <c r="F181" s="48">
        <v>0</v>
      </c>
      <c r="G181" s="48">
        <v>8.5082000000000004</v>
      </c>
      <c r="H181" s="48">
        <v>3.4998999999999998</v>
      </c>
      <c r="I181" s="48">
        <v>9.1593</v>
      </c>
      <c r="J181" s="48">
        <v>0</v>
      </c>
      <c r="K181" s="48">
        <v>0</v>
      </c>
      <c r="L181" s="48">
        <v>0.26800000000000002</v>
      </c>
      <c r="M181" s="48">
        <v>0</v>
      </c>
      <c r="N181" s="48">
        <v>0.26800000000000002</v>
      </c>
      <c r="O181" s="48">
        <v>0</v>
      </c>
      <c r="P181" s="48">
        <v>0</v>
      </c>
    </row>
    <row r="182" spans="1:16">
      <c r="A182" s="8">
        <v>45748</v>
      </c>
      <c r="B182" s="48">
        <v>4.6638999999999999</v>
      </c>
      <c r="C182" s="48">
        <v>5.4908000000000001</v>
      </c>
      <c r="D182" s="48">
        <v>4.5738000000000003</v>
      </c>
      <c r="E182" s="48">
        <v>7.25</v>
      </c>
      <c r="F182" s="48">
        <v>1E-3</v>
      </c>
      <c r="G182" s="48">
        <v>8.3876000000000008</v>
      </c>
      <c r="H182" s="48">
        <v>5.4908000000000001</v>
      </c>
      <c r="I182" s="48">
        <v>9.0732999999999997</v>
      </c>
      <c r="J182" s="48">
        <v>7.25</v>
      </c>
      <c r="K182" s="48">
        <v>0</v>
      </c>
      <c r="L182" s="48">
        <v>0.36830000000000002</v>
      </c>
      <c r="M182" s="48">
        <v>0</v>
      </c>
      <c r="N182" s="48">
        <v>0.36899999999999999</v>
      </c>
      <c r="O182" s="48">
        <v>0</v>
      </c>
      <c r="P182" s="48">
        <v>1E-3</v>
      </c>
    </row>
    <row r="183" spans="1:16">
      <c r="A183" s="8">
        <v>45778</v>
      </c>
      <c r="B183" s="48">
        <v>6.7038000000000002</v>
      </c>
      <c r="C183" s="48">
        <v>3.4813000000000001</v>
      </c>
      <c r="D183" s="48">
        <v>6.9154</v>
      </c>
      <c r="E183" s="48">
        <v>0</v>
      </c>
      <c r="F183" s="48">
        <v>0</v>
      </c>
      <c r="G183" s="48">
        <v>9.9189000000000007</v>
      </c>
      <c r="H183" s="48">
        <v>3.4813000000000001</v>
      </c>
      <c r="I183" s="48">
        <v>10.5703</v>
      </c>
      <c r="J183" s="48">
        <v>0</v>
      </c>
      <c r="K183" s="48">
        <v>0</v>
      </c>
      <c r="L183" s="48">
        <v>0.16209999999999999</v>
      </c>
      <c r="M183" s="48">
        <v>0</v>
      </c>
      <c r="N183" s="48">
        <v>0.16209999999999999</v>
      </c>
      <c r="O183" s="48">
        <v>0</v>
      </c>
      <c r="P183" s="48">
        <v>0</v>
      </c>
    </row>
    <row r="184" spans="1:16">
      <c r="A184" s="8">
        <v>45809</v>
      </c>
      <c r="B184" s="48">
        <v>6.2854000000000001</v>
      </c>
      <c r="C184" s="48">
        <v>3.5569000000000002</v>
      </c>
      <c r="D184" s="48">
        <v>6.4424999999999999</v>
      </c>
      <c r="E184" s="48">
        <v>0</v>
      </c>
      <c r="F184" s="48">
        <v>1E-3</v>
      </c>
      <c r="G184" s="48">
        <v>10.5069</v>
      </c>
      <c r="H184" s="48">
        <v>3.5569000000000002</v>
      </c>
      <c r="I184" s="48">
        <v>11.216100000000001</v>
      </c>
      <c r="J184" s="48">
        <v>0</v>
      </c>
      <c r="K184" s="48">
        <v>0</v>
      </c>
      <c r="L184" s="48">
        <v>0.41310000000000002</v>
      </c>
      <c r="M184" s="48">
        <v>0</v>
      </c>
      <c r="N184" s="48">
        <v>0.41339999999999999</v>
      </c>
      <c r="O184" s="48">
        <v>0</v>
      </c>
      <c r="P184" s="48">
        <v>1E-3</v>
      </c>
    </row>
    <row r="185" spans="1:16">
      <c r="A185" s="8">
        <v>45839</v>
      </c>
      <c r="B185" s="48">
        <v>6.0407999999999999</v>
      </c>
      <c r="C185" s="48">
        <v>5.2461000000000002</v>
      </c>
      <c r="D185" s="48">
        <v>6.0900999999999996</v>
      </c>
      <c r="E185" s="48">
        <v>1.8011999999999999</v>
      </c>
      <c r="F185" s="48">
        <v>0</v>
      </c>
      <c r="G185" s="48">
        <v>10.2226</v>
      </c>
      <c r="H185" s="48">
        <v>5.2461000000000002</v>
      </c>
      <c r="I185" s="48">
        <v>10.658099999999999</v>
      </c>
      <c r="J185" s="48">
        <v>7.25</v>
      </c>
      <c r="K185" s="48">
        <v>0</v>
      </c>
      <c r="L185" s="48">
        <v>0.2228</v>
      </c>
      <c r="M185" s="48">
        <v>0</v>
      </c>
      <c r="N185" s="48">
        <v>0.21820000000000001</v>
      </c>
      <c r="O185" s="48">
        <v>1.1499999999999999</v>
      </c>
      <c r="P185" s="48">
        <v>0</v>
      </c>
    </row>
    <row r="186" spans="1:16">
      <c r="A186" s="8">
        <v>45870</v>
      </c>
      <c r="B186" s="48">
        <v>4.2996999999999996</v>
      </c>
      <c r="C186" s="48">
        <v>4.1546000000000003</v>
      </c>
      <c r="D186" s="48">
        <v>4.3061999999999996</v>
      </c>
      <c r="E186" s="48">
        <v>0.1003</v>
      </c>
      <c r="F186" s="48">
        <v>0.12089999999999999</v>
      </c>
      <c r="G186" s="48">
        <v>9.2628000000000004</v>
      </c>
      <c r="H186" s="48">
        <v>4.1546000000000003</v>
      </c>
      <c r="I186" s="48">
        <v>9.7695000000000007</v>
      </c>
      <c r="J186" s="48">
        <v>0.1003</v>
      </c>
      <c r="K186" s="48">
        <v>0.12089999999999999</v>
      </c>
      <c r="L186" s="48">
        <v>0.3</v>
      </c>
      <c r="M186" s="48">
        <v>0</v>
      </c>
      <c r="N186" s="48">
        <v>0.3</v>
      </c>
      <c r="O186" s="48">
        <v>0</v>
      </c>
      <c r="P186" s="48">
        <v>0</v>
      </c>
    </row>
    <row r="187" spans="1:16">
      <c r="A187" s="8">
        <v>45901</v>
      </c>
      <c r="B187" s="48">
        <v>4.8282999999999996</v>
      </c>
      <c r="C187" s="48">
        <v>4.1512000000000002</v>
      </c>
      <c r="D187" s="48">
        <v>4.8937999999999997</v>
      </c>
      <c r="E187" s="48">
        <v>1.0365</v>
      </c>
      <c r="F187" s="48">
        <v>0.14000000000000001</v>
      </c>
      <c r="G187" s="48">
        <v>9.0864999999999991</v>
      </c>
      <c r="H187" s="48">
        <v>4.1512000000000002</v>
      </c>
      <c r="I187" s="48">
        <v>9.734</v>
      </c>
      <c r="J187" s="48">
        <v>1.0365</v>
      </c>
      <c r="K187" s="48">
        <v>0.14000000000000001</v>
      </c>
      <c r="L187" s="48">
        <v>0.32890000000000003</v>
      </c>
      <c r="M187" s="48">
        <v>0</v>
      </c>
      <c r="N187" s="48">
        <v>0.32890000000000003</v>
      </c>
      <c r="O187" s="48">
        <v>0</v>
      </c>
      <c r="P187" s="48">
        <v>0</v>
      </c>
    </row>
    <row r="188" spans="1:16">
      <c r="A188" s="8">
        <v>45931</v>
      </c>
      <c r="B188" s="48">
        <v>5.0415000000000001</v>
      </c>
      <c r="C188" s="48">
        <v>3.7008999999999999</v>
      </c>
      <c r="D188" s="48">
        <v>5.2301000000000002</v>
      </c>
      <c r="E188" s="48">
        <v>0.69830000000000003</v>
      </c>
      <c r="F188" s="48">
        <v>0.1414</v>
      </c>
      <c r="G188" s="48">
        <v>9.1134000000000004</v>
      </c>
      <c r="H188" s="48">
        <v>3.7008999999999999</v>
      </c>
      <c r="I188" s="48">
        <v>9.9147999999999996</v>
      </c>
      <c r="J188" s="48">
        <v>0.2</v>
      </c>
      <c r="K188" s="48">
        <v>0.1414</v>
      </c>
      <c r="L188" s="48">
        <v>0.54290000000000005</v>
      </c>
      <c r="M188" s="48">
        <v>0</v>
      </c>
      <c r="N188" s="48">
        <v>0.53859999999999997</v>
      </c>
      <c r="O188" s="48">
        <v>0.70799999999999996</v>
      </c>
      <c r="P188" s="48">
        <v>0</v>
      </c>
    </row>
    <row r="189" spans="1:16">
      <c r="A189" s="8">
        <v>45962</v>
      </c>
      <c r="B189" s="48">
        <v>4.8693999999999997</v>
      </c>
      <c r="C189" s="48">
        <v>3.5301999999999998</v>
      </c>
      <c r="D189" s="48">
        <v>5.0507</v>
      </c>
      <c r="E189" s="48">
        <v>0.2</v>
      </c>
      <c r="F189" s="48">
        <v>0.1305</v>
      </c>
      <c r="G189" s="48">
        <v>8.5776000000000003</v>
      </c>
      <c r="H189" s="48">
        <v>3.5301999999999998</v>
      </c>
      <c r="I189" s="48">
        <v>9.6608999999999998</v>
      </c>
      <c r="J189" s="48">
        <v>0.2</v>
      </c>
      <c r="K189" s="48">
        <v>0.1308</v>
      </c>
      <c r="L189" s="48">
        <v>0.24</v>
      </c>
      <c r="M189" s="48">
        <v>0</v>
      </c>
      <c r="N189" s="48">
        <v>0.24010000000000001</v>
      </c>
      <c r="O189" s="48">
        <v>0</v>
      </c>
      <c r="P189" s="48">
        <v>1E-3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268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268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268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268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268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268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268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268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hidden="1" outlineLevel="1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 hidden="1" outlineLevel="1" collapsed="1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 hidden="1" outlineLevel="1" collapsed="1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 hidden="1" outlineLevel="1" collapsed="1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 hidden="1" outlineLevel="1" collapsed="1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 hidden="1" outlineLevel="1" collapsed="1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 hidden="1" outlineLevel="1" collapsed="1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 hidden="1" outlineLevel="1" collapsed="1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 hidden="1" outlineLevel="1" collapsed="1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 hidden="1" outlineLevel="1" collapsed="1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 hidden="1" outlineLevel="1" collapsed="1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 hidden="1" outlineLevel="1" collapsed="1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268</v>
      </c>
    </row>
    <row r="169" spans="1:16" hidden="1" outlineLevel="1" collapsed="1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268</v>
      </c>
    </row>
    <row r="170" spans="1:16" hidden="1" outlineLevel="1" collapsed="1">
      <c r="A170" s="8">
        <v>45383</v>
      </c>
      <c r="B170" s="48">
        <v>9.3388000000000009</v>
      </c>
      <c r="C170" s="48">
        <v>2.9807000000000001</v>
      </c>
      <c r="D170" s="48">
        <v>9.5988000000000007</v>
      </c>
      <c r="E170" s="48">
        <v>11.4282</v>
      </c>
      <c r="F170" s="48">
        <v>13.142200000000001</v>
      </c>
      <c r="G170" s="48">
        <v>12.0869</v>
      </c>
      <c r="H170" s="48">
        <v>3.8506999999999998</v>
      </c>
      <c r="I170" s="48">
        <v>12.659000000000001</v>
      </c>
      <c r="J170" s="48">
        <v>13.0977</v>
      </c>
      <c r="K170" s="48">
        <v>13.142200000000001</v>
      </c>
      <c r="L170" s="48">
        <v>1.0146999999999999</v>
      </c>
      <c r="M170" s="48">
        <v>1.2200000000000001E-2</v>
      </c>
      <c r="N170" s="48">
        <v>1.0580000000000001</v>
      </c>
      <c r="O170" s="48">
        <v>1.4277</v>
      </c>
      <c r="P170" s="48" t="s">
        <v>268</v>
      </c>
    </row>
    <row r="171" spans="1:16" hidden="1" outlineLevel="1" collapsed="1">
      <c r="A171" s="8">
        <v>45413</v>
      </c>
      <c r="B171" s="48">
        <v>9.8223000000000003</v>
      </c>
      <c r="C171" s="48">
        <v>3.3877999999999999</v>
      </c>
      <c r="D171" s="48">
        <v>10.1271</v>
      </c>
      <c r="E171" s="48">
        <v>10.721500000000001</v>
      </c>
      <c r="F171" s="48">
        <v>13.207700000000001</v>
      </c>
      <c r="G171" s="48">
        <v>11.861599999999999</v>
      </c>
      <c r="H171" s="48">
        <v>3.8182999999999998</v>
      </c>
      <c r="I171" s="48">
        <v>12.577199999999999</v>
      </c>
      <c r="J171" s="48">
        <v>11.814299999999999</v>
      </c>
      <c r="K171" s="48">
        <v>13.499700000000001</v>
      </c>
      <c r="L171" s="48">
        <v>1.0452999999999999</v>
      </c>
      <c r="M171" s="48">
        <v>3.6900000000000002E-2</v>
      </c>
      <c r="N171" s="48">
        <v>1.0824</v>
      </c>
      <c r="O171" s="48">
        <v>1.0921000000000001</v>
      </c>
      <c r="P171" s="48">
        <v>1.9</v>
      </c>
    </row>
    <row r="172" spans="1:16" hidden="1" outlineLevel="1" collapsed="1">
      <c r="A172" s="8">
        <v>45444</v>
      </c>
      <c r="B172" s="48">
        <v>9.2335999999999991</v>
      </c>
      <c r="C172" s="48">
        <v>3.3854000000000002</v>
      </c>
      <c r="D172" s="48">
        <v>9.6951000000000001</v>
      </c>
      <c r="E172" s="48">
        <v>9.1715999999999998</v>
      </c>
      <c r="F172" s="48">
        <v>13.087300000000001</v>
      </c>
      <c r="G172" s="48">
        <v>11.313700000000001</v>
      </c>
      <c r="H172" s="48">
        <v>3.6526000000000001</v>
      </c>
      <c r="I172" s="48">
        <v>12.0213</v>
      </c>
      <c r="J172" s="48">
        <v>11.2849</v>
      </c>
      <c r="K172" s="48">
        <v>13.964499999999999</v>
      </c>
      <c r="L172" s="48">
        <v>1.2311000000000001</v>
      </c>
      <c r="M172" s="48">
        <v>3.0700000000000002E-2</v>
      </c>
      <c r="N172" s="48">
        <v>1.2058</v>
      </c>
      <c r="O172" s="48">
        <v>1.5434000000000001</v>
      </c>
      <c r="P172" s="48">
        <v>0.5</v>
      </c>
    </row>
    <row r="173" spans="1:16" hidden="1" outlineLevel="1" collapsed="1">
      <c r="A173" s="8">
        <v>45474</v>
      </c>
      <c r="B173" s="48">
        <v>9.2751999999999999</v>
      </c>
      <c r="C173" s="48">
        <v>3.4632999999999998</v>
      </c>
      <c r="D173" s="48">
        <v>9.6455000000000002</v>
      </c>
      <c r="E173" s="48">
        <v>9.7845999999999993</v>
      </c>
      <c r="F173" s="48">
        <v>10.674899999999999</v>
      </c>
      <c r="G173" s="48">
        <v>11.3218</v>
      </c>
      <c r="H173" s="48">
        <v>3.7605</v>
      </c>
      <c r="I173" s="48">
        <v>11.979900000000001</v>
      </c>
      <c r="J173" s="48">
        <v>11.635</v>
      </c>
      <c r="K173" s="48">
        <v>12.2241</v>
      </c>
      <c r="L173" s="48">
        <v>1.1789000000000001</v>
      </c>
      <c r="M173" s="48">
        <v>2.3400000000000001E-2</v>
      </c>
      <c r="N173" s="48">
        <v>1.1600999999999999</v>
      </c>
      <c r="O173" s="48">
        <v>1.4663999999999999</v>
      </c>
      <c r="P173" s="48">
        <v>3.1537999999999999</v>
      </c>
    </row>
    <row r="174" spans="1:16" hidden="1" outlineLevel="1" collapsed="1">
      <c r="A174" s="8">
        <v>45505</v>
      </c>
      <c r="B174" s="48">
        <v>9.1677</v>
      </c>
      <c r="C174" s="48">
        <v>3.3323999999999998</v>
      </c>
      <c r="D174" s="48">
        <v>9.5588999999999995</v>
      </c>
      <c r="E174" s="48">
        <v>9.6905999999999999</v>
      </c>
      <c r="F174" s="48">
        <v>11.3437</v>
      </c>
      <c r="G174" s="48">
        <v>11.2941</v>
      </c>
      <c r="H174" s="48">
        <v>3.835</v>
      </c>
      <c r="I174" s="48">
        <v>11.952299999999999</v>
      </c>
      <c r="J174" s="48">
        <v>11.521100000000001</v>
      </c>
      <c r="K174" s="48">
        <v>14.075699999999999</v>
      </c>
      <c r="L174" s="48">
        <v>1.0602</v>
      </c>
      <c r="M174" s="48">
        <v>2.0299999999999999E-2</v>
      </c>
      <c r="N174" s="48">
        <v>1.1194999999999999</v>
      </c>
      <c r="O174" s="48">
        <v>0.97270000000000001</v>
      </c>
      <c r="P174" s="48">
        <v>2.9885000000000002</v>
      </c>
    </row>
    <row r="175" spans="1:16" hidden="1" outlineLevel="1" collapsed="1">
      <c r="A175" s="8">
        <v>45536</v>
      </c>
      <c r="B175" s="48">
        <v>9.0771999999999995</v>
      </c>
      <c r="C175" s="48">
        <v>3.3294999999999999</v>
      </c>
      <c r="D175" s="48">
        <v>9.7180999999999997</v>
      </c>
      <c r="E175" s="48">
        <v>9.4413</v>
      </c>
      <c r="F175" s="48">
        <v>12.6813</v>
      </c>
      <c r="G175" s="48">
        <v>10.869400000000001</v>
      </c>
      <c r="H175" s="48">
        <v>3.6358999999999999</v>
      </c>
      <c r="I175" s="48">
        <v>11.924200000000001</v>
      </c>
      <c r="J175" s="48">
        <v>10.7346</v>
      </c>
      <c r="K175" s="48">
        <v>13.2156</v>
      </c>
      <c r="L175" s="48">
        <v>1.0984</v>
      </c>
      <c r="M175" s="48">
        <v>2.41E-2</v>
      </c>
      <c r="N175" s="48">
        <v>1.1731</v>
      </c>
      <c r="O175" s="48">
        <v>0.92530000000000001</v>
      </c>
      <c r="P175" s="48">
        <v>1.7594000000000001</v>
      </c>
    </row>
    <row r="176" spans="1:16" hidden="1" outlineLevel="1" collapsed="1">
      <c r="A176" s="8">
        <v>45566</v>
      </c>
      <c r="B176" s="48">
        <v>8.8180999999999994</v>
      </c>
      <c r="C176" s="48">
        <v>3.5636999999999999</v>
      </c>
      <c r="D176" s="48">
        <v>9.1522000000000006</v>
      </c>
      <c r="E176" s="48">
        <v>9.8245000000000005</v>
      </c>
      <c r="F176" s="48">
        <v>8.4346999999999994</v>
      </c>
      <c r="G176" s="48">
        <v>11.0015</v>
      </c>
      <c r="H176" s="48">
        <v>4.0399000000000003</v>
      </c>
      <c r="I176" s="48">
        <v>11.770899999999999</v>
      </c>
      <c r="J176" s="48">
        <v>11.266</v>
      </c>
      <c r="K176" s="48">
        <v>11.8063</v>
      </c>
      <c r="L176" s="48">
        <v>1.1564000000000001</v>
      </c>
      <c r="M176" s="48">
        <v>3.2099999999999997E-2</v>
      </c>
      <c r="N176" s="48">
        <v>1.2448999999999999</v>
      </c>
      <c r="O176" s="48">
        <v>0.755</v>
      </c>
      <c r="P176" s="48">
        <v>3.4</v>
      </c>
    </row>
    <row r="177" spans="1:16" collapsed="1">
      <c r="A177" s="8">
        <v>45597</v>
      </c>
      <c r="B177" s="48">
        <v>8.7507000000000001</v>
      </c>
      <c r="C177" s="48">
        <v>3.3574000000000002</v>
      </c>
      <c r="D177" s="48">
        <v>8.9267000000000003</v>
      </c>
      <c r="E177" s="48">
        <v>9.0104000000000006</v>
      </c>
      <c r="F177" s="48">
        <v>12.110200000000001</v>
      </c>
      <c r="G177" s="48">
        <v>11.0404</v>
      </c>
      <c r="H177" s="48">
        <v>3.7511999999999999</v>
      </c>
      <c r="I177" s="48">
        <v>11.426</v>
      </c>
      <c r="J177" s="48">
        <v>11.2851</v>
      </c>
      <c r="K177" s="48">
        <v>13.744400000000001</v>
      </c>
      <c r="L177" s="48">
        <v>1.1375999999999999</v>
      </c>
      <c r="M177" s="48">
        <v>2.2599999999999999E-2</v>
      </c>
      <c r="N177" s="48">
        <v>1.1584000000000001</v>
      </c>
      <c r="O177" s="48">
        <v>1.3066</v>
      </c>
      <c r="P177" s="48">
        <v>0.39760000000000001</v>
      </c>
    </row>
    <row r="178" spans="1:16">
      <c r="A178" s="8">
        <v>45627</v>
      </c>
      <c r="B178" s="48">
        <v>9.1428999999999991</v>
      </c>
      <c r="C178" s="48">
        <v>3.6844999999999999</v>
      </c>
      <c r="D178" s="48">
        <v>9.3498000000000001</v>
      </c>
      <c r="E178" s="48">
        <v>9.8338999999999999</v>
      </c>
      <c r="F178" s="48">
        <v>11.9353</v>
      </c>
      <c r="G178" s="48">
        <v>11.073700000000001</v>
      </c>
      <c r="H178" s="48">
        <v>4.0237999999999996</v>
      </c>
      <c r="I178" s="48">
        <v>11.7636</v>
      </c>
      <c r="J178" s="48">
        <v>11.358599999999999</v>
      </c>
      <c r="K178" s="48">
        <v>13.6838</v>
      </c>
      <c r="L178" s="48">
        <v>1.1138999999999999</v>
      </c>
      <c r="M178" s="48">
        <v>2.9399999999999999E-2</v>
      </c>
      <c r="N178" s="48">
        <v>1.1449</v>
      </c>
      <c r="O178" s="48">
        <v>1.2907</v>
      </c>
      <c r="P178" s="48">
        <v>0.76329999999999998</v>
      </c>
    </row>
    <row r="179" spans="1:16">
      <c r="A179" s="8">
        <v>45658</v>
      </c>
      <c r="B179" s="48">
        <v>8.3376000000000001</v>
      </c>
      <c r="C179" s="48">
        <v>3.0821999999999998</v>
      </c>
      <c r="D179" s="48">
        <v>8.3841999999999999</v>
      </c>
      <c r="E179" s="48">
        <v>9.3582000000000001</v>
      </c>
      <c r="F179" s="48">
        <v>11.7395</v>
      </c>
      <c r="G179" s="48">
        <v>11.025600000000001</v>
      </c>
      <c r="H179" s="48">
        <v>4.5183999999999997</v>
      </c>
      <c r="I179" s="48">
        <v>11.471</v>
      </c>
      <c r="J179" s="48">
        <v>11.3095</v>
      </c>
      <c r="K179" s="48">
        <v>13.354900000000001</v>
      </c>
      <c r="L179" s="48">
        <v>1.1476</v>
      </c>
      <c r="M179" s="48">
        <v>5.8999999999999999E-3</v>
      </c>
      <c r="N179" s="48">
        <v>1.2670999999999999</v>
      </c>
      <c r="O179" s="48">
        <v>1.417</v>
      </c>
      <c r="P179" s="48">
        <v>0.99209999999999998</v>
      </c>
    </row>
    <row r="180" spans="1:16">
      <c r="A180" s="8">
        <v>45689</v>
      </c>
      <c r="B180" s="48">
        <v>8.7224000000000004</v>
      </c>
      <c r="C180" s="48">
        <v>4.2432999999999996</v>
      </c>
      <c r="D180" s="48">
        <v>8.9204000000000008</v>
      </c>
      <c r="E180" s="48">
        <v>9.8617000000000008</v>
      </c>
      <c r="F180" s="48">
        <v>11.6441</v>
      </c>
      <c r="G180" s="48">
        <v>10.8843</v>
      </c>
      <c r="H180" s="48">
        <v>4.5944000000000003</v>
      </c>
      <c r="I180" s="48">
        <v>11.7874</v>
      </c>
      <c r="J180" s="48">
        <v>11.692399999999999</v>
      </c>
      <c r="K180" s="48">
        <v>13.697800000000001</v>
      </c>
      <c r="L180" s="48">
        <v>1.1724000000000001</v>
      </c>
      <c r="M180" s="48">
        <v>2.7300000000000001E-2</v>
      </c>
      <c r="N180" s="48">
        <v>1.1658999999999999</v>
      </c>
      <c r="O180" s="48">
        <v>1.5772999999999999</v>
      </c>
      <c r="P180" s="48">
        <v>0.95499999999999996</v>
      </c>
    </row>
    <row r="181" spans="1:16">
      <c r="A181" s="8">
        <v>45717</v>
      </c>
      <c r="B181" s="48">
        <v>9.4495000000000005</v>
      </c>
      <c r="C181" s="48">
        <v>3.3422000000000001</v>
      </c>
      <c r="D181" s="48">
        <v>9.5266000000000002</v>
      </c>
      <c r="E181" s="48">
        <v>9.7696000000000005</v>
      </c>
      <c r="F181" s="48">
        <v>12.0792</v>
      </c>
      <c r="G181" s="48">
        <v>11.3367</v>
      </c>
      <c r="H181" s="48">
        <v>3.9759000000000002</v>
      </c>
      <c r="I181" s="48">
        <v>11.566000000000001</v>
      </c>
      <c r="J181" s="48">
        <v>11.4076</v>
      </c>
      <c r="K181" s="48">
        <v>13.9412</v>
      </c>
      <c r="L181" s="48">
        <v>1.1877</v>
      </c>
      <c r="M181" s="48">
        <v>2.4500000000000001E-2</v>
      </c>
      <c r="N181" s="48">
        <v>1.2561</v>
      </c>
      <c r="O181" s="48">
        <v>1.2262</v>
      </c>
      <c r="P181" s="48">
        <v>0.98650000000000004</v>
      </c>
    </row>
    <row r="182" spans="1:16">
      <c r="A182" s="8">
        <v>45748</v>
      </c>
      <c r="B182" s="48">
        <v>9.6732999999999993</v>
      </c>
      <c r="C182" s="48">
        <v>3.6898</v>
      </c>
      <c r="D182" s="48">
        <v>9.9182000000000006</v>
      </c>
      <c r="E182" s="48">
        <v>9.8663000000000007</v>
      </c>
      <c r="F182" s="48">
        <v>12.4198</v>
      </c>
      <c r="G182" s="48">
        <v>11.665900000000001</v>
      </c>
      <c r="H182" s="48">
        <v>4.0928000000000004</v>
      </c>
      <c r="I182" s="48">
        <v>12.1548</v>
      </c>
      <c r="J182" s="48">
        <v>11.734299999999999</v>
      </c>
      <c r="K182" s="48">
        <v>14.547800000000001</v>
      </c>
      <c r="L182" s="48">
        <v>1.3567</v>
      </c>
      <c r="M182" s="48">
        <v>2.6700000000000002E-2</v>
      </c>
      <c r="N182" s="48">
        <v>1.3004</v>
      </c>
      <c r="O182" s="48">
        <v>1.8089</v>
      </c>
      <c r="P182" s="48">
        <v>1.0637000000000001</v>
      </c>
    </row>
    <row r="183" spans="1:16">
      <c r="A183" s="8">
        <v>45778</v>
      </c>
      <c r="B183" s="48">
        <v>9.3155999999999999</v>
      </c>
      <c r="C183" s="48">
        <v>4.3891999999999998</v>
      </c>
      <c r="D183" s="48">
        <v>9.5324000000000009</v>
      </c>
      <c r="E183" s="48">
        <v>10.391299999999999</v>
      </c>
      <c r="F183" s="48">
        <v>11.9269</v>
      </c>
      <c r="G183" s="48">
        <v>11.4693</v>
      </c>
      <c r="H183" s="48">
        <v>4.6212999999999997</v>
      </c>
      <c r="I183" s="48">
        <v>12.5373</v>
      </c>
      <c r="J183" s="48">
        <v>11.6266</v>
      </c>
      <c r="K183" s="48">
        <v>13.695499999999999</v>
      </c>
      <c r="L183" s="48">
        <v>1.1987000000000001</v>
      </c>
      <c r="M183" s="48">
        <v>2.2499999999999999E-2</v>
      </c>
      <c r="N183" s="48">
        <v>1.2281</v>
      </c>
      <c r="O183" s="48">
        <v>1.2566999999999999</v>
      </c>
      <c r="P183" s="48">
        <v>1.1405000000000001</v>
      </c>
    </row>
    <row r="184" spans="1:16">
      <c r="A184" s="8">
        <v>45809</v>
      </c>
      <c r="B184" s="48">
        <v>9.9235000000000007</v>
      </c>
      <c r="C184" s="48">
        <v>3.8399000000000001</v>
      </c>
      <c r="D184" s="48">
        <v>10.271000000000001</v>
      </c>
      <c r="E184" s="48">
        <v>10.3453</v>
      </c>
      <c r="F184" s="48">
        <v>11.5337</v>
      </c>
      <c r="G184" s="48">
        <v>11.7105</v>
      </c>
      <c r="H184" s="48">
        <v>4.2119999999999997</v>
      </c>
      <c r="I184" s="48">
        <v>12.57</v>
      </c>
      <c r="J184" s="48">
        <v>11.5031</v>
      </c>
      <c r="K184" s="48">
        <v>12.839600000000001</v>
      </c>
      <c r="L184" s="48">
        <v>1.1348</v>
      </c>
      <c r="M184" s="48">
        <v>1.04E-2</v>
      </c>
      <c r="N184" s="48">
        <v>1.1841999999999999</v>
      </c>
      <c r="O184" s="48">
        <v>1.1365000000000001</v>
      </c>
      <c r="P184" s="48">
        <v>1.1990000000000001</v>
      </c>
    </row>
    <row r="185" spans="1:16">
      <c r="A185" s="8">
        <v>45839</v>
      </c>
      <c r="B185" s="48">
        <v>9.7932000000000006</v>
      </c>
      <c r="C185" s="48">
        <v>4.0514999999999999</v>
      </c>
      <c r="D185" s="48">
        <v>9.9498999999999995</v>
      </c>
      <c r="E185" s="48">
        <v>10.227600000000001</v>
      </c>
      <c r="F185" s="48">
        <v>12.500400000000001</v>
      </c>
      <c r="G185" s="48">
        <v>11.6646</v>
      </c>
      <c r="H185" s="48">
        <v>4.5556999999999999</v>
      </c>
      <c r="I185" s="48">
        <v>12.0223</v>
      </c>
      <c r="J185" s="48">
        <v>11.9604</v>
      </c>
      <c r="K185" s="48">
        <v>14.3245</v>
      </c>
      <c r="L185" s="48">
        <v>1.2258</v>
      </c>
      <c r="M185" s="48">
        <v>1.7899999999999999E-2</v>
      </c>
      <c r="N185" s="48">
        <v>1.2212000000000001</v>
      </c>
      <c r="O185" s="48">
        <v>1.5502</v>
      </c>
      <c r="P185" s="48">
        <v>1.1227</v>
      </c>
    </row>
    <row r="186" spans="1:16">
      <c r="A186" s="8">
        <v>45870</v>
      </c>
      <c r="B186" s="48">
        <v>9.6341999999999999</v>
      </c>
      <c r="C186" s="48">
        <v>3.92</v>
      </c>
      <c r="D186" s="48">
        <v>9.4605999999999995</v>
      </c>
      <c r="E186" s="48">
        <v>11.0656</v>
      </c>
      <c r="F186" s="48">
        <v>12.4063</v>
      </c>
      <c r="G186" s="48">
        <v>11.656700000000001</v>
      </c>
      <c r="H186" s="48">
        <v>4.4983000000000004</v>
      </c>
      <c r="I186" s="48">
        <v>11.715999999999999</v>
      </c>
      <c r="J186" s="48">
        <v>12.520899999999999</v>
      </c>
      <c r="K186" s="48">
        <v>14.253399999999999</v>
      </c>
      <c r="L186" s="48">
        <v>1.1456</v>
      </c>
      <c r="M186" s="48">
        <v>2.1999999999999999E-2</v>
      </c>
      <c r="N186" s="48">
        <v>1.1731</v>
      </c>
      <c r="O186" s="48">
        <v>1.2738</v>
      </c>
      <c r="P186" s="48">
        <v>1.1225000000000001</v>
      </c>
    </row>
    <row r="187" spans="1:16">
      <c r="A187" s="8">
        <v>45901</v>
      </c>
      <c r="B187" s="48">
        <v>9.4562000000000008</v>
      </c>
      <c r="C187" s="48">
        <v>3.9270999999999998</v>
      </c>
      <c r="D187" s="48">
        <v>9.6745999999999999</v>
      </c>
      <c r="E187" s="48">
        <v>11.044499999999999</v>
      </c>
      <c r="F187" s="48">
        <v>4.9355000000000002</v>
      </c>
      <c r="G187" s="48">
        <v>11.098699999999999</v>
      </c>
      <c r="H187" s="48">
        <v>4.3563999999999998</v>
      </c>
      <c r="I187" s="48">
        <v>11.4641</v>
      </c>
      <c r="J187" s="48">
        <v>12.500400000000001</v>
      </c>
      <c r="K187" s="48">
        <v>5.2847</v>
      </c>
      <c r="L187" s="48">
        <v>1.0285</v>
      </c>
      <c r="M187" s="48">
        <v>1.5599999999999999E-2</v>
      </c>
      <c r="N187" s="48">
        <v>1.1135999999999999</v>
      </c>
      <c r="O187" s="48">
        <v>0.51180000000000003</v>
      </c>
      <c r="P187" s="48">
        <v>0.47249999999999998</v>
      </c>
    </row>
    <row r="188" spans="1:16">
      <c r="A188" s="8">
        <v>45931</v>
      </c>
      <c r="B188" s="48">
        <v>8.9730000000000008</v>
      </c>
      <c r="C188" s="48">
        <v>3.9447999999999999</v>
      </c>
      <c r="D188" s="48">
        <v>9.2172000000000001</v>
      </c>
      <c r="E188" s="48">
        <v>10.088699999999999</v>
      </c>
      <c r="F188" s="48">
        <v>3.8797999999999999</v>
      </c>
      <c r="G188" s="48">
        <v>10.8057</v>
      </c>
      <c r="H188" s="48">
        <v>4.3155000000000001</v>
      </c>
      <c r="I188" s="48">
        <v>11.242100000000001</v>
      </c>
      <c r="J188" s="48">
        <v>11.895799999999999</v>
      </c>
      <c r="K188" s="48">
        <v>3.9780000000000002</v>
      </c>
      <c r="L188" s="48">
        <v>1.1651</v>
      </c>
      <c r="M188" s="48">
        <v>1.4500000000000001E-2</v>
      </c>
      <c r="N188" s="48">
        <v>1.2203999999999999</v>
      </c>
      <c r="O188" s="48">
        <v>1.0207999999999999</v>
      </c>
      <c r="P188" s="48">
        <v>0.69969999999999999</v>
      </c>
    </row>
    <row r="189" spans="1:16">
      <c r="A189" s="8">
        <v>45962</v>
      </c>
      <c r="B189" s="48">
        <v>8.9329999999999998</v>
      </c>
      <c r="C189" s="48">
        <v>3.5291999999999999</v>
      </c>
      <c r="D189" s="48">
        <v>9.0359999999999996</v>
      </c>
      <c r="E189" s="48">
        <v>11.313000000000001</v>
      </c>
      <c r="F189" s="48">
        <v>8.7568999999999999</v>
      </c>
      <c r="G189" s="48">
        <v>11.095800000000001</v>
      </c>
      <c r="H189" s="48">
        <v>4.508</v>
      </c>
      <c r="I189" s="48">
        <v>11.352499999999999</v>
      </c>
      <c r="J189" s="48">
        <v>12.946899999999999</v>
      </c>
      <c r="K189" s="48">
        <v>8.8765999999999998</v>
      </c>
      <c r="L189" s="48">
        <v>0.96919999999999995</v>
      </c>
      <c r="M189" s="48">
        <v>5.7999999999999996E-3</v>
      </c>
      <c r="N189" s="48">
        <v>1.0799000000000001</v>
      </c>
      <c r="O189" s="48">
        <v>0.54520000000000002</v>
      </c>
      <c r="P189" s="48">
        <v>0.01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213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hidden="1" outlineLevel="1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 hidden="1" outlineLevel="1" collapsed="1">
      <c r="A158" s="51">
        <v>45017</v>
      </c>
      <c r="B158" s="148">
        <v>0</v>
      </c>
      <c r="C158" s="148">
        <v>2</v>
      </c>
      <c r="D158" s="19">
        <v>126</v>
      </c>
    </row>
    <row r="159" spans="1:4" hidden="1" outlineLevel="1" collapsed="1">
      <c r="A159" s="51">
        <v>45047</v>
      </c>
      <c r="B159" s="148">
        <v>0</v>
      </c>
      <c r="C159" s="148">
        <v>2</v>
      </c>
      <c r="D159" s="19">
        <v>126</v>
      </c>
    </row>
    <row r="160" spans="1:4" hidden="1" outlineLevel="1" collapsed="1">
      <c r="A160" s="51">
        <v>45078</v>
      </c>
      <c r="B160" s="148">
        <v>0</v>
      </c>
      <c r="C160" s="148">
        <v>2</v>
      </c>
      <c r="D160" s="19">
        <v>127</v>
      </c>
    </row>
    <row r="161" spans="1:4" hidden="1" outlineLevel="1" collapsed="1">
      <c r="A161" s="51">
        <v>45108</v>
      </c>
      <c r="B161" s="148">
        <v>0</v>
      </c>
      <c r="C161" s="148">
        <v>2</v>
      </c>
      <c r="D161" s="19">
        <v>127</v>
      </c>
    </row>
    <row r="162" spans="1:4" hidden="1" outlineLevel="1" collapsed="1">
      <c r="A162" s="51">
        <v>45139</v>
      </c>
      <c r="B162" s="148">
        <v>0</v>
      </c>
      <c r="C162" s="148">
        <v>2</v>
      </c>
      <c r="D162" s="19">
        <v>127</v>
      </c>
    </row>
    <row r="163" spans="1:4" hidden="1" outlineLevel="1" collapsed="1">
      <c r="A163" s="51">
        <v>45170</v>
      </c>
      <c r="B163" s="148">
        <v>0</v>
      </c>
      <c r="C163" s="148">
        <v>2</v>
      </c>
      <c r="D163" s="19">
        <v>128</v>
      </c>
    </row>
    <row r="164" spans="1:4" hidden="1" outlineLevel="1" collapsed="1">
      <c r="A164" s="51">
        <v>45200</v>
      </c>
      <c r="B164" s="148">
        <v>0</v>
      </c>
      <c r="C164" s="148">
        <v>2</v>
      </c>
      <c r="D164" s="19">
        <v>128</v>
      </c>
    </row>
    <row r="165" spans="1:4" hidden="1" outlineLevel="1" collapsed="1">
      <c r="A165" s="51">
        <v>45231</v>
      </c>
      <c r="B165" s="148">
        <v>0</v>
      </c>
      <c r="C165" s="148">
        <v>2</v>
      </c>
      <c r="D165" s="19">
        <v>128</v>
      </c>
    </row>
    <row r="166" spans="1:4" hidden="1" outlineLevel="1" collapsed="1">
      <c r="A166" s="51">
        <v>45261</v>
      </c>
      <c r="B166" s="148">
        <v>0</v>
      </c>
      <c r="C166" s="148">
        <v>2</v>
      </c>
      <c r="D166" s="19">
        <v>128</v>
      </c>
    </row>
    <row r="167" spans="1:4" hidden="1" outlineLevel="1" collapsed="1">
      <c r="A167" s="51">
        <v>45292</v>
      </c>
      <c r="B167" s="148">
        <v>0</v>
      </c>
      <c r="C167" s="148">
        <v>2</v>
      </c>
      <c r="D167" s="19">
        <v>128</v>
      </c>
    </row>
    <row r="168" spans="1:4" hidden="1" outlineLevel="1" collapsed="1">
      <c r="A168" s="51">
        <v>45323</v>
      </c>
      <c r="B168" s="148">
        <v>0</v>
      </c>
      <c r="C168" s="148">
        <v>2</v>
      </c>
      <c r="D168" s="19">
        <v>128</v>
      </c>
    </row>
    <row r="169" spans="1:4" hidden="1" outlineLevel="1" collapsed="1">
      <c r="A169" s="51">
        <v>45352</v>
      </c>
      <c r="B169" s="148">
        <v>0</v>
      </c>
      <c r="C169" s="148">
        <v>2</v>
      </c>
      <c r="D169" s="19">
        <v>128</v>
      </c>
    </row>
    <row r="170" spans="1:4" hidden="1" outlineLevel="1" collapsed="1">
      <c r="A170" s="51">
        <v>45383</v>
      </c>
      <c r="B170" s="148">
        <v>0</v>
      </c>
      <c r="C170" s="148">
        <v>2</v>
      </c>
      <c r="D170" s="19">
        <v>128</v>
      </c>
    </row>
    <row r="171" spans="1:4" hidden="1" outlineLevel="1" collapsed="1">
      <c r="A171" s="51">
        <v>45413</v>
      </c>
      <c r="B171" s="148">
        <v>0</v>
      </c>
      <c r="C171" s="148">
        <v>2</v>
      </c>
      <c r="D171" s="19">
        <v>128</v>
      </c>
    </row>
    <row r="172" spans="1:4" hidden="1" outlineLevel="1" collapsed="1">
      <c r="A172" s="51">
        <v>45444</v>
      </c>
      <c r="B172" s="148">
        <v>0</v>
      </c>
      <c r="C172" s="148">
        <v>2</v>
      </c>
      <c r="D172" s="19">
        <v>128</v>
      </c>
    </row>
    <row r="173" spans="1:4" hidden="1" outlineLevel="1" collapsed="1">
      <c r="A173" s="51">
        <v>45474</v>
      </c>
      <c r="B173" s="148">
        <v>0</v>
      </c>
      <c r="C173" s="148">
        <v>2</v>
      </c>
      <c r="D173" s="19">
        <v>128</v>
      </c>
    </row>
    <row r="174" spans="1:4" hidden="1" outlineLevel="1" collapsed="1">
      <c r="A174" s="51">
        <v>45505</v>
      </c>
      <c r="B174" s="148">
        <v>0</v>
      </c>
      <c r="C174" s="148">
        <v>2</v>
      </c>
      <c r="D174" s="19">
        <v>128</v>
      </c>
    </row>
    <row r="175" spans="1:4" hidden="1" outlineLevel="1" collapsed="1">
      <c r="A175" s="51">
        <v>45536</v>
      </c>
      <c r="B175" s="148">
        <v>0</v>
      </c>
      <c r="C175" s="148">
        <v>2</v>
      </c>
      <c r="D175" s="19">
        <v>126</v>
      </c>
    </row>
    <row r="176" spans="1:4" hidden="1" outlineLevel="1" collapsed="1">
      <c r="A176" s="51">
        <v>45566</v>
      </c>
      <c r="B176" s="148">
        <v>0</v>
      </c>
      <c r="C176" s="148">
        <v>2</v>
      </c>
      <c r="D176" s="19">
        <v>126</v>
      </c>
    </row>
    <row r="177" spans="1:4" collapsed="1">
      <c r="A177" s="51">
        <v>45597</v>
      </c>
      <c r="B177" s="148">
        <v>0</v>
      </c>
      <c r="C177" s="148">
        <v>2</v>
      </c>
      <c r="D177" s="19">
        <v>126</v>
      </c>
    </row>
    <row r="178" spans="1:4">
      <c r="A178" s="51">
        <v>45627</v>
      </c>
      <c r="B178" s="148">
        <v>0</v>
      </c>
      <c r="C178" s="148">
        <v>2</v>
      </c>
      <c r="D178" s="19">
        <v>125</v>
      </c>
    </row>
    <row r="179" spans="1:4">
      <c r="A179" s="51">
        <v>45658</v>
      </c>
      <c r="B179" s="148">
        <v>0</v>
      </c>
      <c r="C179" s="148">
        <v>2</v>
      </c>
      <c r="D179" s="19">
        <v>125</v>
      </c>
    </row>
    <row r="180" spans="1:4">
      <c r="A180" s="51">
        <v>45689</v>
      </c>
      <c r="B180" s="148">
        <v>0</v>
      </c>
      <c r="C180" s="148">
        <v>2</v>
      </c>
      <c r="D180" s="19">
        <v>125</v>
      </c>
    </row>
    <row r="181" spans="1:4">
      <c r="A181" s="51">
        <v>45717</v>
      </c>
      <c r="B181" s="148">
        <v>0</v>
      </c>
      <c r="C181" s="148">
        <v>2</v>
      </c>
      <c r="D181" s="19">
        <v>125</v>
      </c>
    </row>
    <row r="182" spans="1:4">
      <c r="A182" s="51">
        <v>45748</v>
      </c>
      <c r="B182" s="148">
        <v>0</v>
      </c>
      <c r="C182" s="148">
        <v>2</v>
      </c>
      <c r="D182" s="19">
        <v>125</v>
      </c>
    </row>
    <row r="183" spans="1:4">
      <c r="A183" s="51">
        <v>45778</v>
      </c>
      <c r="B183" s="148">
        <v>0</v>
      </c>
      <c r="C183" s="148">
        <v>2</v>
      </c>
      <c r="D183" s="19">
        <v>125</v>
      </c>
    </row>
    <row r="184" spans="1:4">
      <c r="A184" s="51">
        <v>45809</v>
      </c>
      <c r="B184" s="148">
        <v>0</v>
      </c>
      <c r="C184" s="148">
        <v>2</v>
      </c>
      <c r="D184" s="19">
        <v>126</v>
      </c>
    </row>
    <row r="185" spans="1:4">
      <c r="A185" s="51">
        <v>45839</v>
      </c>
      <c r="B185" s="148">
        <v>0</v>
      </c>
      <c r="C185" s="148">
        <v>2</v>
      </c>
      <c r="D185" s="19">
        <v>126</v>
      </c>
    </row>
    <row r="186" spans="1:4">
      <c r="A186" s="51">
        <v>45870</v>
      </c>
      <c r="B186" s="148">
        <v>0</v>
      </c>
      <c r="C186" s="148">
        <v>2</v>
      </c>
      <c r="D186" s="19">
        <v>126</v>
      </c>
    </row>
    <row r="187" spans="1:4">
      <c r="A187" s="51">
        <v>45901</v>
      </c>
      <c r="B187" s="148">
        <v>0</v>
      </c>
      <c r="C187" s="148">
        <v>2</v>
      </c>
      <c r="D187" s="19">
        <v>126</v>
      </c>
    </row>
    <row r="188" spans="1:4">
      <c r="A188" s="51">
        <v>45931</v>
      </c>
      <c r="B188" s="148">
        <v>0</v>
      </c>
      <c r="C188" s="148">
        <v>2</v>
      </c>
      <c r="D188" s="19">
        <v>126</v>
      </c>
    </row>
    <row r="189" spans="1:4">
      <c r="A189" s="51">
        <v>45962</v>
      </c>
      <c r="B189" s="148">
        <v>0</v>
      </c>
      <c r="C189" s="148">
        <v>2</v>
      </c>
      <c r="D189" s="19">
        <v>126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179</v>
      </c>
      <c r="B1" s="59">
        <v>2025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1" t="s">
        <v>165</v>
      </c>
      <c r="K3" s="61">
        <v>3</v>
      </c>
      <c r="M3" s="61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7" t="s">
        <v>129</v>
      </c>
      <c r="B5" s="177"/>
      <c r="C5" s="177"/>
      <c r="D5" s="177"/>
      <c r="E5" s="177"/>
      <c r="F5" s="177"/>
      <c r="G5" s="177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7">
        <f>DATE(B1,VLOOKUP(A1,$J$1:$K$12,2,0),1)</f>
        <v>45962</v>
      </c>
      <c r="B6" s="177"/>
      <c r="C6" s="177"/>
      <c r="D6" s="177"/>
      <c r="E6" s="177"/>
      <c r="F6" s="177"/>
      <c r="G6" s="177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9" t="s">
        <v>114</v>
      </c>
      <c r="B8" s="181" t="s">
        <v>226</v>
      </c>
      <c r="C8" s="181"/>
      <c r="D8" s="181"/>
      <c r="E8" s="181" t="s">
        <v>170</v>
      </c>
      <c r="F8" s="181"/>
      <c r="G8" s="182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80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925792.02295031003</v>
      </c>
      <c r="C11" s="83">
        <f>IF(ISERROR(VLOOKUP($A$6,'Кредити НФК'!$A$10:$M$200,2,0)),"–",VLOOKUP($A$6,'Кредити НФК'!$A$10:$M$200,2,0))</f>
        <v>9208.9522171499993</v>
      </c>
      <c r="D11" s="84">
        <f t="shared" ref="D11:D16" si="0">IF(ISERROR(C11/B11*100),"–",C11/B11*100)</f>
        <v>0.9947106897511333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23.958965528857718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20.693346475734842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1.2516057568493295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643228.42461612995</v>
      </c>
      <c r="C12" s="83">
        <f>IF(ISERROR(VLOOKUP($A$6,'Кредити НФК'!$A$10:$M$200,6,0)),"–",VLOOKUP($A$6,'Кредити НФК'!$A$10:$M$200,6,0))</f>
        <v>8927.7621134300007</v>
      </c>
      <c r="D12" s="84">
        <f t="shared" si="0"/>
        <v>1.3879613791567076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30.49322350210187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26.642607465923348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1.3134950996354036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282563.59833418002</v>
      </c>
      <c r="C13" s="83">
        <f>IF(ISERROR(VLOOKUP($A$6,'Кредити НФК'!$A$10:$M$200,10,0)),"–",VLOOKUP($A$6,'Кредити НФК'!$A$10:$M$200,10,0))</f>
        <v>281.19010372000002</v>
      </c>
      <c r="D13" s="84">
        <f t="shared" si="0"/>
        <v>9.951391664663202E-2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-52.136267914843671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-51.558125258758004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-0.67481232097308919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367716.46912323998</v>
      </c>
      <c r="C14" s="83">
        <f>IF(ISERROR(VLOOKUP($A$6,'Кредити ДГ'!$A$10:$M$200,2,0)),"–",VLOOKUP($A$6,'Кредити ДГ'!$A$10:$M$200,2,0))</f>
        <v>4829.7315211900004</v>
      </c>
      <c r="D14" s="84">
        <f t="shared" si="0"/>
        <v>1.3134390017139315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20.282953403402331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20.519450328804197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1.7247020262223316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357225.84285413002</v>
      </c>
      <c r="C15" s="83">
        <f>IF(ISERROR(VLOOKUP($A$6,'Кредити ДГ'!$A$10:$M$200,6,0)),"–",VLOOKUP($A$6,'Кредити ДГ'!$A$10:$M$200,6,0))</f>
        <v>4787.9233257100004</v>
      </c>
      <c r="D15" s="84">
        <f t="shared" si="0"/>
        <v>1.3403070974529427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21.34653650333091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21.60133782592122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1.7384409334652418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10490.62626911</v>
      </c>
      <c r="C16" s="90">
        <f>IF(ISERROR(VLOOKUP($A$6,'Кредити ДГ'!$A$10:$M$200,10,0)),"–",VLOOKUP($A$6,'Кредити ДГ'!$A$10:$M$200,10,0))</f>
        <v>41.808195480000002</v>
      </c>
      <c r="D16" s="91">
        <f t="shared" si="0"/>
        <v>0.39852907164470847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-39.971371690167402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-40.304256107029637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0.1754777293194536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1212151.0550241699</v>
      </c>
      <c r="C18" s="83">
        <f>IF(ISERROR(VLOOKUP($A$6,'Депозити НФК'!$A$10:$S$200,2,0)),"–",VLOOKUP($A$6,'Депозити НФК'!$A$10:$S$200,2,0))</f>
        <v>12261.399478430001</v>
      </c>
      <c r="D18" s="84">
        <f>IF(ISERROR(C18/B18*100),"–",C18/B18*100)</f>
        <v>1.011540552442576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6.3052679269430598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0.96738892286273881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-2.4649558583041937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900301.63345227018</v>
      </c>
      <c r="C19" s="83">
        <f>IF(ISERROR(VLOOKUP($A$6,'Депозити НФК'!$A$10:$S$200,8,0)),"–",VLOOKUP($A$6,'Депозити НФК'!$A$10:$S$200,8,0))</f>
        <v>6601.6234504599997</v>
      </c>
      <c r="D19" s="84">
        <f t="shared" ref="D19:D23" si="1">IF(ISERROR(C19/B19*100),"–",C19/B19*100)</f>
        <v>0.73326796322090504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5.9847920432940498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-0.10255731159715253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1.273175359329997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311849.42157190002</v>
      </c>
      <c r="C20" s="83">
        <f>IF(ISERROR(VLOOKUP($A$6,'Депозити НФК'!$A$10:$S$200,14,0)),"–",VLOOKUP($A$6,'Депозити НФК'!$A$10:$S$200,14,0))</f>
        <v>5659.7760279699996</v>
      </c>
      <c r="D20" s="84">
        <f t="shared" si="1"/>
        <v>1.8149066942120595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6.6815318232016807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2.2447095725667907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-6.4908800089469594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1536080.5690055494</v>
      </c>
      <c r="C21" s="83">
        <f>IF(ISERROR(VLOOKUP($A$6,'Депозити ДГ'!$A$10:$S$200,2,0)),"–",VLOOKUP($A$6,'Депозити ДГ'!$A$10:$S$200,2,0))</f>
        <v>19932.534546169998</v>
      </c>
      <c r="D21" s="84">
        <f t="shared" si="1"/>
        <v>1.2976229859527626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15.761127596729494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13.618836512907052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0.24777369299951602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1016426.5551444499</v>
      </c>
      <c r="C22" s="83">
        <f>IF(ISERROR(VLOOKUP($A$6,'Депозити ДГ'!$A$10:$S$200,8,0)),"–",VLOOKUP($A$6,'Депозити ДГ'!$A$10:$S$200,8,0))</f>
        <v>16081.545481729998</v>
      </c>
      <c r="D22" s="84">
        <f t="shared" si="1"/>
        <v>1.5821650271075967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18.088595520291832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16.11318608801686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0.30165557703463719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519654.01386110001</v>
      </c>
      <c r="C23" s="90">
        <f>IF(ISERROR(VLOOKUP($A$6,'Депозити ДГ'!$A$10:$S$200,14,0)),"–",VLOOKUP($A$6,'Депозити ДГ'!$A$10:$S$200,14,0))</f>
        <v>3850.9890644399998</v>
      </c>
      <c r="D23" s="91">
        <f t="shared" si="1"/>
        <v>0.74106789550736407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6.9578591289283054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4.2653943631633808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2.3389769383271641E-2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1" t="s">
        <v>114</v>
      </c>
      <c r="B25" s="172"/>
      <c r="C25" s="172"/>
      <c r="D25" s="172"/>
      <c r="E25" s="173" t="s">
        <v>123</v>
      </c>
      <c r="F25" s="173"/>
      <c r="G25" s="174"/>
      <c r="J25" s="101"/>
      <c r="K25" s="101"/>
      <c r="L25" s="101"/>
      <c r="M25" s="61"/>
    </row>
    <row r="26" spans="1:13" s="1" customFormat="1" ht="27.75" customHeight="1">
      <c r="A26" s="171"/>
      <c r="B26" s="172"/>
      <c r="C26" s="172"/>
      <c r="D26" s="172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75" t="s">
        <v>124</v>
      </c>
      <c r="B27" s="175"/>
      <c r="C27" s="175"/>
      <c r="D27" s="175"/>
      <c r="E27" s="175"/>
      <c r="F27" s="175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13.732799999999999</v>
      </c>
      <c r="F28" s="85">
        <f>IF(ISERROR(VLOOKUP($A$6,'% ставки за кредитами НФК'!$A$10:$S$200,2,0)),"–",VLOOKUP($A$6,'% ставки за кредитами НФК'!$A$10:$S$200,2,0))</f>
        <v>17.101199999999999</v>
      </c>
      <c r="G28" s="85">
        <f>IF(ISERROR(IF(F28=0,"–",F28-E28)),"–",IF(F28=0,"–",F28-E28))</f>
        <v>3.3683999999999994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15.433999999999999</v>
      </c>
      <c r="F29" s="85">
        <f>IF(ISERROR(VLOOKUP($A$6,'% ставки за кредитами НФК'!$A$10:$S$200,8,0)),"–",VLOOKUP($A$6,'% ставки за кредитами НФК'!$A$10:$S$200,8,0))</f>
        <v>17.186399999999999</v>
      </c>
      <c r="G29" s="85">
        <f t="shared" ref="G29:G37" si="2">IF(ISERROR(IF(F29=0,"–",F29-E29)),"–",IF(F29=0,"–",F29-E29))</f>
        <v>1.7523999999999997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15.046200000000001</v>
      </c>
      <c r="F30" s="85">
        <f>IF(ISERROR(VLOOKUP($A$6,'% ставки за кредитами НФК'!$A$10:$S$200,10,0)),"–",VLOOKUP($A$6,'% ставки за кредитами НФК'!$A$10:$S$200,10,0))</f>
        <v>17.139299999999999</v>
      </c>
      <c r="G30" s="85">
        <f t="shared" si="2"/>
        <v>2.093099999999998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5.5198</v>
      </c>
      <c r="F31" s="85">
        <f>IF(ISERROR(VLOOKUP($A$6,'% ставки за кредитами НФК'!$A$10:$S$200,14,0)),"–",VLOOKUP($A$6,'% ставки за кредитами НФК'!$A$10:$S$200,14,0))</f>
        <v>5.8342999999999998</v>
      </c>
      <c r="G31" s="85">
        <f t="shared" si="2"/>
        <v>0.31449999999999978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5.5167999999999999</v>
      </c>
      <c r="F32" s="85">
        <f>IF(ISERROR(VLOOKUP($A$6,'% ставки за кредитами НФК'!$A$10:$S$200,16,0)),"–",VLOOKUP($A$6,'% ставки за кредитами НФК'!$A$10:$S$200,16,0))</f>
        <v>5.8342999999999998</v>
      </c>
      <c r="G32" s="85">
        <f t="shared" si="2"/>
        <v>0.31749999999999989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27.844200000000001</v>
      </c>
      <c r="F33" s="85">
        <f>IF(ISERROR(VLOOKUP($A$6,'% ставки за кредитами ДГ'!$A$10:$S$200,2,0)),"–",VLOOKUP($A$6,'% ставки за кредитами ДГ'!$A$10:$S$200,2,0))</f>
        <v>34.235399999999998</v>
      </c>
      <c r="G33" s="85">
        <f t="shared" si="2"/>
        <v>6.3911999999999978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27.852699999999999</v>
      </c>
      <c r="F34" s="85">
        <f>IF(ISERROR(VLOOKUP($A$6,'% ставки за кредитами ДГ'!$A$10:$S$200,8,0)),"–",VLOOKUP($A$6,'% ставки за кредитами ДГ'!$A$10:$S$200,8,0))</f>
        <v>34.2425</v>
      </c>
      <c r="G34" s="85">
        <f t="shared" si="2"/>
        <v>6.389800000000001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34.517899999999997</v>
      </c>
      <c r="F35" s="85">
        <f>IF(ISERROR(VLOOKUP($A$6,'% ставки за кредитами ДГ'!$A$10:$S$200,10,0)),"–",VLOOKUP($A$6,'% ставки за кредитами ДГ'!$A$10:$S$200,10,0))</f>
        <v>34.5214</v>
      </c>
      <c r="G35" s="85">
        <f t="shared" si="2"/>
        <v>3.5000000000025011E-3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15.506600000000001</v>
      </c>
      <c r="F36" s="85">
        <f>IF(ISERROR(VLOOKUP($A$6,'% ставки за кредитами ДГ'!$A$10:$S$200,14,0)),"–",VLOOKUP($A$6,'% ставки за кредитами ДГ'!$A$10:$S$200,14,0))</f>
        <v>3.6067999999999998</v>
      </c>
      <c r="G36" s="85">
        <f t="shared" si="2"/>
        <v>-11.899800000000001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6.6715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6" t="s">
        <v>125</v>
      </c>
      <c r="B38" s="176"/>
      <c r="C38" s="176"/>
      <c r="D38" s="176"/>
      <c r="E38" s="175"/>
      <c r="F38" s="175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9.2042000000000002</v>
      </c>
      <c r="F39" s="85">
        <f>IF(ISERROR(VLOOKUP($A$6,'% ставки за депозитами НФК'!$A$10:$P$200,2,0)),"–",VLOOKUP($A$6,'% ставки за депозитами НФК'!$A$10:$P$200,2,0))</f>
        <v>4.8693999999999997</v>
      </c>
      <c r="G39" s="85">
        <f>IF(ISERROR(IF(F39=0,"–",F39-E39)),"–",IF(F39=0,"–",F39-E39))</f>
        <v>-4.3348000000000004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10.309200000000001</v>
      </c>
      <c r="F40" s="85">
        <f>IF(ISERROR(VLOOKUP($A$6,'% ставки за депозитами НФК'!$A$10:$P$200,7,0)),"–",VLOOKUP($A$6,'% ставки за депозитами НФК'!$A$10:$P$200,7,0))</f>
        <v>8.5776000000000003</v>
      </c>
      <c r="G40" s="85">
        <f t="shared" ref="G40:G44" si="3">IF(ISERROR(IF(F40=0,"–",F40-E40)),"–",IF(F40=0,"–",F40-E40))</f>
        <v>-1.7316000000000003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0.56569999999999998</v>
      </c>
      <c r="F41" s="85">
        <f>IF(ISERROR(VLOOKUP($A$6,'% ставки за депозитами НФК'!$A$10:$P$200,12,0)),"–",VLOOKUP($A$6,'% ставки за депозитами НФК'!$A$10:$P$200,12,0))</f>
        <v>0.24</v>
      </c>
      <c r="G41" s="85">
        <f t="shared" si="3"/>
        <v>-0.32569999999999999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7.8045999999999998</v>
      </c>
      <c r="F42" s="85">
        <f>IF(ISERROR(VLOOKUP($A$6,'% ставки за депозитами ДГ'!$A$10:$P$200,2,0)),"–",VLOOKUP($A$6,'% ставки за депозитами ДГ'!$A$10:$P$200,2,0))</f>
        <v>8.9329999999999998</v>
      </c>
      <c r="G42" s="85">
        <f t="shared" si="3"/>
        <v>1.1284000000000001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10.314</v>
      </c>
      <c r="F43" s="85">
        <f>IF(ISERROR(VLOOKUP($A$6,'% ставки за депозитами ДГ'!$A$10:$P$200,7,0)),"–",VLOOKUP($A$6,'% ставки за депозитами ДГ'!$A$10:$P$200,7,0))</f>
        <v>11.095800000000001</v>
      </c>
      <c r="G43" s="85">
        <f t="shared" si="3"/>
        <v>0.78180000000000049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0.9355</v>
      </c>
      <c r="F44" s="92">
        <f>IF(ISERROR(VLOOKUP($A$6,'% ставки за депозитами ДГ'!$A$10:$P$200,12,0)),"–",VLOOKUP($A$6,'% ставки за депозитами ДГ'!$A$10:$P$200,12,0))</f>
        <v>0.96919999999999995</v>
      </c>
      <c r="G44" s="92">
        <f t="shared" si="3"/>
        <v>3.3699999999999952E-2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1" t="s">
        <v>114</v>
      </c>
      <c r="B46" s="172"/>
      <c r="C46" s="172"/>
      <c r="D46" s="172"/>
      <c r="E46" s="172"/>
      <c r="F46" s="172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189</v>
      </c>
      <c r="B51" s="170"/>
      <c r="C51" s="170"/>
      <c r="D51" s="170"/>
      <c r="E51" s="170"/>
      <c r="F51" s="170"/>
      <c r="G51" s="145">
        <f>IF(ISERROR(VLOOKUP($A$6,'Банки та філії'!$A$11:$D$200,4,0)),,VLOOKUP($A$6,'Банки та філії'!$A$11:$D$200,4,0))</f>
        <v>126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  <row r="183" spans="20:31"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</row>
    <row r="184" spans="20:31"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</row>
    <row r="185" spans="20:31"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</row>
    <row r="186" spans="20:31"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</row>
    <row r="187" spans="20:31"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</row>
    <row r="188" spans="20:31"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</row>
    <row r="189" spans="20:31"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264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259</v>
      </c>
      <c r="C10" s="153">
        <v>322313</v>
      </c>
      <c r="D10" s="153">
        <v>37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1142</v>
      </c>
      <c r="E11" s="153">
        <v>32</v>
      </c>
    </row>
    <row r="12" spans="1:16" s="1" customFormat="1">
      <c r="A12" s="152">
        <v>29</v>
      </c>
      <c r="B12" s="154" t="s">
        <v>216</v>
      </c>
      <c r="C12" s="153">
        <v>300119</v>
      </c>
      <c r="D12" s="153">
        <v>32</v>
      </c>
      <c r="E12" s="153">
        <v>1</v>
      </c>
    </row>
    <row r="13" spans="1:16" s="1" customFormat="1">
      <c r="A13" s="152">
        <v>36</v>
      </c>
      <c r="B13" s="154" t="s">
        <v>260</v>
      </c>
      <c r="C13" s="153">
        <v>300335</v>
      </c>
      <c r="D13" s="153">
        <v>321</v>
      </c>
      <c r="E13" s="153">
        <v>14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252</v>
      </c>
      <c r="C15" s="153">
        <v>305299</v>
      </c>
      <c r="D15" s="153">
        <v>1096</v>
      </c>
      <c r="E15" s="153">
        <v>35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14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92</v>
      </c>
      <c r="E17" s="153">
        <v>1</v>
      </c>
    </row>
    <row r="18" spans="1:5" s="1" customFormat="1">
      <c r="A18" s="152">
        <v>72</v>
      </c>
      <c r="B18" s="154" t="s">
        <v>228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246</v>
      </c>
      <c r="C19" s="153">
        <v>325365</v>
      </c>
      <c r="D19" s="153">
        <v>65</v>
      </c>
      <c r="E19" s="153">
        <v>1</v>
      </c>
    </row>
    <row r="20" spans="1:5" s="1" customFormat="1">
      <c r="A20" s="152">
        <v>91</v>
      </c>
      <c r="B20" s="154" t="s">
        <v>251</v>
      </c>
      <c r="C20" s="153">
        <v>325268</v>
      </c>
      <c r="D20" s="153">
        <v>21</v>
      </c>
      <c r="E20" s="153">
        <v>0</v>
      </c>
    </row>
    <row r="21" spans="1:5" s="1" customFormat="1">
      <c r="A21" s="152">
        <v>95</v>
      </c>
      <c r="B21" s="154" t="s">
        <v>247</v>
      </c>
      <c r="C21" s="153">
        <v>325990</v>
      </c>
      <c r="D21" s="153">
        <v>9</v>
      </c>
      <c r="E21" s="153">
        <v>0</v>
      </c>
    </row>
    <row r="22" spans="1:5" s="1" customFormat="1">
      <c r="A22" s="152">
        <v>96</v>
      </c>
      <c r="B22" s="154" t="s">
        <v>229</v>
      </c>
      <c r="C22" s="153">
        <v>307770</v>
      </c>
      <c r="D22" s="153">
        <v>198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24</v>
      </c>
      <c r="E23" s="153">
        <v>1</v>
      </c>
    </row>
    <row r="24" spans="1:5" s="1" customFormat="1">
      <c r="A24" s="152">
        <v>105</v>
      </c>
      <c r="B24" s="154" t="s">
        <v>214</v>
      </c>
      <c r="C24" s="153">
        <v>328168</v>
      </c>
      <c r="D24" s="153">
        <v>43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37</v>
      </c>
      <c r="E25" s="153">
        <v>1</v>
      </c>
    </row>
    <row r="26" spans="1:5" s="1" customFormat="1">
      <c r="A26" s="152">
        <v>113</v>
      </c>
      <c r="B26" s="154" t="s">
        <v>217</v>
      </c>
      <c r="C26" s="153">
        <v>331489</v>
      </c>
      <c r="D26" s="153">
        <v>72</v>
      </c>
      <c r="E26" s="153">
        <v>1</v>
      </c>
    </row>
    <row r="27" spans="1:5" s="1" customFormat="1">
      <c r="A27" s="152">
        <v>115</v>
      </c>
      <c r="B27" s="154" t="s">
        <v>235</v>
      </c>
      <c r="C27" s="153">
        <v>334851</v>
      </c>
      <c r="D27" s="153">
        <v>220</v>
      </c>
      <c r="E27" s="153">
        <v>3</v>
      </c>
    </row>
    <row r="28" spans="1:5" s="1" customFormat="1">
      <c r="A28" s="152">
        <v>123</v>
      </c>
      <c r="B28" s="154" t="s">
        <v>230</v>
      </c>
      <c r="C28" s="153">
        <v>351607</v>
      </c>
      <c r="D28" s="153">
        <v>17</v>
      </c>
      <c r="E28" s="153">
        <v>0</v>
      </c>
    </row>
    <row r="29" spans="1:5" s="1" customFormat="1">
      <c r="A29" s="152">
        <v>128</v>
      </c>
      <c r="B29" s="154" t="s">
        <v>218</v>
      </c>
      <c r="C29" s="153">
        <v>351254</v>
      </c>
      <c r="D29" s="153">
        <v>3</v>
      </c>
      <c r="E29" s="153">
        <v>0</v>
      </c>
    </row>
    <row r="30" spans="1:5" s="1" customFormat="1">
      <c r="A30" s="152">
        <v>129</v>
      </c>
      <c r="B30" s="154" t="s">
        <v>231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219</v>
      </c>
      <c r="C31" s="153">
        <v>353489</v>
      </c>
      <c r="D31" s="153">
        <v>51</v>
      </c>
      <c r="E31" s="153">
        <v>0</v>
      </c>
    </row>
    <row r="32" spans="1:5" s="1" customFormat="1">
      <c r="A32" s="152">
        <v>136</v>
      </c>
      <c r="B32" s="154" t="s">
        <v>236</v>
      </c>
      <c r="C32" s="153">
        <v>351005</v>
      </c>
      <c r="D32" s="153">
        <v>218</v>
      </c>
      <c r="E32" s="153">
        <v>4</v>
      </c>
    </row>
    <row r="33" spans="1:5" s="1" customFormat="1">
      <c r="A33" s="152">
        <v>142</v>
      </c>
      <c r="B33" s="154" t="s">
        <v>237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146</v>
      </c>
      <c r="B34" s="154" t="s">
        <v>256</v>
      </c>
      <c r="C34" s="153">
        <v>320371</v>
      </c>
      <c r="D34" s="153">
        <v>12</v>
      </c>
      <c r="E34" s="153">
        <v>0</v>
      </c>
    </row>
    <row r="35" spans="1:5" s="1" customFormat="1">
      <c r="A35" s="152">
        <v>153</v>
      </c>
      <c r="B35" s="154" t="s">
        <v>220</v>
      </c>
      <c r="C35" s="153">
        <v>380838</v>
      </c>
      <c r="D35" s="153">
        <v>39</v>
      </c>
      <c r="E35" s="153">
        <v>1</v>
      </c>
    </row>
    <row r="36" spans="1:5" s="1" customFormat="1">
      <c r="A36" s="152">
        <v>171</v>
      </c>
      <c r="B36" s="154" t="s">
        <v>248</v>
      </c>
      <c r="C36" s="153">
        <v>300614</v>
      </c>
      <c r="D36" s="153">
        <v>125</v>
      </c>
      <c r="E36" s="153">
        <v>2</v>
      </c>
    </row>
    <row r="37" spans="1:5" s="1" customFormat="1">
      <c r="A37" s="152">
        <v>205</v>
      </c>
      <c r="B37" s="154" t="s">
        <v>206</v>
      </c>
      <c r="C37" s="153">
        <v>313582</v>
      </c>
      <c r="D37" s="153">
        <v>21</v>
      </c>
      <c r="E37" s="153">
        <v>2</v>
      </c>
    </row>
    <row r="38" spans="1:5" s="1" customFormat="1">
      <c r="A38" s="152">
        <v>231</v>
      </c>
      <c r="B38" s="154" t="s">
        <v>232</v>
      </c>
      <c r="C38" s="153">
        <v>322539</v>
      </c>
      <c r="D38" s="153">
        <v>19</v>
      </c>
      <c r="E38" s="153">
        <v>0</v>
      </c>
    </row>
    <row r="39" spans="1:5" s="1" customFormat="1">
      <c r="A39" s="152">
        <v>240</v>
      </c>
      <c r="B39" s="154" t="s">
        <v>257</v>
      </c>
      <c r="C39" s="153">
        <v>322540</v>
      </c>
      <c r="D39" s="153">
        <v>43</v>
      </c>
      <c r="E39" s="153">
        <v>4</v>
      </c>
    </row>
    <row r="40" spans="1:5" s="1" customFormat="1">
      <c r="A40" s="152">
        <v>242</v>
      </c>
      <c r="B40" s="154" t="s">
        <v>249</v>
      </c>
      <c r="C40" s="153">
        <v>322001</v>
      </c>
      <c r="D40" s="153">
        <v>13</v>
      </c>
      <c r="E40" s="153">
        <v>0</v>
      </c>
    </row>
    <row r="41" spans="1:5" s="1" customFormat="1">
      <c r="A41" s="152">
        <v>251</v>
      </c>
      <c r="B41" s="154" t="s">
        <v>207</v>
      </c>
      <c r="C41" s="153">
        <v>300658</v>
      </c>
      <c r="D41" s="153">
        <v>14</v>
      </c>
      <c r="E41" s="153">
        <v>0</v>
      </c>
    </row>
    <row r="42" spans="1:5" s="1" customFormat="1">
      <c r="A42" s="152">
        <v>270</v>
      </c>
      <c r="B42" s="154" t="s">
        <v>233</v>
      </c>
      <c r="C42" s="153">
        <v>305749</v>
      </c>
      <c r="D42" s="153">
        <v>34</v>
      </c>
      <c r="E42" s="153">
        <v>0</v>
      </c>
    </row>
    <row r="43" spans="1:5" s="1" customFormat="1">
      <c r="A43" s="152">
        <v>272</v>
      </c>
      <c r="B43" s="154" t="s">
        <v>258</v>
      </c>
      <c r="C43" s="153">
        <v>300346</v>
      </c>
      <c r="D43" s="153">
        <v>137</v>
      </c>
      <c r="E43" s="153">
        <v>3</v>
      </c>
    </row>
    <row r="44" spans="1:5" s="1" customFormat="1">
      <c r="A44" s="152">
        <v>274</v>
      </c>
      <c r="B44" s="154" t="s">
        <v>208</v>
      </c>
      <c r="C44" s="153">
        <v>320478</v>
      </c>
      <c r="D44" s="153">
        <v>210</v>
      </c>
      <c r="E44" s="153">
        <v>5</v>
      </c>
    </row>
    <row r="45" spans="1:5" s="1" customFormat="1">
      <c r="A45" s="152">
        <v>286</v>
      </c>
      <c r="B45" s="154" t="s">
        <v>238</v>
      </c>
      <c r="C45" s="153">
        <v>306500</v>
      </c>
      <c r="D45" s="153">
        <v>30</v>
      </c>
      <c r="E45" s="153">
        <v>0</v>
      </c>
    </row>
    <row r="46" spans="1:5" s="1" customFormat="1">
      <c r="A46" s="152">
        <v>288</v>
      </c>
      <c r="B46" s="154" t="s">
        <v>209</v>
      </c>
      <c r="C46" s="153">
        <v>300647</v>
      </c>
      <c r="D46" s="153">
        <v>4</v>
      </c>
      <c r="E46" s="153">
        <v>0</v>
      </c>
    </row>
    <row r="47" spans="1:5" s="1" customFormat="1">
      <c r="A47" s="152">
        <v>290</v>
      </c>
      <c r="B47" s="154" t="s">
        <v>221</v>
      </c>
      <c r="C47" s="153">
        <v>300506</v>
      </c>
      <c r="D47" s="153">
        <v>10</v>
      </c>
      <c r="E47" s="153">
        <v>0</v>
      </c>
    </row>
    <row r="48" spans="1:5" s="1" customFormat="1">
      <c r="A48" s="152">
        <v>295</v>
      </c>
      <c r="B48" s="154" t="s">
        <v>239</v>
      </c>
      <c r="C48" s="153">
        <v>300539</v>
      </c>
      <c r="D48" s="153">
        <v>0</v>
      </c>
      <c r="E48" s="153">
        <v>0</v>
      </c>
    </row>
    <row r="49" spans="1:5" s="1" customFormat="1">
      <c r="A49" s="152">
        <v>296</v>
      </c>
      <c r="B49" s="154" t="s">
        <v>210</v>
      </c>
      <c r="C49" s="153">
        <v>300528</v>
      </c>
      <c r="D49" s="153">
        <v>69</v>
      </c>
      <c r="E49" s="153">
        <v>1</v>
      </c>
    </row>
    <row r="50" spans="1:5" s="1" customFormat="1">
      <c r="A50" s="152">
        <v>297</v>
      </c>
      <c r="B50" s="154" t="s">
        <v>222</v>
      </c>
      <c r="C50" s="153">
        <v>300584</v>
      </c>
      <c r="D50" s="153">
        <v>0</v>
      </c>
      <c r="E50" s="153">
        <v>0</v>
      </c>
    </row>
    <row r="51" spans="1:5" s="1" customFormat="1">
      <c r="A51" s="152">
        <v>298</v>
      </c>
      <c r="B51" s="154" t="s">
        <v>211</v>
      </c>
      <c r="C51" s="153">
        <v>320984</v>
      </c>
      <c r="D51" s="153">
        <v>4</v>
      </c>
      <c r="E51" s="153">
        <v>0</v>
      </c>
    </row>
    <row r="52" spans="1:5" s="1" customFormat="1">
      <c r="A52" s="152">
        <v>305</v>
      </c>
      <c r="B52" s="154" t="s">
        <v>265</v>
      </c>
      <c r="C52" s="153">
        <v>307123</v>
      </c>
      <c r="D52" s="153">
        <v>33</v>
      </c>
      <c r="E52" s="153">
        <v>0</v>
      </c>
    </row>
    <row r="53" spans="1:5" s="1" customFormat="1">
      <c r="A53" s="152">
        <v>311</v>
      </c>
      <c r="B53" s="154" t="s">
        <v>240</v>
      </c>
      <c r="C53" s="153">
        <v>380106</v>
      </c>
      <c r="D53" s="153">
        <v>0</v>
      </c>
      <c r="E53" s="153">
        <v>0</v>
      </c>
    </row>
    <row r="54" spans="1:5" s="1" customFormat="1">
      <c r="A54" s="152">
        <v>313</v>
      </c>
      <c r="B54" s="154" t="s">
        <v>266</v>
      </c>
      <c r="C54" s="153">
        <v>380883</v>
      </c>
      <c r="D54" s="153">
        <v>0</v>
      </c>
      <c r="E54" s="153">
        <v>0</v>
      </c>
    </row>
    <row r="55" spans="1:5" s="1" customFormat="1">
      <c r="A55" s="152">
        <v>320</v>
      </c>
      <c r="B55" s="154" t="s">
        <v>262</v>
      </c>
      <c r="C55" s="153">
        <v>380281</v>
      </c>
      <c r="D55" s="153">
        <v>29</v>
      </c>
      <c r="E55" s="153">
        <v>1</v>
      </c>
    </row>
    <row r="56" spans="1:5" s="1" customFormat="1">
      <c r="A56" s="152">
        <v>329</v>
      </c>
      <c r="B56" s="154" t="s">
        <v>263</v>
      </c>
      <c r="C56" s="153">
        <v>380366</v>
      </c>
      <c r="D56" s="153">
        <v>1</v>
      </c>
      <c r="E56" s="153">
        <v>0</v>
      </c>
    </row>
    <row r="57" spans="1:5" s="1" customFormat="1">
      <c r="A57" s="152">
        <v>331</v>
      </c>
      <c r="B57" s="154" t="s">
        <v>241</v>
      </c>
      <c r="C57" s="153">
        <v>380441</v>
      </c>
      <c r="D57" s="153">
        <v>0</v>
      </c>
      <c r="E57" s="153">
        <v>0</v>
      </c>
    </row>
    <row r="58" spans="1:5" s="1" customFormat="1">
      <c r="A58" s="152">
        <v>381</v>
      </c>
      <c r="B58" s="154" t="s">
        <v>223</v>
      </c>
      <c r="C58" s="153">
        <v>313009</v>
      </c>
      <c r="D58" s="153">
        <v>7</v>
      </c>
      <c r="E58" s="153">
        <v>1</v>
      </c>
    </row>
    <row r="59" spans="1:5" s="1" customFormat="1">
      <c r="A59" s="152">
        <v>386</v>
      </c>
      <c r="B59" s="154" t="s">
        <v>250</v>
      </c>
      <c r="C59" s="153">
        <v>380526</v>
      </c>
      <c r="D59" s="153">
        <v>30</v>
      </c>
      <c r="E59" s="153">
        <v>0</v>
      </c>
    </row>
    <row r="60" spans="1:5" s="1" customFormat="1">
      <c r="A60" s="152">
        <v>387</v>
      </c>
      <c r="B60" s="154" t="s">
        <v>267</v>
      </c>
      <c r="C60" s="153">
        <v>380548</v>
      </c>
      <c r="D60" s="153">
        <v>6</v>
      </c>
      <c r="E60" s="153">
        <v>0</v>
      </c>
    </row>
    <row r="61" spans="1:5" s="1" customFormat="1">
      <c r="A61" s="152">
        <v>389</v>
      </c>
      <c r="B61" s="154" t="s">
        <v>224</v>
      </c>
      <c r="C61" s="153">
        <v>380582</v>
      </c>
      <c r="D61" s="153">
        <v>13</v>
      </c>
      <c r="E61" s="153">
        <v>0</v>
      </c>
    </row>
    <row r="62" spans="1:5" s="1" customFormat="1">
      <c r="A62" s="152">
        <v>392</v>
      </c>
      <c r="B62" s="154" t="s">
        <v>212</v>
      </c>
      <c r="C62" s="153">
        <v>380634</v>
      </c>
      <c r="D62" s="153">
        <v>163</v>
      </c>
      <c r="E62" s="153">
        <v>3</v>
      </c>
    </row>
    <row r="63" spans="1:5" s="1" customFormat="1">
      <c r="A63" s="152">
        <v>394</v>
      </c>
      <c r="B63" s="154" t="s">
        <v>242</v>
      </c>
      <c r="C63" s="153">
        <v>380645</v>
      </c>
      <c r="D63" s="153">
        <v>5</v>
      </c>
      <c r="E63" s="153">
        <v>0</v>
      </c>
    </row>
    <row r="64" spans="1:5" s="1" customFormat="1">
      <c r="A64" s="152">
        <v>395</v>
      </c>
      <c r="B64" s="154" t="s">
        <v>234</v>
      </c>
      <c r="C64" s="153">
        <v>377090</v>
      </c>
      <c r="D64" s="153">
        <v>5</v>
      </c>
      <c r="E64" s="153">
        <v>0</v>
      </c>
    </row>
    <row r="65" spans="1:5" s="1" customFormat="1">
      <c r="A65" s="152">
        <v>407</v>
      </c>
      <c r="B65" s="154" t="s">
        <v>243</v>
      </c>
      <c r="C65" s="153">
        <v>380731</v>
      </c>
      <c r="D65" s="153">
        <v>0</v>
      </c>
      <c r="E65" s="153">
        <v>0</v>
      </c>
    </row>
    <row r="66" spans="1:5" s="1" customFormat="1">
      <c r="A66" s="152">
        <v>455</v>
      </c>
      <c r="B66" s="154" t="s">
        <v>244</v>
      </c>
      <c r="C66" s="153">
        <v>380797</v>
      </c>
      <c r="D66" s="153">
        <v>0</v>
      </c>
      <c r="E66" s="153">
        <v>0</v>
      </c>
    </row>
    <row r="67" spans="1:5" s="1" customFormat="1">
      <c r="A67" s="152">
        <v>553</v>
      </c>
      <c r="B67" s="154" t="s">
        <v>215</v>
      </c>
      <c r="C67" s="153">
        <v>380946</v>
      </c>
      <c r="D67" s="153">
        <v>0</v>
      </c>
      <c r="E67" s="153">
        <v>0</v>
      </c>
    </row>
    <row r="68" spans="1:5" s="1" customFormat="1">
      <c r="A68" s="152">
        <v>694</v>
      </c>
      <c r="B68" s="154" t="s">
        <v>225</v>
      </c>
      <c r="C68" s="153">
        <v>339050</v>
      </c>
      <c r="D68" s="153">
        <v>35</v>
      </c>
      <c r="E68" s="153">
        <v>0</v>
      </c>
    </row>
    <row r="69" spans="1:5" s="1" customFormat="1">
      <c r="A69" s="152">
        <v>774</v>
      </c>
      <c r="B69" s="154" t="s">
        <v>245</v>
      </c>
      <c r="C69" s="153">
        <v>339072</v>
      </c>
      <c r="D69" s="153">
        <v>13</v>
      </c>
      <c r="E69" s="153">
        <v>0</v>
      </c>
    </row>
    <row r="70" spans="1:5" s="1" customFormat="1">
      <c r="A70" s="152"/>
      <c r="B70" s="164" t="s">
        <v>261</v>
      </c>
      <c r="C70" s="165"/>
      <c r="D70" s="165">
        <v>4913</v>
      </c>
      <c r="E70" s="165">
        <v>126</v>
      </c>
    </row>
    <row r="71" spans="1:5" s="1" customFormat="1">
      <c r="A71" s="152"/>
      <c r="B71" s="164"/>
      <c r="C71" s="165"/>
      <c r="D71" s="165"/>
      <c r="E71" s="165"/>
    </row>
    <row r="72" spans="1:5" s="1" customFormat="1">
      <c r="A72" s="152"/>
      <c r="B72" s="154"/>
      <c r="C72" s="153"/>
      <c r="D72" s="153"/>
      <c r="E72" s="153"/>
    </row>
    <row r="73" spans="1:5" s="1" customFormat="1">
      <c r="A73" s="152"/>
      <c r="B73" s="154"/>
      <c r="C73" s="153"/>
      <c r="D73" s="153"/>
      <c r="E73" s="153"/>
    </row>
    <row r="74" spans="1:5" s="1" customFormat="1">
      <c r="A74" s="152"/>
      <c r="B74" s="154"/>
      <c r="C74" s="153"/>
      <c r="D74" s="153"/>
      <c r="E74" s="153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0"/>
      <c r="C77" s="153"/>
      <c r="D77" s="163"/>
      <c r="E77" s="153"/>
    </row>
    <row r="78" spans="1:5" s="1" customFormat="1">
      <c r="A78" s="152"/>
      <c r="B78" s="154"/>
      <c r="C78" s="153"/>
      <c r="D78" s="153"/>
      <c r="E78" s="153"/>
    </row>
    <row r="79" spans="1:5" s="1" customFormat="1">
      <c r="A79" s="152"/>
      <c r="C79" s="153"/>
      <c r="D79" s="153"/>
      <c r="E79" s="153"/>
    </row>
    <row r="80" spans="1:5" s="1" customFormat="1">
      <c r="A80" s="152"/>
      <c r="C80" s="150"/>
      <c r="D80" s="153"/>
      <c r="E80" s="153"/>
    </row>
    <row r="81" spans="1:5" s="1" customFormat="1">
      <c r="A81" s="152"/>
      <c r="B81" s="154"/>
      <c r="C81" s="153"/>
      <c r="D81" s="153"/>
      <c r="E81" s="153"/>
    </row>
    <row r="82" spans="1:5" s="1" customFormat="1">
      <c r="A82" s="152"/>
      <c r="B82" s="154"/>
      <c r="C82" s="153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5"/>
      <c r="C87" s="153"/>
      <c r="D87" s="153"/>
      <c r="E87" s="153"/>
    </row>
    <row r="88" spans="1:5" s="1" customFormat="1">
      <c r="A88" s="152"/>
      <c r="B88" s="155"/>
      <c r="C88" s="153"/>
      <c r="D88" s="153"/>
      <c r="E88" s="153"/>
    </row>
    <row r="89" spans="1:5" s="1" customFormat="1">
      <c r="A89" s="152"/>
      <c r="B89" s="155"/>
      <c r="C89" s="153"/>
      <c r="D89" s="153"/>
      <c r="E89" s="153"/>
    </row>
    <row r="90" spans="1:5" s="1" customFormat="1">
      <c r="A90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hidden="1" outlineLevel="1" collapsed="1">
      <c r="A170" s="8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 hidden="1" outlineLevel="1" collapsed="1">
      <c r="A171" s="8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 hidden="1" outlineLevel="1" collapsed="1">
      <c r="A172" s="8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 hidden="1" outlineLevel="1" collapsed="1">
      <c r="A173" s="8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 hidden="1" outlineLevel="1" collapsed="1">
      <c r="A174" s="8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 hidden="1" outlineLevel="1" collapsed="1">
      <c r="A175" s="8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 hidden="1" outlineLevel="1" collapsed="1">
      <c r="A176" s="8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 collapsed="1">
      <c r="A177" s="8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8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8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8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8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8">
        <v>45748</v>
      </c>
      <c r="B182" s="138">
        <v>816914.14813181001</v>
      </c>
      <c r="C182" s="138">
        <v>569072.91956786998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  <row r="183" spans="1:32">
      <c r="A183" s="8">
        <v>45778</v>
      </c>
      <c r="B183" s="138">
        <v>827592.26739711</v>
      </c>
      <c r="C183" s="138">
        <v>582968.26693299005</v>
      </c>
      <c r="D183" s="138">
        <v>244624.00046412001</v>
      </c>
      <c r="E183" s="138">
        <v>321593.93107896001</v>
      </c>
      <c r="F183" s="138">
        <v>311059.42395356001</v>
      </c>
      <c r="G183" s="138">
        <v>10534.507125399999</v>
      </c>
      <c r="H183" s="138">
        <v>1190418.65406387</v>
      </c>
      <c r="I183" s="138">
        <v>881765.58648887009</v>
      </c>
      <c r="J183" s="138">
        <v>308653.06757499994</v>
      </c>
      <c r="K183" s="138">
        <v>1425609.9090519499</v>
      </c>
      <c r="L183" s="138">
        <v>927415.75683246017</v>
      </c>
      <c r="M183" s="138">
        <v>498194.15221949003</v>
      </c>
      <c r="N183" s="138">
        <v>14.2583</v>
      </c>
      <c r="O183" s="138">
        <v>15.6425</v>
      </c>
      <c r="P183" s="138">
        <v>15.3194</v>
      </c>
      <c r="Q183" s="138">
        <v>6.1292</v>
      </c>
      <c r="R183" s="138">
        <v>6.1292999999999997</v>
      </c>
      <c r="S183" s="138">
        <v>28.5959</v>
      </c>
      <c r="T183" s="138">
        <v>28.623699999999999</v>
      </c>
      <c r="U183" s="138">
        <v>35.294899999999998</v>
      </c>
      <c r="V183" s="138">
        <v>10.1119</v>
      </c>
      <c r="W183" s="138">
        <v>7.8319000000000001</v>
      </c>
      <c r="X183" s="138">
        <v>8.7759</v>
      </c>
      <c r="Y183" s="138">
        <v>9.7934000000000001</v>
      </c>
      <c r="Z183" s="138">
        <v>0.72130000000000005</v>
      </c>
      <c r="AA183" s="138">
        <v>8.2933000000000003</v>
      </c>
      <c r="AB183" s="138">
        <v>10.7605</v>
      </c>
      <c r="AC183" s="138">
        <v>0.9768</v>
      </c>
      <c r="AD183" s="139"/>
      <c r="AE183" s="139"/>
      <c r="AF183" s="139"/>
    </row>
    <row r="184" spans="1:32">
      <c r="A184" s="8">
        <v>45809</v>
      </c>
      <c r="B184" s="138">
        <v>839081.93455498002</v>
      </c>
      <c r="C184" s="138">
        <v>591109.87607868004</v>
      </c>
      <c r="D184" s="138">
        <v>247972.05847630001</v>
      </c>
      <c r="E184" s="138">
        <v>328479.45260685001</v>
      </c>
      <c r="F184" s="138">
        <v>317898.37033647002</v>
      </c>
      <c r="G184" s="138">
        <v>10581.08227038</v>
      </c>
      <c r="H184" s="138">
        <v>1191923.9997550999</v>
      </c>
      <c r="I184" s="138">
        <v>879970.88622779015</v>
      </c>
      <c r="J184" s="138">
        <v>311953.11352731002</v>
      </c>
      <c r="K184" s="138">
        <v>1463751.1739595702</v>
      </c>
      <c r="L184" s="138">
        <v>954749.17568549002</v>
      </c>
      <c r="M184" s="138">
        <v>509001.99827408005</v>
      </c>
      <c r="N184" s="138">
        <v>14.512</v>
      </c>
      <c r="O184" s="138">
        <v>15.6172</v>
      </c>
      <c r="P184" s="138">
        <v>15.255100000000001</v>
      </c>
      <c r="Q184" s="138">
        <v>5.7516999999999996</v>
      </c>
      <c r="R184" s="138">
        <v>5.7539999999999996</v>
      </c>
      <c r="S184" s="138">
        <v>28.4038</v>
      </c>
      <c r="T184" s="138">
        <v>28.437100000000001</v>
      </c>
      <c r="U184" s="138">
        <v>35.424700000000001</v>
      </c>
      <c r="V184" s="138">
        <v>9.2802000000000007</v>
      </c>
      <c r="W184" s="138">
        <v>6.7228000000000003</v>
      </c>
      <c r="X184" s="138">
        <v>9.0081000000000007</v>
      </c>
      <c r="Y184" s="138">
        <v>9.9666999999999994</v>
      </c>
      <c r="Z184" s="138">
        <v>0.66710000000000003</v>
      </c>
      <c r="AA184" s="138">
        <v>8.2041000000000004</v>
      </c>
      <c r="AB184" s="138">
        <v>10.860300000000001</v>
      </c>
      <c r="AC184" s="138">
        <v>0.97099999999999997</v>
      </c>
      <c r="AD184" s="139"/>
      <c r="AE184" s="139"/>
      <c r="AF184" s="139"/>
    </row>
    <row r="185" spans="1:32">
      <c r="A185" s="8">
        <v>45839</v>
      </c>
      <c r="B185" s="138">
        <v>852322.29061481997</v>
      </c>
      <c r="C185" s="138">
        <v>604160.33470049</v>
      </c>
      <c r="D185" s="138">
        <v>248161.95591433</v>
      </c>
      <c r="E185" s="138">
        <v>337835.44006196997</v>
      </c>
      <c r="F185" s="138">
        <v>327256.25614118</v>
      </c>
      <c r="G185" s="138">
        <v>10579.183920789999</v>
      </c>
      <c r="H185" s="138">
        <v>1182062.7261914599</v>
      </c>
      <c r="I185" s="138">
        <v>860969.67357480992</v>
      </c>
      <c r="J185" s="138">
        <v>321093.05261665001</v>
      </c>
      <c r="K185" s="138">
        <v>1466991.9687427201</v>
      </c>
      <c r="L185" s="138">
        <v>953874.64348787034</v>
      </c>
      <c r="M185" s="138">
        <v>513117.32525484997</v>
      </c>
      <c r="N185" s="138">
        <v>15.5327</v>
      </c>
      <c r="O185" s="138">
        <v>16.816600000000001</v>
      </c>
      <c r="P185" s="138">
        <v>16.733499999999999</v>
      </c>
      <c r="Q185" s="138">
        <v>5.9358000000000004</v>
      </c>
      <c r="R185" s="138">
        <v>5.9324000000000003</v>
      </c>
      <c r="S185" s="138">
        <v>28.288399999999999</v>
      </c>
      <c r="T185" s="138">
        <v>28.3079</v>
      </c>
      <c r="U185" s="138">
        <v>35.017099999999999</v>
      </c>
      <c r="V185" s="138">
        <v>11.1981</v>
      </c>
      <c r="W185" s="138">
        <v>6.7603</v>
      </c>
      <c r="X185" s="138">
        <v>9.1447000000000003</v>
      </c>
      <c r="Y185" s="138">
        <v>10.1889</v>
      </c>
      <c r="Z185" s="138">
        <v>0.69199999999999995</v>
      </c>
      <c r="AA185" s="138">
        <v>8.1096000000000004</v>
      </c>
      <c r="AB185" s="138">
        <v>10.7193</v>
      </c>
      <c r="AC185" s="138">
        <v>0.94</v>
      </c>
      <c r="AD185" s="139"/>
      <c r="AE185" s="139"/>
      <c r="AF185" s="139"/>
    </row>
    <row r="186" spans="1:32">
      <c r="A186" s="8">
        <v>45870</v>
      </c>
      <c r="B186" s="138">
        <v>869723.04152888001</v>
      </c>
      <c r="C186" s="138">
        <v>618551.65869107004</v>
      </c>
      <c r="D186" s="138">
        <v>251171.38283781</v>
      </c>
      <c r="E186" s="138">
        <v>347570.27053426002</v>
      </c>
      <c r="F186" s="138">
        <v>337142.95029479999</v>
      </c>
      <c r="G186" s="138">
        <v>10427.320239459999</v>
      </c>
      <c r="H186" s="138">
        <v>1176726.41615542</v>
      </c>
      <c r="I186" s="138">
        <v>848157.44338266994</v>
      </c>
      <c r="J186" s="138">
        <v>328568.97277274996</v>
      </c>
      <c r="K186" s="138">
        <v>1474614.1272050999</v>
      </c>
      <c r="L186" s="138">
        <v>971413.05120536988</v>
      </c>
      <c r="M186" s="138">
        <v>503201.07599973003</v>
      </c>
      <c r="N186" s="138">
        <v>14.0105</v>
      </c>
      <c r="O186" s="138">
        <v>15.3912</v>
      </c>
      <c r="P186" s="138">
        <v>14.9922</v>
      </c>
      <c r="Q186" s="138">
        <v>5.9143999999999997</v>
      </c>
      <c r="R186" s="138">
        <v>5.9172000000000002</v>
      </c>
      <c r="S186" s="138">
        <v>23.908200000000001</v>
      </c>
      <c r="T186" s="138">
        <v>23.933399999999999</v>
      </c>
      <c r="U186" s="138">
        <v>35.699199999999998</v>
      </c>
      <c r="V186" s="138">
        <v>6.8250000000000002</v>
      </c>
      <c r="W186" s="138">
        <v>5.0484</v>
      </c>
      <c r="X186" s="138">
        <v>8.9084000000000003</v>
      </c>
      <c r="Y186" s="138">
        <v>10.162800000000001</v>
      </c>
      <c r="Z186" s="138">
        <v>0.63400000000000001</v>
      </c>
      <c r="AA186" s="138">
        <v>8.1342999999999996</v>
      </c>
      <c r="AB186" s="138">
        <v>10.822900000000001</v>
      </c>
      <c r="AC186" s="138">
        <v>1.0054000000000001</v>
      </c>
      <c r="AD186" s="139"/>
      <c r="AE186" s="139"/>
      <c r="AF186" s="139"/>
    </row>
    <row r="187" spans="1:32">
      <c r="A187" s="8">
        <v>45901</v>
      </c>
      <c r="B187" s="138">
        <v>881240.70373048994</v>
      </c>
      <c r="C187" s="138">
        <v>621496.05165382999</v>
      </c>
      <c r="D187" s="138">
        <v>259744.65207665999</v>
      </c>
      <c r="E187" s="138">
        <v>351453.47535657999</v>
      </c>
      <c r="F187" s="138">
        <v>341054.10674225999</v>
      </c>
      <c r="G187" s="138">
        <v>10399.368614319999</v>
      </c>
      <c r="H187" s="138">
        <v>1189757.96158291</v>
      </c>
      <c r="I187" s="138">
        <v>862967.45831214008</v>
      </c>
      <c r="J187" s="138">
        <v>326790.50327077002</v>
      </c>
      <c r="K187" s="138">
        <v>1498292.3710978795</v>
      </c>
      <c r="L187" s="138">
        <v>992761.19612985023</v>
      </c>
      <c r="M187" s="138">
        <v>505531.17496803007</v>
      </c>
      <c r="N187" s="138">
        <v>14.018000000000001</v>
      </c>
      <c r="O187" s="138">
        <v>15.289199999999999</v>
      </c>
      <c r="P187" s="138">
        <v>14.914999999999999</v>
      </c>
      <c r="Q187" s="138">
        <v>6.0303000000000004</v>
      </c>
      <c r="R187" s="138">
        <v>6.0321999999999996</v>
      </c>
      <c r="S187" s="138">
        <v>27.1861</v>
      </c>
      <c r="T187" s="138">
        <v>27.1951</v>
      </c>
      <c r="U187" s="138">
        <v>35.414400000000001</v>
      </c>
      <c r="V187" s="138">
        <v>13.3086</v>
      </c>
      <c r="W187" s="138">
        <v>6.2851999999999997</v>
      </c>
      <c r="X187" s="138">
        <v>8.8722999999999992</v>
      </c>
      <c r="Y187" s="138">
        <v>10.2117</v>
      </c>
      <c r="Z187" s="138">
        <v>0.64659999999999995</v>
      </c>
      <c r="AA187" s="138">
        <v>7.8529999999999998</v>
      </c>
      <c r="AB187" s="138">
        <v>10.439299999999999</v>
      </c>
      <c r="AC187" s="138">
        <v>0.95199999999999996</v>
      </c>
      <c r="AD187" s="139"/>
      <c r="AE187" s="139"/>
      <c r="AF187" s="139"/>
    </row>
    <row r="188" spans="1:32">
      <c r="A188" s="8">
        <v>45931</v>
      </c>
      <c r="B188" s="138">
        <v>905171.84929311997</v>
      </c>
      <c r="C188" s="138">
        <v>630499.92323841003</v>
      </c>
      <c r="D188" s="138">
        <v>274671.92605471</v>
      </c>
      <c r="E188" s="138">
        <v>357592.82588263002</v>
      </c>
      <c r="F188" s="138">
        <v>347161.61452498997</v>
      </c>
      <c r="G188" s="138">
        <v>10431.211357640001</v>
      </c>
      <c r="H188" s="138">
        <v>1211514.5179929999</v>
      </c>
      <c r="I188" s="138">
        <v>885759.09553330007</v>
      </c>
      <c r="J188" s="138">
        <v>325755.42245970003</v>
      </c>
      <c r="K188" s="138">
        <v>1517099.0378459797</v>
      </c>
      <c r="L188" s="138">
        <v>1004480.9207171299</v>
      </c>
      <c r="M188" s="138">
        <v>512618.11712885008</v>
      </c>
      <c r="N188" s="138">
        <v>14.761699999999999</v>
      </c>
      <c r="O188" s="138">
        <v>16.230399999999999</v>
      </c>
      <c r="P188" s="138">
        <v>16.071000000000002</v>
      </c>
      <c r="Q188" s="138">
        <v>5.8685999999999998</v>
      </c>
      <c r="R188" s="138">
        <v>5.8644999999999996</v>
      </c>
      <c r="S188" s="138">
        <v>27.750499999999999</v>
      </c>
      <c r="T188" s="138">
        <v>27.770900000000001</v>
      </c>
      <c r="U188" s="138">
        <v>34.6541</v>
      </c>
      <c r="V188" s="138">
        <v>10.554600000000001</v>
      </c>
      <c r="W188" s="138">
        <v>6.5175000000000001</v>
      </c>
      <c r="X188" s="138">
        <v>9.3071999999999999</v>
      </c>
      <c r="Y188" s="138">
        <v>10.376300000000001</v>
      </c>
      <c r="Z188" s="138">
        <v>0.61890000000000001</v>
      </c>
      <c r="AA188" s="138">
        <v>8.0079999999999991</v>
      </c>
      <c r="AB188" s="138">
        <v>10.403600000000001</v>
      </c>
      <c r="AC188" s="138">
        <v>0.89259999999999995</v>
      </c>
      <c r="AD188" s="139"/>
      <c r="AE188" s="139"/>
      <c r="AF188" s="139"/>
    </row>
    <row r="189" spans="1:32">
      <c r="A189" s="8">
        <v>45962</v>
      </c>
      <c r="B189" s="138">
        <v>925792.02295031003</v>
      </c>
      <c r="C189" s="138">
        <v>643228.42461612995</v>
      </c>
      <c r="D189" s="138">
        <v>282563.59833418002</v>
      </c>
      <c r="E189" s="138">
        <v>367716.46912323998</v>
      </c>
      <c r="F189" s="138">
        <v>357225.84285413002</v>
      </c>
      <c r="G189" s="138">
        <v>10490.62626911</v>
      </c>
      <c r="H189" s="138">
        <v>1212151.0550241699</v>
      </c>
      <c r="I189" s="138">
        <v>900301.63345227018</v>
      </c>
      <c r="J189" s="138">
        <v>311849.42157190002</v>
      </c>
      <c r="K189" s="138">
        <v>1536080.5690055494</v>
      </c>
      <c r="L189" s="138">
        <v>1016426.5551444499</v>
      </c>
      <c r="M189" s="138">
        <v>519654.01386110001</v>
      </c>
      <c r="N189" s="138">
        <v>13.732799999999999</v>
      </c>
      <c r="O189" s="138">
        <v>15.433999999999999</v>
      </c>
      <c r="P189" s="138">
        <v>15.046200000000001</v>
      </c>
      <c r="Q189" s="138">
        <v>5.5198</v>
      </c>
      <c r="R189" s="138">
        <v>5.5167999999999999</v>
      </c>
      <c r="S189" s="138">
        <v>27.844200000000001</v>
      </c>
      <c r="T189" s="138">
        <v>27.852699999999999</v>
      </c>
      <c r="U189" s="138">
        <v>34.517899999999997</v>
      </c>
      <c r="V189" s="138">
        <v>15.506600000000001</v>
      </c>
      <c r="W189" s="138">
        <v>6.6715</v>
      </c>
      <c r="X189" s="138">
        <v>9.2042000000000002</v>
      </c>
      <c r="Y189" s="138">
        <v>10.309200000000001</v>
      </c>
      <c r="Z189" s="138">
        <v>0.56569999999999998</v>
      </c>
      <c r="AA189" s="138">
        <v>7.8045999999999998</v>
      </c>
      <c r="AB189" s="138">
        <v>10.314</v>
      </c>
      <c r="AC189" s="138">
        <v>0.9355</v>
      </c>
      <c r="AD189" s="139"/>
      <c r="AE189" s="139"/>
      <c r="AF189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227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 hidden="1" outlineLevel="1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 hidden="1" outlineLevel="1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 hidden="1" outlineLevel="1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 hidden="1" outlineLevel="1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 hidden="1" outlineLevel="1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 hidden="1" outlineLevel="1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 hidden="1" outlineLevel="1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 hidden="1" outlineLevel="1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 hidden="1" outlineLevel="1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 hidden="1" outlineLevel="1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 hidden="1" outlineLevel="1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 hidden="1" outlineLevel="1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 hidden="1" outlineLevel="1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  <row r="170" spans="1:19" hidden="1" outlineLevel="1">
      <c r="A170" s="8">
        <v>45383</v>
      </c>
      <c r="B170" s="129">
        <v>10199.057433440001</v>
      </c>
      <c r="C170" s="129">
        <v>0.70318468000000001</v>
      </c>
      <c r="D170" s="129">
        <v>0</v>
      </c>
      <c r="E170" s="129">
        <v>0.70318468000000001</v>
      </c>
      <c r="F170" s="129">
        <v>0</v>
      </c>
      <c r="G170" s="129">
        <v>0</v>
      </c>
      <c r="H170" s="129">
        <v>0</v>
      </c>
      <c r="I170" s="129">
        <v>6639.1734353299998</v>
      </c>
      <c r="J170" s="129">
        <v>27.820431790000001</v>
      </c>
      <c r="K170" s="129">
        <v>6611.3530035399999</v>
      </c>
      <c r="L170" s="129">
        <v>3559.1808134299999</v>
      </c>
      <c r="M170" s="129">
        <v>3547.4128761799998</v>
      </c>
      <c r="N170" s="129">
        <v>11.767937249999999</v>
      </c>
      <c r="O170" s="129">
        <v>0</v>
      </c>
      <c r="P170" s="129">
        <v>9.9867449999999997E-2</v>
      </c>
      <c r="Q170" s="129"/>
      <c r="R170" s="129"/>
      <c r="S170" s="129"/>
    </row>
    <row r="171" spans="1:19" hidden="1" outlineLevel="1">
      <c r="A171" s="8">
        <v>45413</v>
      </c>
      <c r="B171" s="129">
        <v>10345.802275190001</v>
      </c>
      <c r="C171" s="129">
        <v>0.78623913999999995</v>
      </c>
      <c r="D171" s="129">
        <v>0</v>
      </c>
      <c r="E171" s="129">
        <v>0.78623913999999995</v>
      </c>
      <c r="F171" s="129">
        <v>0</v>
      </c>
      <c r="G171" s="129">
        <v>0</v>
      </c>
      <c r="H171" s="129">
        <v>0</v>
      </c>
      <c r="I171" s="129">
        <v>6706.6983865399998</v>
      </c>
      <c r="J171" s="129">
        <v>23.95546199</v>
      </c>
      <c r="K171" s="129">
        <v>6682.7429245499998</v>
      </c>
      <c r="L171" s="129">
        <v>3638.3176495100001</v>
      </c>
      <c r="M171" s="129">
        <v>3626.9571559199999</v>
      </c>
      <c r="N171" s="129">
        <v>11.360493590000001</v>
      </c>
      <c r="O171" s="129">
        <v>0</v>
      </c>
      <c r="P171" s="129">
        <v>9.5445050000000003E-2</v>
      </c>
      <c r="Q171" s="129"/>
      <c r="R171" s="129"/>
      <c r="S171" s="129"/>
    </row>
    <row r="172" spans="1:19" hidden="1" outlineLevel="1">
      <c r="A172" s="8">
        <v>45444</v>
      </c>
      <c r="B172" s="129">
        <v>10711.995356339999</v>
      </c>
      <c r="C172" s="129">
        <v>0.74037054999999996</v>
      </c>
      <c r="D172" s="129">
        <v>0</v>
      </c>
      <c r="E172" s="129">
        <v>0.74037054999999996</v>
      </c>
      <c r="F172" s="129">
        <v>0</v>
      </c>
      <c r="G172" s="129">
        <v>0</v>
      </c>
      <c r="H172" s="129">
        <v>0</v>
      </c>
      <c r="I172" s="129">
        <v>6984.3009140499998</v>
      </c>
      <c r="J172" s="129">
        <v>19.022397730000002</v>
      </c>
      <c r="K172" s="129">
        <v>6965.2785163199997</v>
      </c>
      <c r="L172" s="129">
        <v>3726.95407174</v>
      </c>
      <c r="M172" s="129">
        <v>3715.8300886299999</v>
      </c>
      <c r="N172" s="129">
        <v>11.123983109999999</v>
      </c>
      <c r="O172" s="129">
        <v>0</v>
      </c>
      <c r="P172" s="129">
        <v>9.0974100000000002E-2</v>
      </c>
      <c r="Q172" s="129"/>
      <c r="R172" s="129"/>
      <c r="S172" s="129"/>
    </row>
    <row r="173" spans="1:19" hidden="1" outlineLevel="1">
      <c r="A173" s="8">
        <v>45474</v>
      </c>
      <c r="B173" s="129">
        <v>10849.896824429999</v>
      </c>
      <c r="C173" s="129">
        <v>0.99902553000000005</v>
      </c>
      <c r="D173" s="129">
        <v>0</v>
      </c>
      <c r="E173" s="129">
        <v>0.99902553000000005</v>
      </c>
      <c r="F173" s="129">
        <v>7.1841651400000002</v>
      </c>
      <c r="G173" s="129">
        <v>0</v>
      </c>
      <c r="H173" s="129">
        <v>7.1841651400000002</v>
      </c>
      <c r="I173" s="129">
        <v>7005.8502459900001</v>
      </c>
      <c r="J173" s="129">
        <v>30.744366379999999</v>
      </c>
      <c r="K173" s="129">
        <v>6975.1058796099996</v>
      </c>
      <c r="L173" s="129">
        <v>3835.8633877699999</v>
      </c>
      <c r="M173" s="129">
        <v>3825.0664608000002</v>
      </c>
      <c r="N173" s="129">
        <v>10.796926969999999</v>
      </c>
      <c r="O173" s="129">
        <v>0</v>
      </c>
      <c r="P173" s="129">
        <v>8.8002549999999999E-2</v>
      </c>
      <c r="Q173" s="129"/>
      <c r="R173" s="129"/>
      <c r="S173" s="129"/>
    </row>
    <row r="174" spans="1:19" hidden="1" outlineLevel="1">
      <c r="A174" s="8">
        <v>45505</v>
      </c>
      <c r="B174" s="129">
        <v>11198.436356280001</v>
      </c>
      <c r="C174" s="129">
        <v>0.87431899999999996</v>
      </c>
      <c r="D174" s="129">
        <v>0</v>
      </c>
      <c r="E174" s="129">
        <v>0.87431899999999996</v>
      </c>
      <c r="F174" s="129">
        <v>11.961226979999999</v>
      </c>
      <c r="G174" s="129">
        <v>0</v>
      </c>
      <c r="H174" s="129">
        <v>11.961226979999999</v>
      </c>
      <c r="I174" s="129">
        <v>7238.6981875399997</v>
      </c>
      <c r="J174" s="129">
        <v>26.93527379</v>
      </c>
      <c r="K174" s="129">
        <v>7211.7629137499998</v>
      </c>
      <c r="L174" s="129">
        <v>3946.9026227600002</v>
      </c>
      <c r="M174" s="129">
        <v>3936.44982106</v>
      </c>
      <c r="N174" s="129">
        <v>10.4528017</v>
      </c>
      <c r="O174" s="129">
        <v>0</v>
      </c>
      <c r="P174" s="129">
        <v>8.6939450000000001E-2</v>
      </c>
      <c r="Q174" s="129"/>
      <c r="R174" s="129"/>
      <c r="S174" s="129"/>
    </row>
    <row r="175" spans="1:19" hidden="1" outlineLevel="1">
      <c r="A175" s="8">
        <v>45536</v>
      </c>
      <c r="B175" s="129">
        <v>11271.7954228</v>
      </c>
      <c r="C175" s="129">
        <v>0.93616957000000001</v>
      </c>
      <c r="D175" s="129">
        <v>0</v>
      </c>
      <c r="E175" s="129">
        <v>0.93616957000000001</v>
      </c>
      <c r="F175" s="129">
        <v>17.456329350000001</v>
      </c>
      <c r="G175" s="129">
        <v>0</v>
      </c>
      <c r="H175" s="129">
        <v>17.456329350000001</v>
      </c>
      <c r="I175" s="129">
        <v>7274.8542268299998</v>
      </c>
      <c r="J175" s="129">
        <v>30.399551500000001</v>
      </c>
      <c r="K175" s="129">
        <v>7244.4546753300001</v>
      </c>
      <c r="L175" s="129">
        <v>3978.5486970500001</v>
      </c>
      <c r="M175" s="129">
        <v>3968.82058117</v>
      </c>
      <c r="N175" s="129">
        <v>9.7281158800000007</v>
      </c>
      <c r="O175" s="129">
        <v>0</v>
      </c>
      <c r="P175" s="129">
        <v>7.6613870000000001E-2</v>
      </c>
      <c r="Q175" s="129"/>
      <c r="R175" s="129"/>
      <c r="S175" s="129"/>
    </row>
    <row r="176" spans="1:19" hidden="1" outlineLevel="1">
      <c r="A176" s="8">
        <v>45566</v>
      </c>
      <c r="B176" s="129">
        <v>11314.582862359999</v>
      </c>
      <c r="C176" s="129">
        <v>0.27405891999999998</v>
      </c>
      <c r="D176" s="129">
        <v>0</v>
      </c>
      <c r="E176" s="129">
        <v>0.27405891999999998</v>
      </c>
      <c r="F176" s="129">
        <v>18.47544529</v>
      </c>
      <c r="G176" s="129">
        <v>0</v>
      </c>
      <c r="H176" s="129">
        <v>18.47544529</v>
      </c>
      <c r="I176" s="129">
        <v>7330.0130432699998</v>
      </c>
      <c r="J176" s="129">
        <v>28.540532039999999</v>
      </c>
      <c r="K176" s="129">
        <v>7301.4725112300002</v>
      </c>
      <c r="L176" s="129">
        <v>3965.8203148799998</v>
      </c>
      <c r="M176" s="129">
        <v>3956.5623709199999</v>
      </c>
      <c r="N176" s="129">
        <v>9.2579439600000004</v>
      </c>
      <c r="O176" s="129">
        <v>0</v>
      </c>
      <c r="P176" s="129">
        <v>7.4845759999999997E-2</v>
      </c>
      <c r="Q176" s="129"/>
      <c r="R176" s="129"/>
      <c r="S176" s="129"/>
    </row>
    <row r="177" spans="1:19">
      <c r="A177" s="8">
        <v>45597</v>
      </c>
      <c r="B177" s="129">
        <v>11479.754489319999</v>
      </c>
      <c r="C177" s="129">
        <v>2.1794200000000001E-3</v>
      </c>
      <c r="D177" s="129">
        <v>0</v>
      </c>
      <c r="E177" s="129">
        <v>2.1794200000000001E-3</v>
      </c>
      <c r="F177" s="129">
        <v>27.126271979999999</v>
      </c>
      <c r="G177" s="129">
        <v>0</v>
      </c>
      <c r="H177" s="129">
        <v>27.126271979999999</v>
      </c>
      <c r="I177" s="129">
        <v>7429.0328076400001</v>
      </c>
      <c r="J177" s="129">
        <v>25.946258660000002</v>
      </c>
      <c r="K177" s="129">
        <v>7403.0865489799999</v>
      </c>
      <c r="L177" s="129">
        <v>4023.5932302800002</v>
      </c>
      <c r="M177" s="129">
        <v>4015.3083912000002</v>
      </c>
      <c r="N177" s="129">
        <v>8.2848390799999994</v>
      </c>
      <c r="O177" s="129">
        <v>0</v>
      </c>
      <c r="P177" s="129">
        <v>7.2645180000000004E-2</v>
      </c>
      <c r="Q177" s="129"/>
      <c r="R177" s="129"/>
      <c r="S177" s="129"/>
    </row>
    <row r="178" spans="1:19">
      <c r="A178" s="8">
        <v>45627</v>
      </c>
      <c r="B178" s="129">
        <v>11680.92212949</v>
      </c>
      <c r="C178" s="129">
        <v>0.30417327</v>
      </c>
      <c r="D178" s="129">
        <v>0</v>
      </c>
      <c r="E178" s="129">
        <v>0.30417327</v>
      </c>
      <c r="F178" s="129">
        <v>35.419012379999998</v>
      </c>
      <c r="G178" s="129">
        <v>0</v>
      </c>
      <c r="H178" s="129">
        <v>35.419012379999998</v>
      </c>
      <c r="I178" s="129">
        <v>7630.0413287499996</v>
      </c>
      <c r="J178" s="129">
        <v>25.931544339999999</v>
      </c>
      <c r="K178" s="129">
        <v>7604.1097844100004</v>
      </c>
      <c r="L178" s="129">
        <v>4015.15761509</v>
      </c>
      <c r="M178" s="129">
        <v>4007.4290979699999</v>
      </c>
      <c r="N178" s="129">
        <v>7.7285171200000002</v>
      </c>
      <c r="O178" s="129">
        <v>0</v>
      </c>
      <c r="P178" s="129">
        <v>7.8305500000000004E-3</v>
      </c>
      <c r="Q178" s="129"/>
      <c r="R178" s="129"/>
      <c r="S178" s="129"/>
    </row>
    <row r="179" spans="1:19">
      <c r="A179" s="8">
        <v>45658</v>
      </c>
      <c r="B179" s="129">
        <v>11454.70284423</v>
      </c>
      <c r="C179" s="129">
        <v>3.4123510000000003E-2</v>
      </c>
      <c r="D179" s="129">
        <v>0</v>
      </c>
      <c r="E179" s="129">
        <v>3.4123510000000003E-2</v>
      </c>
      <c r="F179" s="129">
        <v>28.952516039999999</v>
      </c>
      <c r="G179" s="129">
        <v>0</v>
      </c>
      <c r="H179" s="129">
        <v>28.952516039999999</v>
      </c>
      <c r="I179" s="129">
        <v>7340.2481866099997</v>
      </c>
      <c r="J179" s="129">
        <v>27.324614310000001</v>
      </c>
      <c r="K179" s="129">
        <v>7312.9235723000002</v>
      </c>
      <c r="L179" s="129">
        <v>4085.4680180700002</v>
      </c>
      <c r="M179" s="129">
        <v>4078.0112690699998</v>
      </c>
      <c r="N179" s="129">
        <v>7.4567490000000003</v>
      </c>
      <c r="O179" s="129">
        <v>0</v>
      </c>
      <c r="P179" s="129">
        <v>7.5899799999999996E-3</v>
      </c>
      <c r="Q179" s="129"/>
      <c r="R179" s="129"/>
      <c r="S179" s="129"/>
    </row>
    <row r="180" spans="1:19">
      <c r="A180" s="8">
        <v>45689</v>
      </c>
      <c r="B180" s="129">
        <v>11366.973615209999</v>
      </c>
      <c r="C180" s="129">
        <v>0.28057377999999999</v>
      </c>
      <c r="D180" s="129">
        <v>0</v>
      </c>
      <c r="E180" s="129">
        <v>0.28057377999999999</v>
      </c>
      <c r="F180" s="129">
        <v>28.844684520000001</v>
      </c>
      <c r="G180" s="129">
        <v>0</v>
      </c>
      <c r="H180" s="129">
        <v>28.844684520000001</v>
      </c>
      <c r="I180" s="129">
        <v>7238.7949142500001</v>
      </c>
      <c r="J180" s="129">
        <v>26.44808549</v>
      </c>
      <c r="K180" s="129">
        <v>7212.3468287599999</v>
      </c>
      <c r="L180" s="129">
        <v>4099.0534426599997</v>
      </c>
      <c r="M180" s="129">
        <v>4091.7272471400001</v>
      </c>
      <c r="N180" s="129">
        <v>7.3261955199999997</v>
      </c>
      <c r="O180" s="129">
        <v>0</v>
      </c>
      <c r="P180" s="129">
        <v>7.8850399999999994E-3</v>
      </c>
      <c r="Q180" s="129"/>
      <c r="R180" s="129"/>
      <c r="S180" s="129"/>
    </row>
    <row r="181" spans="1:19">
      <c r="A181" s="8">
        <v>45717</v>
      </c>
      <c r="B181" s="129">
        <v>11678.59314827</v>
      </c>
      <c r="C181" s="129">
        <v>0.46709266999999999</v>
      </c>
      <c r="D181" s="129">
        <v>0</v>
      </c>
      <c r="E181" s="129">
        <v>0.46709266999999999</v>
      </c>
      <c r="F181" s="129">
        <v>24.899204999999998</v>
      </c>
      <c r="G181" s="129">
        <v>0</v>
      </c>
      <c r="H181" s="129">
        <v>24.899204999999998</v>
      </c>
      <c r="I181" s="129">
        <v>7443.6890784099996</v>
      </c>
      <c r="J181" s="129">
        <v>26.821601250000001</v>
      </c>
      <c r="K181" s="129">
        <v>7416.8674771599999</v>
      </c>
      <c r="L181" s="129">
        <v>4209.5377721900004</v>
      </c>
      <c r="M181" s="129">
        <v>4200.5523581300004</v>
      </c>
      <c r="N181" s="129">
        <v>8.9854140600000001</v>
      </c>
      <c r="O181" s="129">
        <v>0</v>
      </c>
      <c r="P181" s="129">
        <v>7.9015300000000004E-3</v>
      </c>
      <c r="Q181" s="129"/>
      <c r="R181" s="129"/>
      <c r="S181" s="129"/>
    </row>
    <row r="182" spans="1:19">
      <c r="A182" s="8">
        <v>45748</v>
      </c>
      <c r="B182" s="129">
        <v>11910.911913329999</v>
      </c>
      <c r="C182" s="129">
        <v>4.3482159999999999E-2</v>
      </c>
      <c r="D182" s="129">
        <v>0</v>
      </c>
      <c r="E182" s="129">
        <v>4.3482159999999999E-2</v>
      </c>
      <c r="F182" s="129">
        <v>21.203971540000001</v>
      </c>
      <c r="G182" s="129">
        <v>0</v>
      </c>
      <c r="H182" s="129">
        <v>21.203971540000001</v>
      </c>
      <c r="I182" s="129">
        <v>7602.97785174</v>
      </c>
      <c r="J182" s="129">
        <v>25.533774919999999</v>
      </c>
      <c r="K182" s="129">
        <v>7577.4440768200002</v>
      </c>
      <c r="L182" s="129">
        <v>4286.6866078900002</v>
      </c>
      <c r="M182" s="129">
        <v>4277.82765767</v>
      </c>
      <c r="N182" s="129">
        <v>8.8589502200000005</v>
      </c>
      <c r="O182" s="129">
        <v>0</v>
      </c>
      <c r="P182" s="129">
        <v>7.9042299999999999E-3</v>
      </c>
      <c r="Q182" s="129"/>
      <c r="R182" s="129"/>
      <c r="S182" s="129"/>
    </row>
    <row r="183" spans="1:19">
      <c r="A183" s="8">
        <v>45778</v>
      </c>
      <c r="B183" s="129">
        <v>12349.85432145</v>
      </c>
      <c r="C183" s="129">
        <v>1.61477E-3</v>
      </c>
      <c r="D183" s="129">
        <v>0</v>
      </c>
      <c r="E183" s="129">
        <v>1.61477E-3</v>
      </c>
      <c r="F183" s="129">
        <v>21.20278309</v>
      </c>
      <c r="G183" s="129">
        <v>0</v>
      </c>
      <c r="H183" s="129">
        <v>21.20278309</v>
      </c>
      <c r="I183" s="129">
        <v>7941.5586698699999</v>
      </c>
      <c r="J183" s="129">
        <v>26.384662590000001</v>
      </c>
      <c r="K183" s="129">
        <v>7915.1740072800003</v>
      </c>
      <c r="L183" s="129">
        <v>4387.0912537200002</v>
      </c>
      <c r="M183" s="129">
        <v>4378.47448859</v>
      </c>
      <c r="N183" s="129">
        <v>8.6167651299999992</v>
      </c>
      <c r="O183" s="129">
        <v>0</v>
      </c>
      <c r="P183" s="129">
        <v>7.8519699999999998E-3</v>
      </c>
      <c r="Q183" s="129"/>
      <c r="R183" s="129"/>
      <c r="S183" s="129"/>
    </row>
    <row r="184" spans="1:19">
      <c r="A184" s="8">
        <v>45809</v>
      </c>
      <c r="B184" s="129">
        <v>12829.86072558</v>
      </c>
      <c r="C184" s="129">
        <v>1.8492000000000001E-4</v>
      </c>
      <c r="D184" s="129">
        <v>0</v>
      </c>
      <c r="E184" s="129">
        <v>1.8492000000000001E-4</v>
      </c>
      <c r="F184" s="129">
        <v>21.189216200000001</v>
      </c>
      <c r="G184" s="129">
        <v>0</v>
      </c>
      <c r="H184" s="129">
        <v>21.189216200000001</v>
      </c>
      <c r="I184" s="129">
        <v>8292.53016819</v>
      </c>
      <c r="J184" s="129">
        <v>27.718257600000001</v>
      </c>
      <c r="K184" s="129">
        <v>8264.8119105900005</v>
      </c>
      <c r="L184" s="129">
        <v>4516.1411562699996</v>
      </c>
      <c r="M184" s="129">
        <v>4500.8322887100003</v>
      </c>
      <c r="N184" s="129">
        <v>15.308867559999999</v>
      </c>
      <c r="O184" s="129">
        <v>0</v>
      </c>
      <c r="P184" s="129">
        <v>8.0020500000000001E-3</v>
      </c>
      <c r="Q184" s="129"/>
      <c r="R184" s="129"/>
      <c r="S184" s="129"/>
    </row>
    <row r="185" spans="1:19">
      <c r="A185" s="8">
        <v>45839</v>
      </c>
      <c r="B185" s="129">
        <v>13193.6775359</v>
      </c>
      <c r="C185" s="129">
        <v>3.5309999999999999E-5</v>
      </c>
      <c r="D185" s="129">
        <v>0</v>
      </c>
      <c r="E185" s="129">
        <v>3.5309999999999999E-5</v>
      </c>
      <c r="F185" s="129">
        <v>21.198681100000002</v>
      </c>
      <c r="G185" s="129">
        <v>0</v>
      </c>
      <c r="H185" s="129">
        <v>21.198681100000002</v>
      </c>
      <c r="I185" s="129">
        <v>8567.2758204300007</v>
      </c>
      <c r="J185" s="129">
        <v>27.51818952</v>
      </c>
      <c r="K185" s="129">
        <v>8539.7576309100004</v>
      </c>
      <c r="L185" s="129">
        <v>4605.2029990600004</v>
      </c>
      <c r="M185" s="129">
        <v>4589.9788937900003</v>
      </c>
      <c r="N185" s="129">
        <v>15.224105270000001</v>
      </c>
      <c r="O185" s="129">
        <v>0</v>
      </c>
      <c r="P185" s="129">
        <v>8.0137300000000002E-3</v>
      </c>
      <c r="Q185" s="129"/>
      <c r="R185" s="129"/>
      <c r="S185" s="129"/>
    </row>
    <row r="186" spans="1:19">
      <c r="A186" s="8">
        <v>45870</v>
      </c>
      <c r="B186" s="129">
        <v>13392.87899465</v>
      </c>
      <c r="C186" s="129">
        <v>0</v>
      </c>
      <c r="D186" s="129">
        <v>0</v>
      </c>
      <c r="E186" s="129">
        <v>0</v>
      </c>
      <c r="F186" s="129">
        <v>20.73234617</v>
      </c>
      <c r="G186" s="129">
        <v>0</v>
      </c>
      <c r="H186" s="129">
        <v>20.73234617</v>
      </c>
      <c r="I186" s="129">
        <v>8671.9207803099998</v>
      </c>
      <c r="J186" s="129">
        <v>26.94605585</v>
      </c>
      <c r="K186" s="129">
        <v>8644.9747244600003</v>
      </c>
      <c r="L186" s="129">
        <v>4700.2258681699996</v>
      </c>
      <c r="M186" s="129">
        <v>4685.1134339999999</v>
      </c>
      <c r="N186" s="129">
        <v>15.11243417</v>
      </c>
      <c r="O186" s="129">
        <v>0</v>
      </c>
      <c r="P186" s="129">
        <v>7.8512500000000006E-3</v>
      </c>
      <c r="Q186" s="129"/>
      <c r="R186" s="129"/>
      <c r="S186" s="129"/>
    </row>
    <row r="187" spans="1:19">
      <c r="A187" s="8">
        <v>45901</v>
      </c>
      <c r="B187" s="129">
        <v>13616.79968117</v>
      </c>
      <c r="C187" s="129">
        <v>0</v>
      </c>
      <c r="D187" s="129">
        <v>0</v>
      </c>
      <c r="E187" s="129">
        <v>0</v>
      </c>
      <c r="F187" s="129">
        <v>20.71757453</v>
      </c>
      <c r="G187" s="129">
        <v>0</v>
      </c>
      <c r="H187" s="129">
        <v>20.71757453</v>
      </c>
      <c r="I187" s="129">
        <v>8869.9078942100004</v>
      </c>
      <c r="J187" s="129">
        <v>26.323878229999998</v>
      </c>
      <c r="K187" s="129">
        <v>8843.5840159799991</v>
      </c>
      <c r="L187" s="129">
        <v>4726.1742124299999</v>
      </c>
      <c r="M187" s="129">
        <v>4707.9284350799999</v>
      </c>
      <c r="N187" s="129">
        <v>18.245777350000001</v>
      </c>
      <c r="O187" s="129">
        <v>0</v>
      </c>
      <c r="P187" s="129">
        <v>7.8850699999999992E-3</v>
      </c>
      <c r="Q187" s="129"/>
      <c r="R187" s="129"/>
      <c r="S187" s="129"/>
    </row>
    <row r="188" spans="1:19">
      <c r="A188" s="8">
        <v>45931</v>
      </c>
      <c r="B188" s="129">
        <v>13881.75730872</v>
      </c>
      <c r="C188" s="129">
        <v>0</v>
      </c>
      <c r="D188" s="129">
        <v>0</v>
      </c>
      <c r="E188" s="129">
        <v>0</v>
      </c>
      <c r="F188" s="129">
        <v>20.725468509999999</v>
      </c>
      <c r="G188" s="129">
        <v>0</v>
      </c>
      <c r="H188" s="129">
        <v>20.725468509999999</v>
      </c>
      <c r="I188" s="129">
        <v>9095.1172065999999</v>
      </c>
      <c r="J188" s="129">
        <v>25.74611359</v>
      </c>
      <c r="K188" s="129">
        <v>9069.3710930100005</v>
      </c>
      <c r="L188" s="129">
        <v>4765.9146336100002</v>
      </c>
      <c r="M188" s="129">
        <v>4747.8453364699999</v>
      </c>
      <c r="N188" s="129">
        <v>18.06929714</v>
      </c>
      <c r="O188" s="129">
        <v>0</v>
      </c>
      <c r="P188" s="129">
        <v>7.9023800000000005E-3</v>
      </c>
      <c r="Q188" s="129"/>
      <c r="R188" s="129"/>
      <c r="S188" s="129"/>
    </row>
    <row r="189" spans="1:19">
      <c r="A189" s="8">
        <v>45962</v>
      </c>
      <c r="B189" s="129">
        <v>14083.208000209999</v>
      </c>
      <c r="C189" s="129">
        <v>0</v>
      </c>
      <c r="D189" s="129">
        <v>0</v>
      </c>
      <c r="E189" s="129">
        <v>0</v>
      </c>
      <c r="F189" s="129">
        <v>26.72600417</v>
      </c>
      <c r="G189" s="129">
        <v>0</v>
      </c>
      <c r="H189" s="129">
        <v>26.72600417</v>
      </c>
      <c r="I189" s="129">
        <v>9208.9522171499993</v>
      </c>
      <c r="J189" s="129">
        <v>26.904955780000002</v>
      </c>
      <c r="K189" s="129">
        <v>9182.0472613700003</v>
      </c>
      <c r="L189" s="129">
        <v>4847.5297788899998</v>
      </c>
      <c r="M189" s="129">
        <v>4829.7315211900004</v>
      </c>
      <c r="N189" s="129">
        <v>17.798257700000001</v>
      </c>
      <c r="O189" s="129">
        <v>0</v>
      </c>
      <c r="P189" s="129">
        <v>7.8713800000000007E-3</v>
      </c>
      <c r="Q189" s="129"/>
      <c r="R189" s="129"/>
      <c r="S18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227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  <row r="170" spans="1:17" hidden="1" outlineLevel="1" collapsed="1">
      <c r="A170" s="8">
        <v>45383</v>
      </c>
      <c r="B170" s="46">
        <v>6639.1734353299998</v>
      </c>
      <c r="C170" s="46">
        <f t="shared" ref="C170" si="310">G170+K170</f>
        <v>1810.8454869899999</v>
      </c>
      <c r="D170" s="46">
        <f t="shared" ref="D170" si="311">H170+L170</f>
        <v>4339.3812391399997</v>
      </c>
      <c r="E170" s="46">
        <f t="shared" ref="E170" si="312">I170+M170</f>
        <v>488.94670919999999</v>
      </c>
      <c r="F170" s="46">
        <v>5846.6240257600002</v>
      </c>
      <c r="G170" s="46">
        <v>1710.6773019</v>
      </c>
      <c r="H170" s="46">
        <v>3929.7564886800001</v>
      </c>
      <c r="I170" s="46">
        <v>206.19023518</v>
      </c>
      <c r="J170" s="46">
        <v>792.54940956999997</v>
      </c>
      <c r="K170" s="46">
        <v>100.16818508999999</v>
      </c>
      <c r="L170" s="46">
        <v>409.62475045999997</v>
      </c>
      <c r="M170" s="46">
        <v>282.75647401999998</v>
      </c>
      <c r="N170" s="46"/>
      <c r="O170" s="46"/>
      <c r="P170" s="46"/>
      <c r="Q170" s="46"/>
    </row>
    <row r="171" spans="1:17" hidden="1" outlineLevel="1" collapsed="1">
      <c r="A171" s="8">
        <v>45413</v>
      </c>
      <c r="B171" s="46">
        <v>6706.6983865399998</v>
      </c>
      <c r="C171" s="46">
        <f t="shared" ref="C171" si="313">G171+K171</f>
        <v>1868.0048672299999</v>
      </c>
      <c r="D171" s="46">
        <f t="shared" ref="D171" si="314">H171+L171</f>
        <v>4347.0512581700004</v>
      </c>
      <c r="E171" s="46">
        <f t="shared" ref="E171" si="315">I171+M171</f>
        <v>491.64226113999996</v>
      </c>
      <c r="F171" s="46">
        <v>5875.7533203399998</v>
      </c>
      <c r="G171" s="46">
        <v>1742.55457172</v>
      </c>
      <c r="H171" s="46">
        <v>3928.24554489</v>
      </c>
      <c r="I171" s="46">
        <v>204.95320373000001</v>
      </c>
      <c r="J171" s="46">
        <v>830.94506620000004</v>
      </c>
      <c r="K171" s="46">
        <v>125.45029551</v>
      </c>
      <c r="L171" s="46">
        <v>418.80571328000002</v>
      </c>
      <c r="M171" s="46">
        <v>286.68905740999998</v>
      </c>
      <c r="N171" s="46"/>
      <c r="O171" s="46"/>
      <c r="P171" s="46"/>
      <c r="Q171" s="46"/>
    </row>
    <row r="172" spans="1:17" hidden="1" outlineLevel="1" collapsed="1">
      <c r="A172" s="8">
        <v>45444</v>
      </c>
      <c r="B172" s="46">
        <v>6984.3009140499998</v>
      </c>
      <c r="C172" s="46">
        <f t="shared" ref="C172" si="316">G172+K172</f>
        <v>2484.9801582599998</v>
      </c>
      <c r="D172" s="46">
        <f t="shared" ref="D172" si="317">H172+L172</f>
        <v>4072.1101852399997</v>
      </c>
      <c r="E172" s="46">
        <f t="shared" ref="E172" si="318">I172+M172</f>
        <v>427.21057055</v>
      </c>
      <c r="F172" s="46">
        <v>6196.2090516300004</v>
      </c>
      <c r="G172" s="46">
        <v>2367.9697105999999</v>
      </c>
      <c r="H172" s="46">
        <v>3648.51060848</v>
      </c>
      <c r="I172" s="46">
        <v>179.72873254999999</v>
      </c>
      <c r="J172" s="46">
        <v>788.09186241999998</v>
      </c>
      <c r="K172" s="46">
        <v>117.01044766</v>
      </c>
      <c r="L172" s="46">
        <v>423.59957675999999</v>
      </c>
      <c r="M172" s="46">
        <v>247.48183800000001</v>
      </c>
      <c r="N172" s="46"/>
      <c r="O172" s="46"/>
      <c r="P172" s="46"/>
      <c r="Q172" s="46"/>
    </row>
    <row r="173" spans="1:17" hidden="1" outlineLevel="1" collapsed="1">
      <c r="A173" s="8">
        <v>45474</v>
      </c>
      <c r="B173" s="46">
        <v>7005.8502459900001</v>
      </c>
      <c r="C173" s="46">
        <f t="shared" ref="C173" si="319">G173+K173</f>
        <v>2484.2474998500002</v>
      </c>
      <c r="D173" s="46">
        <f t="shared" ref="D173" si="320">H173+L173</f>
        <v>4074.0136976000003</v>
      </c>
      <c r="E173" s="46">
        <f t="shared" ref="E173" si="321">I173+M173</f>
        <v>447.58904854000002</v>
      </c>
      <c r="F173" s="46">
        <v>6285.00417965</v>
      </c>
      <c r="G173" s="46">
        <v>2379.61829532</v>
      </c>
      <c r="H173" s="46">
        <v>3687.9970039200002</v>
      </c>
      <c r="I173" s="46">
        <v>217.38888041000001</v>
      </c>
      <c r="J173" s="46">
        <v>720.84606633999999</v>
      </c>
      <c r="K173" s="46">
        <v>104.62920453</v>
      </c>
      <c r="L173" s="46">
        <v>386.01669368</v>
      </c>
      <c r="M173" s="46">
        <v>230.20016813000001</v>
      </c>
      <c r="N173" s="46"/>
      <c r="O173" s="46"/>
      <c r="P173" s="46"/>
      <c r="Q173" s="46"/>
    </row>
    <row r="174" spans="1:17" hidden="1" outlineLevel="1" collapsed="1">
      <c r="A174" s="8">
        <v>45505</v>
      </c>
      <c r="B174" s="46">
        <v>7238.6981875399997</v>
      </c>
      <c r="C174" s="46">
        <f t="shared" ref="C174" si="322">G174+K174</f>
        <v>2592.41569347</v>
      </c>
      <c r="D174" s="46">
        <f t="shared" ref="D174" si="323">H174+L174</f>
        <v>4200.2542127500001</v>
      </c>
      <c r="E174" s="46">
        <f t="shared" ref="E174" si="324">I174+M174</f>
        <v>446.02828132000002</v>
      </c>
      <c r="F174" s="46">
        <v>6516.5071556100002</v>
      </c>
      <c r="G174" s="46">
        <v>2487.3108818999999</v>
      </c>
      <c r="H174" s="46">
        <v>3812.25195192</v>
      </c>
      <c r="I174" s="46">
        <v>216.94432179</v>
      </c>
      <c r="J174" s="46">
        <v>722.19103193000001</v>
      </c>
      <c r="K174" s="46">
        <v>105.10481157</v>
      </c>
      <c r="L174" s="46">
        <v>388.00226083000001</v>
      </c>
      <c r="M174" s="46">
        <v>229.08395952999999</v>
      </c>
      <c r="N174" s="46"/>
      <c r="O174" s="46"/>
      <c r="P174" s="46"/>
      <c r="Q174" s="46"/>
    </row>
    <row r="175" spans="1:17" hidden="1" outlineLevel="1" collapsed="1">
      <c r="A175" s="8">
        <v>45536</v>
      </c>
      <c r="B175" s="46">
        <v>7274.8542268299998</v>
      </c>
      <c r="C175" s="46">
        <f t="shared" ref="C175" si="325">G175+K175</f>
        <v>2493.9044980399999</v>
      </c>
      <c r="D175" s="46">
        <f t="shared" ref="D175" si="326">H175+L175</f>
        <v>4332.8606587599998</v>
      </c>
      <c r="E175" s="46">
        <f t="shared" ref="E175" si="327">I175+M175</f>
        <v>448.08907003000002</v>
      </c>
      <c r="F175" s="46">
        <v>6532.8967733700001</v>
      </c>
      <c r="G175" s="46">
        <v>2375.69388888</v>
      </c>
      <c r="H175" s="46">
        <v>3935.8509608300001</v>
      </c>
      <c r="I175" s="46">
        <v>221.35192366000001</v>
      </c>
      <c r="J175" s="46">
        <v>741.95745346000001</v>
      </c>
      <c r="K175" s="46">
        <v>118.21060916</v>
      </c>
      <c r="L175" s="46">
        <v>397.00969793000002</v>
      </c>
      <c r="M175" s="46">
        <v>226.73714637</v>
      </c>
      <c r="N175" s="46"/>
      <c r="O175" s="46"/>
      <c r="P175" s="46"/>
      <c r="Q175" s="46"/>
    </row>
    <row r="176" spans="1:17" hidden="1" outlineLevel="1" collapsed="1">
      <c r="A176" s="8">
        <v>45566</v>
      </c>
      <c r="B176" s="46">
        <v>7330.0130432699998</v>
      </c>
      <c r="C176" s="46">
        <f t="shared" ref="C176" si="328">G176+K176</f>
        <v>2538.32163451</v>
      </c>
      <c r="D176" s="46">
        <f t="shared" ref="D176" si="329">H176+L176</f>
        <v>4390.6251090300002</v>
      </c>
      <c r="E176" s="46">
        <f t="shared" ref="E176" si="330">I176+M176</f>
        <v>401.06629972999997</v>
      </c>
      <c r="F176" s="46">
        <v>6752.5502172400002</v>
      </c>
      <c r="G176" s="46">
        <v>2534.5131084999998</v>
      </c>
      <c r="H176" s="46">
        <v>3995.8282719099998</v>
      </c>
      <c r="I176" s="46">
        <v>222.20883683</v>
      </c>
      <c r="J176" s="46">
        <v>577.46282602999997</v>
      </c>
      <c r="K176" s="46">
        <v>3.80852601</v>
      </c>
      <c r="L176" s="46">
        <v>394.79683712000002</v>
      </c>
      <c r="M176" s="46">
        <v>178.8574629</v>
      </c>
      <c r="N176" s="46"/>
      <c r="O176" s="46"/>
      <c r="P176" s="46"/>
      <c r="Q176" s="46"/>
    </row>
    <row r="177" spans="1:17" collapsed="1">
      <c r="A177" s="8">
        <v>45597</v>
      </c>
      <c r="B177" s="46">
        <v>7429.0328076400001</v>
      </c>
      <c r="C177" s="46">
        <f t="shared" ref="C177" si="331">G177+K177</f>
        <v>2600.2886717000001</v>
      </c>
      <c r="D177" s="46">
        <f t="shared" ref="D177" si="332">H177+L177</f>
        <v>4425.0946658499997</v>
      </c>
      <c r="E177" s="46">
        <f t="shared" ref="E177" si="333">I177+M177</f>
        <v>403.64947009000002</v>
      </c>
      <c r="F177" s="46">
        <v>6841.5522843500003</v>
      </c>
      <c r="G177" s="46">
        <v>2596.5453940000002</v>
      </c>
      <c r="H177" s="46">
        <v>4022.8876304300002</v>
      </c>
      <c r="I177" s="46">
        <v>222.11925991999999</v>
      </c>
      <c r="J177" s="46">
        <v>587.48052328999995</v>
      </c>
      <c r="K177" s="46">
        <v>3.7432777000000002</v>
      </c>
      <c r="L177" s="46">
        <v>402.20703542000001</v>
      </c>
      <c r="M177" s="46">
        <v>181.53021017</v>
      </c>
      <c r="N177" s="46"/>
      <c r="O177" s="46"/>
      <c r="P177" s="46"/>
      <c r="Q177" s="46"/>
    </row>
    <row r="178" spans="1:17">
      <c r="A178" s="8">
        <v>45627</v>
      </c>
      <c r="B178" s="46">
        <v>7630.0413287499996</v>
      </c>
      <c r="C178" s="46">
        <f t="shared" ref="C178" si="334">G178+K178</f>
        <v>2737.8728110900001</v>
      </c>
      <c r="D178" s="46">
        <f t="shared" ref="D178" si="335">H178+L178</f>
        <v>4490.5221633700003</v>
      </c>
      <c r="E178" s="46">
        <f t="shared" ref="E178" si="336">I178+M178</f>
        <v>401.64635428999998</v>
      </c>
      <c r="F178" s="46">
        <v>7049.5722506599996</v>
      </c>
      <c r="G178" s="46">
        <v>2569.5274855100001</v>
      </c>
      <c r="H178" s="46">
        <v>4260.7501979799999</v>
      </c>
      <c r="I178" s="46">
        <v>219.29456716999999</v>
      </c>
      <c r="J178" s="46">
        <v>580.46907809000004</v>
      </c>
      <c r="K178" s="46">
        <v>168.34532558000001</v>
      </c>
      <c r="L178" s="46">
        <v>229.77196538999999</v>
      </c>
      <c r="M178" s="46">
        <v>182.35178712000001</v>
      </c>
      <c r="N178" s="46"/>
      <c r="O178" s="46"/>
      <c r="P178" s="46"/>
      <c r="Q178" s="46"/>
    </row>
    <row r="179" spans="1:17">
      <c r="A179" s="8">
        <v>45658</v>
      </c>
      <c r="B179" s="46">
        <v>7340.2481866099997</v>
      </c>
      <c r="C179" s="46">
        <f t="shared" ref="C179" si="337">G179+K179</f>
        <v>2590.2077368999999</v>
      </c>
      <c r="D179" s="46">
        <f t="shared" ref="D179" si="338">H179+L179</f>
        <v>4348.4187223299996</v>
      </c>
      <c r="E179" s="46">
        <f t="shared" ref="E179" si="339">I179+M179</f>
        <v>401.62172738000004</v>
      </c>
      <c r="F179" s="46">
        <v>6770.2928031000001</v>
      </c>
      <c r="G179" s="46">
        <v>2430.6626215699998</v>
      </c>
      <c r="H179" s="46">
        <v>4119.4285098199998</v>
      </c>
      <c r="I179" s="46">
        <v>220.20167171</v>
      </c>
      <c r="J179" s="46">
        <v>569.95538351000005</v>
      </c>
      <c r="K179" s="46">
        <v>159.54511532999999</v>
      </c>
      <c r="L179" s="46">
        <v>228.99021250999999</v>
      </c>
      <c r="M179" s="46">
        <v>181.42005567000001</v>
      </c>
      <c r="N179" s="46"/>
      <c r="O179" s="46"/>
      <c r="P179" s="46"/>
      <c r="Q179" s="46"/>
    </row>
    <row r="180" spans="1:17">
      <c r="A180" s="8">
        <v>45689</v>
      </c>
      <c r="B180" s="46">
        <v>7238.7949142500001</v>
      </c>
      <c r="C180" s="46">
        <f t="shared" ref="C180" si="340">G180+K180</f>
        <v>2318.2346628999999</v>
      </c>
      <c r="D180" s="46">
        <f t="shared" ref="D180" si="341">H180+L180</f>
        <v>4522.0642327799997</v>
      </c>
      <c r="E180" s="46">
        <f t="shared" ref="E180" si="342">I180+M180</f>
        <v>398.49601856999999</v>
      </c>
      <c r="F180" s="46">
        <v>6672.5401378500001</v>
      </c>
      <c r="G180" s="46">
        <v>2160.00271514</v>
      </c>
      <c r="H180" s="46">
        <v>4294.02547194</v>
      </c>
      <c r="I180" s="46">
        <v>218.51195077</v>
      </c>
      <c r="J180" s="46">
        <v>566.25477639999997</v>
      </c>
      <c r="K180" s="46">
        <v>158.23194776</v>
      </c>
      <c r="L180" s="46">
        <v>228.03876084000001</v>
      </c>
      <c r="M180" s="46">
        <v>179.98406779999999</v>
      </c>
      <c r="N180" s="46"/>
      <c r="O180" s="46"/>
      <c r="P180" s="46"/>
      <c r="Q180" s="46"/>
    </row>
    <row r="181" spans="1:17">
      <c r="A181" s="8">
        <v>45717</v>
      </c>
      <c r="B181" s="46">
        <v>7443.6890784099996</v>
      </c>
      <c r="C181" s="46">
        <f t="shared" ref="C181" si="343">G181+K181</f>
        <v>2065.7962444899999</v>
      </c>
      <c r="D181" s="46">
        <f t="shared" ref="D181" si="344">H181+L181</f>
        <v>4979.5068172299998</v>
      </c>
      <c r="E181" s="46">
        <f t="shared" ref="E181" si="345">I181+M181</f>
        <v>398.38601669000002</v>
      </c>
      <c r="F181" s="46">
        <v>6916.6075486099999</v>
      </c>
      <c r="G181" s="46">
        <v>1967.2813961300001</v>
      </c>
      <c r="H181" s="46">
        <v>4730.86150344</v>
      </c>
      <c r="I181" s="46">
        <v>218.46464904000001</v>
      </c>
      <c r="J181" s="46">
        <v>527.0815298</v>
      </c>
      <c r="K181" s="46">
        <v>98.514848360000002</v>
      </c>
      <c r="L181" s="46">
        <v>248.64531378999999</v>
      </c>
      <c r="M181" s="46">
        <v>179.92136765000001</v>
      </c>
      <c r="N181" s="46"/>
      <c r="O181" s="46"/>
      <c r="P181" s="46"/>
      <c r="Q181" s="46"/>
    </row>
    <row r="182" spans="1:17">
      <c r="A182" s="8">
        <v>45748</v>
      </c>
      <c r="B182" s="46">
        <v>7602.97785174</v>
      </c>
      <c r="C182" s="46">
        <f t="shared" ref="C182" si="346">G182+K182</f>
        <v>1827.9986330400002</v>
      </c>
      <c r="D182" s="46">
        <f t="shared" ref="D182" si="347">H182+L182</f>
        <v>5374.5969723900007</v>
      </c>
      <c r="E182" s="46">
        <f t="shared" ref="E182" si="348">I182+M182</f>
        <v>400.38224631000003</v>
      </c>
      <c r="F182" s="46">
        <v>7065.7651348899999</v>
      </c>
      <c r="G182" s="46">
        <v>1718.0435980300001</v>
      </c>
      <c r="H182" s="46">
        <v>5127.6033166300003</v>
      </c>
      <c r="I182" s="46">
        <v>220.11822022999999</v>
      </c>
      <c r="J182" s="46">
        <v>537.21271684999999</v>
      </c>
      <c r="K182" s="46">
        <v>109.95503501</v>
      </c>
      <c r="L182" s="46">
        <v>246.99365576</v>
      </c>
      <c r="M182" s="46">
        <v>180.26402608000001</v>
      </c>
      <c r="N182" s="46"/>
      <c r="O182" s="46"/>
      <c r="P182" s="46"/>
      <c r="Q182" s="46"/>
    </row>
    <row r="183" spans="1:17">
      <c r="A183" s="8">
        <v>45778</v>
      </c>
      <c r="B183" s="46">
        <v>7941.5586698699999</v>
      </c>
      <c r="C183" s="46">
        <f t="shared" ref="C183" si="349">G183+K183</f>
        <v>2070.0876143599999</v>
      </c>
      <c r="D183" s="46">
        <f t="shared" ref="D183" si="350">H183+L183</f>
        <v>5535.8529020899996</v>
      </c>
      <c r="E183" s="46">
        <f t="shared" ref="E183" si="351">I183+M183</f>
        <v>335.61815342</v>
      </c>
      <c r="F183" s="46">
        <v>7505.4336019100001</v>
      </c>
      <c r="G183" s="46">
        <v>1971.40911052</v>
      </c>
      <c r="H183" s="46">
        <v>5330.3726293299997</v>
      </c>
      <c r="I183" s="46">
        <v>203.65186206000001</v>
      </c>
      <c r="J183" s="46">
        <v>436.12506796000002</v>
      </c>
      <c r="K183" s="46">
        <v>98.678503840000005</v>
      </c>
      <c r="L183" s="46">
        <v>205.48027275999999</v>
      </c>
      <c r="M183" s="46">
        <v>131.96629136000001</v>
      </c>
      <c r="N183" s="46"/>
      <c r="O183" s="46"/>
      <c r="P183" s="46"/>
      <c r="Q183" s="46"/>
    </row>
    <row r="184" spans="1:17">
      <c r="A184" s="8">
        <v>45809</v>
      </c>
      <c r="B184" s="46">
        <v>8292.53016819</v>
      </c>
      <c r="C184" s="46">
        <f t="shared" ref="C184" si="352">G184+K184</f>
        <v>2013.1300495400001</v>
      </c>
      <c r="D184" s="46">
        <f t="shared" ref="D184" si="353">H184+L184</f>
        <v>5796.3053124300004</v>
      </c>
      <c r="E184" s="46">
        <f t="shared" ref="E184" si="354">I184+M184</f>
        <v>483.09480622000001</v>
      </c>
      <c r="F184" s="46">
        <v>7862.6418900099998</v>
      </c>
      <c r="G184" s="46">
        <v>1911.6951556900001</v>
      </c>
      <c r="H184" s="46">
        <v>5590.1155205900004</v>
      </c>
      <c r="I184" s="46">
        <v>360.83121373</v>
      </c>
      <c r="J184" s="46">
        <v>429.88827817999999</v>
      </c>
      <c r="K184" s="46">
        <v>101.43489384999999</v>
      </c>
      <c r="L184" s="46">
        <v>206.18979184</v>
      </c>
      <c r="M184" s="46">
        <v>122.26359248999999</v>
      </c>
      <c r="N184" s="46"/>
      <c r="O184" s="46"/>
      <c r="P184" s="46"/>
      <c r="Q184" s="46"/>
    </row>
    <row r="185" spans="1:17">
      <c r="A185" s="8">
        <v>45839</v>
      </c>
      <c r="B185" s="46">
        <v>8567.2758204300007</v>
      </c>
      <c r="C185" s="46">
        <f t="shared" ref="C185" si="355">G185+K185</f>
        <v>2195.6424155900004</v>
      </c>
      <c r="D185" s="46">
        <f t="shared" ref="D185" si="356">H185+L185</f>
        <v>5888.9881364399998</v>
      </c>
      <c r="E185" s="46">
        <f t="shared" ref="E185" si="357">I185+M185</f>
        <v>482.64526839999996</v>
      </c>
      <c r="F185" s="46">
        <v>8144.1659698699996</v>
      </c>
      <c r="G185" s="46">
        <v>2091.8001972000002</v>
      </c>
      <c r="H185" s="46">
        <v>5692.0219755500002</v>
      </c>
      <c r="I185" s="46">
        <v>360.34379711999998</v>
      </c>
      <c r="J185" s="46">
        <v>423.10985055999998</v>
      </c>
      <c r="K185" s="46">
        <v>103.84221839</v>
      </c>
      <c r="L185" s="46">
        <v>196.96616089</v>
      </c>
      <c r="M185" s="46">
        <v>122.30147128</v>
      </c>
      <c r="N185" s="46"/>
      <c r="O185" s="46"/>
      <c r="P185" s="46"/>
      <c r="Q185" s="46"/>
    </row>
    <row r="186" spans="1:17">
      <c r="A186" s="8">
        <v>45870</v>
      </c>
      <c r="B186" s="46">
        <v>8671.9207803099998</v>
      </c>
      <c r="C186" s="46">
        <f t="shared" ref="C186" si="358">G186+K186</f>
        <v>2173.7199790300001</v>
      </c>
      <c r="D186" s="46">
        <f t="shared" ref="D186" si="359">H186+L186</f>
        <v>6018.32535852</v>
      </c>
      <c r="E186" s="46">
        <f t="shared" ref="E186" si="360">I186+M186</f>
        <v>479.87544276000006</v>
      </c>
      <c r="F186" s="46">
        <v>8356.0591915700006</v>
      </c>
      <c r="G186" s="46">
        <v>2173.7199790300001</v>
      </c>
      <c r="H186" s="46">
        <v>5823.2688826000003</v>
      </c>
      <c r="I186" s="46">
        <v>359.07032994000002</v>
      </c>
      <c r="J186" s="46">
        <v>315.86158874</v>
      </c>
      <c r="K186" s="46">
        <v>0</v>
      </c>
      <c r="L186" s="46">
        <v>195.05647592</v>
      </c>
      <c r="M186" s="46">
        <v>120.80511282000001</v>
      </c>
      <c r="N186" s="46"/>
      <c r="O186" s="46"/>
      <c r="P186" s="46"/>
      <c r="Q186" s="46"/>
    </row>
    <row r="187" spans="1:17">
      <c r="A187" s="8">
        <v>45901</v>
      </c>
      <c r="B187" s="46">
        <v>8869.9078942100004</v>
      </c>
      <c r="C187" s="46">
        <f t="shared" ref="C187" si="361">G187+K187</f>
        <v>2187.3788877200004</v>
      </c>
      <c r="D187" s="46">
        <f t="shared" ref="D187" si="362">H187+L187</f>
        <v>6228.7976953100006</v>
      </c>
      <c r="E187" s="46">
        <f t="shared" ref="E187" si="363">I187+M187</f>
        <v>453.73131118000003</v>
      </c>
      <c r="F187" s="46">
        <v>8541.0426327700006</v>
      </c>
      <c r="G187" s="46">
        <v>2174.9812059300002</v>
      </c>
      <c r="H187" s="46">
        <v>6033.2760153500003</v>
      </c>
      <c r="I187" s="46">
        <v>332.78541149</v>
      </c>
      <c r="J187" s="46">
        <v>328.86526143999998</v>
      </c>
      <c r="K187" s="46">
        <v>12.39768179</v>
      </c>
      <c r="L187" s="46">
        <v>195.52167996</v>
      </c>
      <c r="M187" s="46">
        <v>120.94589969</v>
      </c>
      <c r="N187" s="46"/>
      <c r="O187" s="46"/>
      <c r="P187" s="46"/>
      <c r="Q187" s="46"/>
    </row>
    <row r="188" spans="1:17">
      <c r="A188" s="8">
        <v>45931</v>
      </c>
      <c r="B188" s="46">
        <v>9095.1172065999999</v>
      </c>
      <c r="C188" s="46">
        <f t="shared" ref="C188" si="364">G188+K188</f>
        <v>2461.6673494699999</v>
      </c>
      <c r="D188" s="46">
        <f t="shared" ref="D188" si="365">H188+L188</f>
        <v>6207.0785939099997</v>
      </c>
      <c r="E188" s="46">
        <f t="shared" ref="E188" si="366">I188+M188</f>
        <v>426.37126322</v>
      </c>
      <c r="F188" s="46">
        <v>8812.0167058200004</v>
      </c>
      <c r="G188" s="46">
        <v>2455.5805047700001</v>
      </c>
      <c r="H188" s="46">
        <v>6032.7922455999997</v>
      </c>
      <c r="I188" s="46">
        <v>323.64395545000002</v>
      </c>
      <c r="J188" s="46">
        <v>283.10050078</v>
      </c>
      <c r="K188" s="46">
        <v>6.0868447000000003</v>
      </c>
      <c r="L188" s="46">
        <v>174.28634830999999</v>
      </c>
      <c r="M188" s="46">
        <v>102.72730777</v>
      </c>
      <c r="N188" s="46"/>
      <c r="O188" s="46"/>
      <c r="P188" s="46"/>
      <c r="Q188" s="46"/>
    </row>
    <row r="189" spans="1:17">
      <c r="A189" s="8">
        <v>45962</v>
      </c>
      <c r="B189" s="46">
        <v>9208.9522171499993</v>
      </c>
      <c r="C189" s="46">
        <f t="shared" ref="C189" si="367">G189+K189</f>
        <v>2595.6903786799999</v>
      </c>
      <c r="D189" s="46">
        <f t="shared" ref="D189" si="368">H189+L189</f>
        <v>6185.3528110400002</v>
      </c>
      <c r="E189" s="46">
        <f t="shared" ref="E189" si="369">I189+M189</f>
        <v>427.90902743000004</v>
      </c>
      <c r="F189" s="46">
        <v>8927.7621134300007</v>
      </c>
      <c r="G189" s="46">
        <v>2592.4768679899998</v>
      </c>
      <c r="H189" s="46">
        <v>6010.58514672</v>
      </c>
      <c r="I189" s="46">
        <v>324.70009872000003</v>
      </c>
      <c r="J189" s="46">
        <v>281.19010372000002</v>
      </c>
      <c r="K189" s="46">
        <v>3.2135106900000001</v>
      </c>
      <c r="L189" s="46">
        <v>174.76766431999999</v>
      </c>
      <c r="M189" s="46">
        <v>103.20892871</v>
      </c>
      <c r="N189" s="46"/>
      <c r="O189" s="46"/>
      <c r="P189" s="46"/>
      <c r="Q189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227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  <row r="170" spans="1:17" hidden="1" outlineLevel="1" collapsed="1">
      <c r="A170" s="8">
        <v>45383</v>
      </c>
      <c r="B170" s="46">
        <v>3547.4128761799998</v>
      </c>
      <c r="C170" s="46">
        <f t="shared" ref="C170" si="310">G170+K170</f>
        <v>2074.1929492999998</v>
      </c>
      <c r="D170" s="46">
        <f t="shared" ref="D170" si="311">H170+L170</f>
        <v>933.93625721000001</v>
      </c>
      <c r="E170" s="46">
        <f t="shared" ref="E170" si="312">I170+M170</f>
        <v>539.28366966999999</v>
      </c>
      <c r="F170" s="46">
        <v>3426.9045522500001</v>
      </c>
      <c r="G170" s="46">
        <v>2069.1952817299998</v>
      </c>
      <c r="H170" s="46">
        <v>933.41612858999997</v>
      </c>
      <c r="I170" s="46">
        <v>424.29314192999999</v>
      </c>
      <c r="J170" s="46">
        <v>120.50832393</v>
      </c>
      <c r="K170" s="46">
        <v>4.9976675699999999</v>
      </c>
      <c r="L170" s="46">
        <v>0.52012862000000004</v>
      </c>
      <c r="M170" s="46">
        <v>114.99052774</v>
      </c>
      <c r="N170" s="46"/>
      <c r="O170" s="46"/>
      <c r="P170" s="46"/>
      <c r="Q170" s="46"/>
    </row>
    <row r="171" spans="1:17" hidden="1" outlineLevel="1" collapsed="1">
      <c r="A171" s="8">
        <v>45413</v>
      </c>
      <c r="B171" s="46">
        <v>3626.9571559199999</v>
      </c>
      <c r="C171" s="46">
        <f t="shared" ref="C171" si="313">G171+K171</f>
        <v>2117.5805187800001</v>
      </c>
      <c r="D171" s="46">
        <f t="shared" ref="D171" si="314">H171+L171</f>
        <v>967.73815549000005</v>
      </c>
      <c r="E171" s="46">
        <f t="shared" ref="E171" si="315">I171+M171</f>
        <v>541.63848165000002</v>
      </c>
      <c r="F171" s="46">
        <v>3509.34968058</v>
      </c>
      <c r="G171" s="46">
        <v>2112.60345964</v>
      </c>
      <c r="H171" s="46">
        <v>967.20708806000005</v>
      </c>
      <c r="I171" s="46">
        <v>429.53913288000001</v>
      </c>
      <c r="J171" s="46">
        <v>117.60747533999999</v>
      </c>
      <c r="K171" s="46">
        <v>4.9770591399999997</v>
      </c>
      <c r="L171" s="46">
        <v>0.53106743000000001</v>
      </c>
      <c r="M171" s="46">
        <v>112.09934877000001</v>
      </c>
      <c r="N171" s="46"/>
      <c r="O171" s="46"/>
      <c r="P171" s="46"/>
      <c r="Q171" s="46"/>
    </row>
    <row r="172" spans="1:17" hidden="1" outlineLevel="1" collapsed="1">
      <c r="A172" s="8">
        <v>45444</v>
      </c>
      <c r="B172" s="46">
        <v>3715.8300886299999</v>
      </c>
      <c r="C172" s="46">
        <f t="shared" ref="C172" si="316">G172+K172</f>
        <v>2160.9667147</v>
      </c>
      <c r="D172" s="46">
        <f t="shared" ref="D172" si="317">H172+L172</f>
        <v>1004.06907988</v>
      </c>
      <c r="E172" s="46">
        <f t="shared" ref="E172" si="318">I172+M172</f>
        <v>550.79429404999996</v>
      </c>
      <c r="F172" s="46">
        <v>3598.3677950800002</v>
      </c>
      <c r="G172" s="46">
        <v>2155.98782678</v>
      </c>
      <c r="H172" s="46">
        <v>1003.53752528</v>
      </c>
      <c r="I172" s="46">
        <v>438.84244302000002</v>
      </c>
      <c r="J172" s="46">
        <v>117.46229355</v>
      </c>
      <c r="K172" s="46">
        <v>4.97888792</v>
      </c>
      <c r="L172" s="46">
        <v>0.53155459999999999</v>
      </c>
      <c r="M172" s="46">
        <v>111.95185103</v>
      </c>
      <c r="N172" s="46"/>
      <c r="O172" s="46"/>
      <c r="P172" s="46"/>
      <c r="Q172" s="46"/>
    </row>
    <row r="173" spans="1:17" hidden="1" outlineLevel="1" collapsed="1">
      <c r="A173" s="8">
        <v>45474</v>
      </c>
      <c r="B173" s="46">
        <v>3825.0664608000002</v>
      </c>
      <c r="C173" s="46">
        <f t="shared" ref="C173" si="319">G173+K173</f>
        <v>2252.39812321</v>
      </c>
      <c r="D173" s="46">
        <f t="shared" ref="D173" si="320">H173+L173</f>
        <v>1016.4701721800001</v>
      </c>
      <c r="E173" s="46">
        <f t="shared" ref="E173" si="321">I173+M173</f>
        <v>556.19816541</v>
      </c>
      <c r="F173" s="46">
        <v>3706.1701264100002</v>
      </c>
      <c r="G173" s="46">
        <v>2247.26200096</v>
      </c>
      <c r="H173" s="46">
        <v>1015.9338370200001</v>
      </c>
      <c r="I173" s="46">
        <v>442.97428843</v>
      </c>
      <c r="J173" s="46">
        <v>118.89633439000001</v>
      </c>
      <c r="K173" s="46">
        <v>5.1361222499999997</v>
      </c>
      <c r="L173" s="46">
        <v>0.53633516000000003</v>
      </c>
      <c r="M173" s="46">
        <v>113.22387698</v>
      </c>
      <c r="N173" s="46"/>
      <c r="O173" s="46"/>
      <c r="P173" s="46"/>
      <c r="Q173" s="46"/>
    </row>
    <row r="174" spans="1:17" hidden="1" outlineLevel="1" collapsed="1">
      <c r="A174" s="8">
        <v>45505</v>
      </c>
      <c r="B174" s="46">
        <v>3936.44982106</v>
      </c>
      <c r="C174" s="46">
        <f t="shared" ref="C174" si="322">G174+K174</f>
        <v>2306.6789930199998</v>
      </c>
      <c r="D174" s="46">
        <f t="shared" ref="D174" si="323">H174+L174</f>
        <v>1067.711951</v>
      </c>
      <c r="E174" s="46">
        <f t="shared" ref="E174" si="324">I174+M174</f>
        <v>562.05887703999997</v>
      </c>
      <c r="F174" s="46">
        <v>3818.5375201699999</v>
      </c>
      <c r="G174" s="46">
        <v>2301.6139907299998</v>
      </c>
      <c r="H174" s="46">
        <v>1067.17350048</v>
      </c>
      <c r="I174" s="46">
        <v>449.75002896000001</v>
      </c>
      <c r="J174" s="46">
        <v>117.91230089</v>
      </c>
      <c r="K174" s="46">
        <v>5.0650022899999998</v>
      </c>
      <c r="L174" s="46">
        <v>0.53845052000000004</v>
      </c>
      <c r="M174" s="46">
        <v>112.30884808</v>
      </c>
      <c r="N174" s="46"/>
      <c r="O174" s="46"/>
      <c r="P174" s="46"/>
      <c r="Q174" s="46"/>
    </row>
    <row r="175" spans="1:17" hidden="1" outlineLevel="1" collapsed="1">
      <c r="A175" s="8">
        <v>45536</v>
      </c>
      <c r="B175" s="46">
        <v>3968.82058117</v>
      </c>
      <c r="C175" s="46">
        <f t="shared" ref="C175" si="325">G175+K175</f>
        <v>2308.9447690900001</v>
      </c>
      <c r="D175" s="46">
        <f t="shared" ref="D175" si="326">H175+L175</f>
        <v>1088.18539788</v>
      </c>
      <c r="E175" s="46">
        <f t="shared" ref="E175" si="327">I175+M175</f>
        <v>571.69041420000008</v>
      </c>
      <c r="F175" s="46">
        <v>3851.4503151600002</v>
      </c>
      <c r="G175" s="46">
        <v>2303.8892045299999</v>
      </c>
      <c r="H175" s="46">
        <v>1087.9864597599999</v>
      </c>
      <c r="I175" s="46">
        <v>459.57465087000003</v>
      </c>
      <c r="J175" s="46">
        <v>117.37026600999999</v>
      </c>
      <c r="K175" s="46">
        <v>5.0555645599999997</v>
      </c>
      <c r="L175" s="46">
        <v>0.19893812</v>
      </c>
      <c r="M175" s="46">
        <v>112.11576332999999</v>
      </c>
      <c r="N175" s="46"/>
      <c r="O175" s="46"/>
      <c r="P175" s="46"/>
      <c r="Q175" s="46"/>
    </row>
    <row r="176" spans="1:17" hidden="1" outlineLevel="1" collapsed="1">
      <c r="A176" s="8">
        <v>45566</v>
      </c>
      <c r="B176" s="46">
        <v>3956.5623709199999</v>
      </c>
      <c r="C176" s="46">
        <f t="shared" ref="C176" si="328">G176+K176</f>
        <v>2327.4682645299999</v>
      </c>
      <c r="D176" s="46">
        <f t="shared" ref="D176" si="329">H176+L176</f>
        <v>1099.7746406700001</v>
      </c>
      <c r="E176" s="46">
        <f t="shared" ref="E176" si="330">I176+M176</f>
        <v>529.31946572000004</v>
      </c>
      <c r="F176" s="46">
        <v>3887.13914131</v>
      </c>
      <c r="G176" s="46">
        <v>2327.38318071</v>
      </c>
      <c r="H176" s="46">
        <v>1099.6104139900001</v>
      </c>
      <c r="I176" s="46">
        <v>460.14554661</v>
      </c>
      <c r="J176" s="46">
        <v>69.423229610000007</v>
      </c>
      <c r="K176" s="46">
        <v>8.5083820000000004E-2</v>
      </c>
      <c r="L176" s="46">
        <v>0.16422668000000001</v>
      </c>
      <c r="M176" s="46">
        <v>69.17391911</v>
      </c>
      <c r="N176" s="46"/>
      <c r="O176" s="46"/>
      <c r="P176" s="46"/>
      <c r="Q176" s="46"/>
    </row>
    <row r="177" spans="1:17" collapsed="1">
      <c r="A177" s="8">
        <v>45597</v>
      </c>
      <c r="B177" s="46">
        <v>4015.3083912000002</v>
      </c>
      <c r="C177" s="46">
        <f t="shared" ref="C177" si="331">G177+K177</f>
        <v>2358.0439363199998</v>
      </c>
      <c r="D177" s="46">
        <f t="shared" ref="D177" si="332">H177+L177</f>
        <v>1124.2576463600001</v>
      </c>
      <c r="E177" s="46">
        <f t="shared" ref="E177" si="333">I177+M177</f>
        <v>533.00680852000005</v>
      </c>
      <c r="F177" s="46">
        <v>3945.66129671</v>
      </c>
      <c r="G177" s="46">
        <v>2357.95801299</v>
      </c>
      <c r="H177" s="46">
        <v>1124.2362106</v>
      </c>
      <c r="I177" s="46">
        <v>463.46707312000001</v>
      </c>
      <c r="J177" s="46">
        <v>69.647094490000001</v>
      </c>
      <c r="K177" s="46">
        <v>8.5923330000000006E-2</v>
      </c>
      <c r="L177" s="46">
        <v>2.1435760000000002E-2</v>
      </c>
      <c r="M177" s="46">
        <v>69.539735399999998</v>
      </c>
      <c r="N177" s="46"/>
      <c r="O177" s="46"/>
      <c r="P177" s="46"/>
      <c r="Q177" s="46"/>
    </row>
    <row r="178" spans="1:17">
      <c r="A178" s="8">
        <v>45627</v>
      </c>
      <c r="B178" s="46">
        <v>4007.4290979699999</v>
      </c>
      <c r="C178" s="46">
        <f t="shared" ref="C178" si="334">G178+K178</f>
        <v>2340.44374578</v>
      </c>
      <c r="D178" s="46">
        <f t="shared" ref="D178" si="335">H178+L178</f>
        <v>1133.6464288900002</v>
      </c>
      <c r="E178" s="46">
        <f t="shared" ref="E178" si="336">I178+M178</f>
        <v>533.33892330000003</v>
      </c>
      <c r="F178" s="46">
        <v>3937.3936268399998</v>
      </c>
      <c r="G178" s="46">
        <v>2340.3329845399999</v>
      </c>
      <c r="H178" s="46">
        <v>1133.6247681100001</v>
      </c>
      <c r="I178" s="46">
        <v>463.43587418999999</v>
      </c>
      <c r="J178" s="46">
        <v>70.035471130000005</v>
      </c>
      <c r="K178" s="46">
        <v>0.11076124</v>
      </c>
      <c r="L178" s="46">
        <v>2.1660780000000001E-2</v>
      </c>
      <c r="M178" s="46">
        <v>69.903049109999998</v>
      </c>
      <c r="N178" s="46"/>
      <c r="O178" s="46"/>
      <c r="P178" s="46"/>
      <c r="Q178" s="46"/>
    </row>
    <row r="179" spans="1:17">
      <c r="A179" s="8">
        <v>45658</v>
      </c>
      <c r="B179" s="46">
        <v>4078.0112690699998</v>
      </c>
      <c r="C179" s="46">
        <f t="shared" ref="C179" si="337">G179+K179</f>
        <v>2472.49384796</v>
      </c>
      <c r="D179" s="46">
        <f t="shared" ref="D179" si="338">H179+L179</f>
        <v>1084.08115036</v>
      </c>
      <c r="E179" s="46">
        <f t="shared" ref="E179" si="339">I179+M179</f>
        <v>521.43627075000006</v>
      </c>
      <c r="F179" s="46">
        <v>4021.7465684600002</v>
      </c>
      <c r="G179" s="46">
        <v>2472.4030474400001</v>
      </c>
      <c r="H179" s="46">
        <v>1084.0596018799999</v>
      </c>
      <c r="I179" s="46">
        <v>465.28391914000002</v>
      </c>
      <c r="J179" s="46">
        <v>56.264700609999998</v>
      </c>
      <c r="K179" s="46">
        <v>9.0800519999999996E-2</v>
      </c>
      <c r="L179" s="46">
        <v>2.1548479999999998E-2</v>
      </c>
      <c r="M179" s="46">
        <v>56.152351609999997</v>
      </c>
      <c r="N179" s="46"/>
      <c r="O179" s="46"/>
      <c r="P179" s="46"/>
      <c r="Q179" s="46"/>
    </row>
    <row r="180" spans="1:17">
      <c r="A180" s="8">
        <v>45689</v>
      </c>
      <c r="B180" s="46">
        <v>4091.7272471400001</v>
      </c>
      <c r="C180" s="46">
        <f t="shared" ref="C180" si="340">G180+K180</f>
        <v>2483.3157739200001</v>
      </c>
      <c r="D180" s="46">
        <f t="shared" ref="D180" si="341">H180+L180</f>
        <v>1086.7239254200001</v>
      </c>
      <c r="E180" s="46">
        <f t="shared" ref="E180" si="342">I180+M180</f>
        <v>521.68754780000006</v>
      </c>
      <c r="F180" s="46">
        <v>4035.8510831200001</v>
      </c>
      <c r="G180" s="46">
        <v>2483.2267022199999</v>
      </c>
      <c r="H180" s="46">
        <v>1086.7022567900001</v>
      </c>
      <c r="I180" s="46">
        <v>465.92212411000003</v>
      </c>
      <c r="J180" s="46">
        <v>55.876164019999997</v>
      </c>
      <c r="K180" s="46">
        <v>8.9071700000000004E-2</v>
      </c>
      <c r="L180" s="46">
        <v>2.1668630000000001E-2</v>
      </c>
      <c r="M180" s="46">
        <v>55.765423689999999</v>
      </c>
      <c r="N180" s="46"/>
      <c r="O180" s="46"/>
      <c r="P180" s="46"/>
      <c r="Q180" s="46"/>
    </row>
    <row r="181" spans="1:17">
      <c r="A181" s="8">
        <v>45717</v>
      </c>
      <c r="B181" s="46">
        <v>4200.5523581300004</v>
      </c>
      <c r="C181" s="46">
        <f t="shared" ref="C181" si="343">G181+K181</f>
        <v>2482.9196437000001</v>
      </c>
      <c r="D181" s="46">
        <f t="shared" ref="D181" si="344">H181+L181</f>
        <v>1194.8809625599999</v>
      </c>
      <c r="E181" s="46">
        <f t="shared" ref="E181" si="345">I181+M181</f>
        <v>522.75175187000002</v>
      </c>
      <c r="F181" s="46">
        <v>4151.5868199699999</v>
      </c>
      <c r="G181" s="46">
        <v>2482.7927119999999</v>
      </c>
      <c r="H181" s="46">
        <v>1194.8592744</v>
      </c>
      <c r="I181" s="46">
        <v>473.93483357000002</v>
      </c>
      <c r="J181" s="46">
        <v>48.965538160000001</v>
      </c>
      <c r="K181" s="46">
        <v>0.12693170000000001</v>
      </c>
      <c r="L181" s="46">
        <v>2.1688160000000001E-2</v>
      </c>
      <c r="M181" s="46">
        <v>48.816918299999998</v>
      </c>
      <c r="N181" s="46"/>
      <c r="O181" s="46"/>
      <c r="P181" s="46"/>
      <c r="Q181" s="46"/>
    </row>
    <row r="182" spans="1:17">
      <c r="A182" s="8">
        <v>45748</v>
      </c>
      <c r="B182" s="46">
        <v>4277.82765767</v>
      </c>
      <c r="C182" s="46">
        <f t="shared" ref="C182" si="346">G182+K182</f>
        <v>2675.75819692</v>
      </c>
      <c r="D182" s="46">
        <f t="shared" ref="D182" si="347">H182+L182</f>
        <v>1075.2436488999999</v>
      </c>
      <c r="E182" s="46">
        <f t="shared" ref="E182" si="348">I182+M182</f>
        <v>526.82581185000004</v>
      </c>
      <c r="F182" s="46">
        <v>4228.8705428499998</v>
      </c>
      <c r="G182" s="46">
        <v>2675.6718273000001</v>
      </c>
      <c r="H182" s="46">
        <v>1075.18635653</v>
      </c>
      <c r="I182" s="46">
        <v>478.01235902000002</v>
      </c>
      <c r="J182" s="46">
        <v>48.957114820000001</v>
      </c>
      <c r="K182" s="46">
        <v>8.6369619999999994E-2</v>
      </c>
      <c r="L182" s="46">
        <v>5.7292370000000002E-2</v>
      </c>
      <c r="M182" s="46">
        <v>48.813452830000003</v>
      </c>
      <c r="N182" s="46"/>
      <c r="O182" s="46"/>
      <c r="P182" s="46"/>
      <c r="Q182" s="46"/>
    </row>
    <row r="183" spans="1:17">
      <c r="A183" s="8">
        <v>45778</v>
      </c>
      <c r="B183" s="46">
        <v>4378.47448859</v>
      </c>
      <c r="C183" s="46">
        <f t="shared" ref="C183" si="349">G183+K183</f>
        <v>2741.03447521</v>
      </c>
      <c r="D183" s="46">
        <f t="shared" ref="D183" si="350">H183+L183</f>
        <v>1107.65854425</v>
      </c>
      <c r="E183" s="46">
        <f t="shared" ref="E183" si="351">I183+M183</f>
        <v>529.78146913</v>
      </c>
      <c r="F183" s="46">
        <v>4329.7068602099998</v>
      </c>
      <c r="G183" s="46">
        <v>2740.96063641</v>
      </c>
      <c r="H183" s="46">
        <v>1107.5394978300001</v>
      </c>
      <c r="I183" s="46">
        <v>481.20672596999998</v>
      </c>
      <c r="J183" s="46">
        <v>48.767628379999998</v>
      </c>
      <c r="K183" s="46">
        <v>7.3838799999999996E-2</v>
      </c>
      <c r="L183" s="46">
        <v>0.11904642</v>
      </c>
      <c r="M183" s="46">
        <v>48.574743159999997</v>
      </c>
      <c r="N183" s="46"/>
      <c r="O183" s="46"/>
      <c r="P183" s="46"/>
      <c r="Q183" s="46"/>
    </row>
    <row r="184" spans="1:17">
      <c r="A184" s="8">
        <v>45809</v>
      </c>
      <c r="B184" s="46">
        <v>4500.8322887100003</v>
      </c>
      <c r="C184" s="46">
        <f t="shared" ref="C184" si="352">G184+K184</f>
        <v>2797.4195787100002</v>
      </c>
      <c r="D184" s="46">
        <f t="shared" ref="D184" si="353">H184+L184</f>
        <v>1156.7234458799999</v>
      </c>
      <c r="E184" s="46">
        <f t="shared" ref="E184" si="354">I184+M184</f>
        <v>546.68926411999996</v>
      </c>
      <c r="F184" s="46">
        <v>4452.1077450000003</v>
      </c>
      <c r="G184" s="46">
        <v>2797.3558557900001</v>
      </c>
      <c r="H184" s="46">
        <v>1156.6024890399999</v>
      </c>
      <c r="I184" s="46">
        <v>498.14940016999998</v>
      </c>
      <c r="J184" s="46">
        <v>48.724543709999999</v>
      </c>
      <c r="K184" s="46">
        <v>6.3722920000000002E-2</v>
      </c>
      <c r="L184" s="46">
        <v>0.12095684</v>
      </c>
      <c r="M184" s="46">
        <v>48.539863949999997</v>
      </c>
      <c r="N184" s="46"/>
      <c r="O184" s="46"/>
      <c r="P184" s="46"/>
      <c r="Q184" s="46"/>
    </row>
    <row r="185" spans="1:17">
      <c r="A185" s="8">
        <v>45839</v>
      </c>
      <c r="B185" s="46">
        <v>4589.9788937900003</v>
      </c>
      <c r="C185" s="46">
        <f t="shared" ref="C185" si="355">G185+K185</f>
        <v>2849.4982264</v>
      </c>
      <c r="D185" s="46">
        <f t="shared" ref="D185" si="356">H185+L185</f>
        <v>1186.7886047899999</v>
      </c>
      <c r="E185" s="46">
        <f t="shared" ref="E185" si="357">I185+M185</f>
        <v>553.69206259999999</v>
      </c>
      <c r="F185" s="46">
        <v>4541.19146593</v>
      </c>
      <c r="G185" s="46">
        <v>2849.4258166200002</v>
      </c>
      <c r="H185" s="46">
        <v>1186.6694984799999</v>
      </c>
      <c r="I185" s="46">
        <v>505.09615083</v>
      </c>
      <c r="J185" s="46">
        <v>48.787427860000001</v>
      </c>
      <c r="K185" s="46">
        <v>7.2409780000000007E-2</v>
      </c>
      <c r="L185" s="46">
        <v>0.11910631000000001</v>
      </c>
      <c r="M185" s="46">
        <v>48.595911770000001</v>
      </c>
      <c r="N185" s="46"/>
      <c r="O185" s="46"/>
      <c r="P185" s="46"/>
      <c r="Q185" s="46"/>
    </row>
    <row r="186" spans="1:17">
      <c r="A186" s="8">
        <v>45870</v>
      </c>
      <c r="B186" s="46">
        <v>4685.1134339999999</v>
      </c>
      <c r="C186" s="46">
        <f t="shared" ref="C186" si="358">G186+K186</f>
        <v>2922.91538369</v>
      </c>
      <c r="D186" s="46">
        <f t="shared" ref="D186" si="359">H186+L186</f>
        <v>1207.5166227799998</v>
      </c>
      <c r="E186" s="46">
        <f t="shared" ref="E186" si="360">I186+M186</f>
        <v>554.68142753000006</v>
      </c>
      <c r="F186" s="46">
        <v>4643.8963108400003</v>
      </c>
      <c r="G186" s="46">
        <v>2922.84491643</v>
      </c>
      <c r="H186" s="46">
        <v>1207.3989545899999</v>
      </c>
      <c r="I186" s="46">
        <v>513.65243982000004</v>
      </c>
      <c r="J186" s="46">
        <v>41.21712316</v>
      </c>
      <c r="K186" s="46">
        <v>7.0467260000000004E-2</v>
      </c>
      <c r="L186" s="46">
        <v>0.11766819000000001</v>
      </c>
      <c r="M186" s="46">
        <v>41.028987710000003</v>
      </c>
      <c r="N186" s="46"/>
      <c r="O186" s="46"/>
      <c r="P186" s="46"/>
      <c r="Q186" s="46"/>
    </row>
    <row r="187" spans="1:17">
      <c r="A187" s="8">
        <v>45901</v>
      </c>
      <c r="B187" s="46">
        <v>4707.9284350799999</v>
      </c>
      <c r="C187" s="46">
        <f t="shared" ref="C187" si="361">G187+K187</f>
        <v>2909.8429293999998</v>
      </c>
      <c r="D187" s="46">
        <f t="shared" ref="D187" si="362">H187+L187</f>
        <v>1222.26414843</v>
      </c>
      <c r="E187" s="46">
        <f t="shared" ref="E187" si="363">I187+M187</f>
        <v>575.82135725000001</v>
      </c>
      <c r="F187" s="46">
        <v>4666.7588326499999</v>
      </c>
      <c r="G187" s="46">
        <v>2909.7808673999998</v>
      </c>
      <c r="H187" s="46">
        <v>1222.1463074200001</v>
      </c>
      <c r="I187" s="46">
        <v>534.83165783000004</v>
      </c>
      <c r="J187" s="46">
        <v>41.169602429999998</v>
      </c>
      <c r="K187" s="46">
        <v>6.2061999999999999E-2</v>
      </c>
      <c r="L187" s="46">
        <v>0.11784101</v>
      </c>
      <c r="M187" s="46">
        <v>40.989699420000001</v>
      </c>
      <c r="N187" s="46"/>
      <c r="O187" s="46"/>
      <c r="P187" s="46"/>
      <c r="Q187" s="46"/>
    </row>
    <row r="188" spans="1:17">
      <c r="A188" s="8">
        <v>45931</v>
      </c>
      <c r="B188" s="46">
        <v>4747.8453364699999</v>
      </c>
      <c r="C188" s="46">
        <f t="shared" ref="C188" si="364">G188+K188</f>
        <v>2911.9792753899997</v>
      </c>
      <c r="D188" s="46">
        <f t="shared" ref="D188" si="365">H188+L188</f>
        <v>1251.4701554699998</v>
      </c>
      <c r="E188" s="46">
        <f t="shared" ref="E188" si="366">I188+M188</f>
        <v>584.39590561</v>
      </c>
      <c r="F188" s="46">
        <v>4706.1103765500002</v>
      </c>
      <c r="G188" s="46">
        <v>2911.9147156499998</v>
      </c>
      <c r="H188" s="46">
        <v>1251.3504463899999</v>
      </c>
      <c r="I188" s="46">
        <v>542.84521451000001</v>
      </c>
      <c r="J188" s="46">
        <v>41.734959920000001</v>
      </c>
      <c r="K188" s="46">
        <v>6.4559740000000004E-2</v>
      </c>
      <c r="L188" s="46">
        <v>0.11970908</v>
      </c>
      <c r="M188" s="46">
        <v>41.550691100000002</v>
      </c>
      <c r="N188" s="46"/>
      <c r="O188" s="46"/>
      <c r="P188" s="46"/>
      <c r="Q188" s="46"/>
    </row>
    <row r="189" spans="1:17">
      <c r="A189" s="8">
        <v>45962</v>
      </c>
      <c r="B189" s="46">
        <v>4829.7315211900004</v>
      </c>
      <c r="C189" s="46">
        <f t="shared" ref="C189" si="367">G189+K189</f>
        <v>2965.9525512700002</v>
      </c>
      <c r="D189" s="46">
        <f t="shared" ref="D189" si="368">H189+L189</f>
        <v>1268.0932326099999</v>
      </c>
      <c r="E189" s="46">
        <f t="shared" ref="E189" si="369">I189+M189</f>
        <v>595.68573730999992</v>
      </c>
      <c r="F189" s="46">
        <v>4787.9233257100004</v>
      </c>
      <c r="G189" s="46">
        <v>2965.8979825900001</v>
      </c>
      <c r="H189" s="46">
        <v>1267.9725723399999</v>
      </c>
      <c r="I189" s="46">
        <v>554.05277077999995</v>
      </c>
      <c r="J189" s="46">
        <v>41.808195480000002</v>
      </c>
      <c r="K189" s="46">
        <v>5.4568680000000001E-2</v>
      </c>
      <c r="L189" s="46">
        <v>0.12066027</v>
      </c>
      <c r="M189" s="46">
        <v>41.632966529999997</v>
      </c>
      <c r="N189" s="46"/>
      <c r="O189" s="46"/>
      <c r="P189" s="46"/>
      <c r="Q189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227</v>
      </c>
    </row>
    <row r="6" spans="1:702" ht="12.75" customHeight="1">
      <c r="A6" s="208" t="s">
        <v>0</v>
      </c>
      <c r="B6" s="210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08"/>
      <c r="B7" s="210"/>
      <c r="C7" s="212" t="s">
        <v>253</v>
      </c>
      <c r="D7" s="212" t="s">
        <v>254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255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7" customFormat="1" ht="12.75" customHeight="1">
      <c r="A8" s="209"/>
      <c r="B8" s="21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7" customFormat="1" ht="65.25" customHeight="1">
      <c r="A9" s="209"/>
      <c r="B9" s="211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8">
        <v>45383</v>
      </c>
      <c r="B170" s="130">
        <v>6639.1734353299998</v>
      </c>
      <c r="C170" s="130">
        <v>4659.9880962300003</v>
      </c>
      <c r="D170" s="130">
        <v>27.670914539999998</v>
      </c>
      <c r="E170" s="130">
        <v>279.73867919000003</v>
      </c>
      <c r="F170" s="130">
        <v>2.6210931099999999</v>
      </c>
      <c r="G170" s="130">
        <v>9.3339947799999994</v>
      </c>
      <c r="H170" s="130">
        <v>12.143022869999999</v>
      </c>
      <c r="I170" s="130">
        <v>1314.94300774</v>
      </c>
      <c r="J170" s="130">
        <v>127.56123484</v>
      </c>
      <c r="K170" s="130">
        <v>6.9950000000000006E-5</v>
      </c>
      <c r="L170" s="130">
        <v>3.0344276400000001</v>
      </c>
      <c r="M170" s="130">
        <v>0</v>
      </c>
      <c r="N170" s="130">
        <v>28.890862420000001</v>
      </c>
      <c r="O170" s="130">
        <v>0.28554924999999998</v>
      </c>
      <c r="P170" s="130">
        <v>5.373518E-2</v>
      </c>
      <c r="Q170" s="130">
        <v>0.10239479999999999</v>
      </c>
      <c r="R170" s="130">
        <v>172.80635279000001</v>
      </c>
      <c r="S170" s="130">
        <v>0</v>
      </c>
      <c r="T170" s="130">
        <v>0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8">
        <v>45413</v>
      </c>
      <c r="B171" s="130">
        <v>6706.6983865399998</v>
      </c>
      <c r="C171" s="130">
        <v>4683.8259318999999</v>
      </c>
      <c r="D171" s="130">
        <v>27.378567060000002</v>
      </c>
      <c r="E171" s="130">
        <v>309.54932158000003</v>
      </c>
      <c r="F171" s="130">
        <v>2.3721771299999999</v>
      </c>
      <c r="G171" s="130">
        <v>5.9699550300000004</v>
      </c>
      <c r="H171" s="130">
        <v>10.865876610000001</v>
      </c>
      <c r="I171" s="130">
        <v>1333.2953379</v>
      </c>
      <c r="J171" s="130">
        <v>127.43088259</v>
      </c>
      <c r="K171" s="130">
        <v>6.9950000000000006E-5</v>
      </c>
      <c r="L171" s="130">
        <v>3.44945002</v>
      </c>
      <c r="M171" s="130">
        <v>0</v>
      </c>
      <c r="N171" s="130">
        <v>30.344476350000001</v>
      </c>
      <c r="O171" s="130">
        <v>0.28676425</v>
      </c>
      <c r="P171" s="130">
        <v>5.1296849999999998E-2</v>
      </c>
      <c r="Q171" s="130">
        <v>7.4541780000000002E-2</v>
      </c>
      <c r="R171" s="130">
        <v>171.80297669999999</v>
      </c>
      <c r="S171" s="130">
        <v>0</v>
      </c>
      <c r="T171" s="130">
        <v>7.6084000000000004E-4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8">
        <v>45444</v>
      </c>
      <c r="B172" s="130">
        <v>6984.3009140499998</v>
      </c>
      <c r="C172" s="130">
        <v>4867.3790409699996</v>
      </c>
      <c r="D172" s="130">
        <v>26.968725689999999</v>
      </c>
      <c r="E172" s="130">
        <v>310.00305512</v>
      </c>
      <c r="F172" s="130">
        <v>1.6488698900000001</v>
      </c>
      <c r="G172" s="130">
        <v>1.5323654499999999</v>
      </c>
      <c r="H172" s="130">
        <v>11.63778299</v>
      </c>
      <c r="I172" s="130">
        <v>1440.19553004</v>
      </c>
      <c r="J172" s="130">
        <v>127.56609301</v>
      </c>
      <c r="K172" s="130">
        <v>6.9950000000000006E-5</v>
      </c>
      <c r="L172" s="130">
        <v>3.22917912</v>
      </c>
      <c r="M172" s="130">
        <v>0</v>
      </c>
      <c r="N172" s="130">
        <v>28.061782229999999</v>
      </c>
      <c r="O172" s="130">
        <v>0.28788924999999999</v>
      </c>
      <c r="P172" s="130">
        <v>0.40378246000000001</v>
      </c>
      <c r="Q172" s="130">
        <v>8.0345130000000001E-2</v>
      </c>
      <c r="R172" s="130">
        <v>165.30640274999999</v>
      </c>
      <c r="S172" s="130">
        <v>0</v>
      </c>
      <c r="T172" s="130">
        <v>0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8">
        <v>45474</v>
      </c>
      <c r="B173" s="130">
        <v>7005.8502459900001</v>
      </c>
      <c r="C173" s="130">
        <v>4794.0214083299998</v>
      </c>
      <c r="D173" s="130">
        <v>26.452644840000001</v>
      </c>
      <c r="E173" s="130">
        <v>317.26802789999999</v>
      </c>
      <c r="F173" s="130">
        <v>10.67006572</v>
      </c>
      <c r="G173" s="130">
        <v>13.72743198</v>
      </c>
      <c r="H173" s="130">
        <v>10.129022450000001</v>
      </c>
      <c r="I173" s="130">
        <v>1509.3314396799999</v>
      </c>
      <c r="J173" s="130">
        <v>126.34300570000001</v>
      </c>
      <c r="K173" s="130">
        <v>6.9950000000000006E-5</v>
      </c>
      <c r="L173" s="130">
        <v>3.0623989300000001</v>
      </c>
      <c r="M173" s="130">
        <v>0</v>
      </c>
      <c r="N173" s="130">
        <v>27.460337500000001</v>
      </c>
      <c r="O173" s="130">
        <v>0.28948907000000001</v>
      </c>
      <c r="P173" s="130">
        <v>1.08197783</v>
      </c>
      <c r="Q173" s="130">
        <v>0</v>
      </c>
      <c r="R173" s="130">
        <v>166.01292611</v>
      </c>
      <c r="S173" s="130">
        <v>0</v>
      </c>
      <c r="T173" s="130">
        <v>0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8">
        <v>45505</v>
      </c>
      <c r="B174" s="130">
        <v>7238.6981875399997</v>
      </c>
      <c r="C174" s="130">
        <v>4874.3888837699997</v>
      </c>
      <c r="D174" s="130">
        <v>26.31449314</v>
      </c>
      <c r="E174" s="130">
        <v>331.70433427</v>
      </c>
      <c r="F174" s="130">
        <v>8.6793071200000007</v>
      </c>
      <c r="G174" s="130">
        <v>10.42191023</v>
      </c>
      <c r="H174" s="130">
        <v>10.339941700000001</v>
      </c>
      <c r="I174" s="130">
        <v>1652.3344461500001</v>
      </c>
      <c r="J174" s="130">
        <v>128.97207933000001</v>
      </c>
      <c r="K174" s="130">
        <v>6.9950000000000006E-5</v>
      </c>
      <c r="L174" s="130">
        <v>2.8951046699999998</v>
      </c>
      <c r="M174" s="130">
        <v>0</v>
      </c>
      <c r="N174" s="130">
        <v>26.485569080000001</v>
      </c>
      <c r="O174" s="130">
        <v>0.29021425000000001</v>
      </c>
      <c r="P174" s="130">
        <v>0.55482536999999998</v>
      </c>
      <c r="Q174" s="130">
        <v>0.15758219000000001</v>
      </c>
      <c r="R174" s="130">
        <v>165.15942631999999</v>
      </c>
      <c r="S174" s="130">
        <v>0</v>
      </c>
      <c r="T174" s="130">
        <v>0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8">
        <v>45536</v>
      </c>
      <c r="B175" s="130">
        <v>7274.8542268299998</v>
      </c>
      <c r="C175" s="130">
        <v>4924.8068548000001</v>
      </c>
      <c r="D175" s="130">
        <v>25.22612719</v>
      </c>
      <c r="E175" s="130">
        <v>351.56331656999998</v>
      </c>
      <c r="F175" s="130">
        <v>10.66804481</v>
      </c>
      <c r="G175" s="130">
        <v>14.38420438</v>
      </c>
      <c r="H175" s="130">
        <v>11.22866514</v>
      </c>
      <c r="I175" s="130">
        <v>1617.3941078099999</v>
      </c>
      <c r="J175" s="130">
        <v>129.13157527000001</v>
      </c>
      <c r="K175" s="130">
        <v>6.9950000000000006E-5</v>
      </c>
      <c r="L175" s="130">
        <v>2.7371845399999999</v>
      </c>
      <c r="M175" s="130">
        <v>0</v>
      </c>
      <c r="N175" s="130">
        <v>23.953777890000001</v>
      </c>
      <c r="O175" s="130">
        <v>0.29137840999999998</v>
      </c>
      <c r="P175" s="130">
        <v>9.7802999999999996E-4</v>
      </c>
      <c r="Q175" s="130">
        <v>1.641E-5</v>
      </c>
      <c r="R175" s="130">
        <v>163.46792563</v>
      </c>
      <c r="S175" s="130">
        <v>0</v>
      </c>
      <c r="T175" s="130">
        <v>0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8">
        <v>45566</v>
      </c>
      <c r="B176" s="130">
        <v>7330.0130432699998</v>
      </c>
      <c r="C176" s="130">
        <v>4849.3664716200001</v>
      </c>
      <c r="D176" s="130">
        <v>24.998480749999999</v>
      </c>
      <c r="E176" s="130">
        <v>248.34314280999999</v>
      </c>
      <c r="F176" s="130">
        <v>11.67330226</v>
      </c>
      <c r="G176" s="130">
        <v>13.02475926</v>
      </c>
      <c r="H176" s="130">
        <v>9.4912620699999994</v>
      </c>
      <c r="I176" s="130">
        <v>1855.09142896</v>
      </c>
      <c r="J176" s="130">
        <v>130.11300814000001</v>
      </c>
      <c r="K176" s="130">
        <v>6.9950000000000006E-5</v>
      </c>
      <c r="L176" s="130">
        <v>2.59650721</v>
      </c>
      <c r="M176" s="130">
        <v>0</v>
      </c>
      <c r="N176" s="130">
        <v>22.610049360000001</v>
      </c>
      <c r="O176" s="130">
        <v>0.29261237000000001</v>
      </c>
      <c r="P176" s="130">
        <v>5.8249990000000001E-2</v>
      </c>
      <c r="Q176" s="130">
        <v>3.1883839999999997E-2</v>
      </c>
      <c r="R176" s="130">
        <v>162.32181467999999</v>
      </c>
      <c r="S176" s="130">
        <v>0</v>
      </c>
      <c r="T176" s="130">
        <v>0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7429.0328076400001</v>
      </c>
      <c r="C177" s="130">
        <v>4784.8298559799996</v>
      </c>
      <c r="D177" s="130">
        <v>24.79589816</v>
      </c>
      <c r="E177" s="130">
        <v>254.15919799</v>
      </c>
      <c r="F177" s="130">
        <v>6.6886189900000002</v>
      </c>
      <c r="G177" s="130">
        <v>11.36074636</v>
      </c>
      <c r="H177" s="130">
        <v>11.773234649999999</v>
      </c>
      <c r="I177" s="130">
        <v>2013.1553845599999</v>
      </c>
      <c r="J177" s="130">
        <v>137.79989992</v>
      </c>
      <c r="K177" s="130">
        <v>3.3148980000000002E-2</v>
      </c>
      <c r="L177" s="130">
        <v>2.4903168</v>
      </c>
      <c r="M177" s="130">
        <v>0</v>
      </c>
      <c r="N177" s="130">
        <v>21.204446109999999</v>
      </c>
      <c r="O177" s="130">
        <v>0.29362674999999999</v>
      </c>
      <c r="P177" s="130">
        <v>1.0953099999999999E-3</v>
      </c>
      <c r="Q177" s="130">
        <v>0</v>
      </c>
      <c r="R177" s="130">
        <v>160.44733708000001</v>
      </c>
      <c r="S177" s="130">
        <v>0</v>
      </c>
      <c r="T177" s="130">
        <v>0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7630.0413287499996</v>
      </c>
      <c r="C178" s="130">
        <v>4749.36012243</v>
      </c>
      <c r="D178" s="130">
        <v>22.84373128</v>
      </c>
      <c r="E178" s="130">
        <v>270.93619510000002</v>
      </c>
      <c r="F178" s="130">
        <v>7.6102260499999996</v>
      </c>
      <c r="G178" s="130">
        <v>11.821048210000001</v>
      </c>
      <c r="H178" s="130">
        <v>16.625727820000002</v>
      </c>
      <c r="I178" s="130">
        <v>2199.8814175900002</v>
      </c>
      <c r="J178" s="130">
        <v>170.71041181999999</v>
      </c>
      <c r="K178" s="130">
        <v>6.9950000000000006E-5</v>
      </c>
      <c r="L178" s="130">
        <v>2.3841499599999998</v>
      </c>
      <c r="M178" s="130">
        <v>0</v>
      </c>
      <c r="N178" s="130">
        <v>19.854814439999998</v>
      </c>
      <c r="O178" s="130">
        <v>0.29480267999999998</v>
      </c>
      <c r="P178" s="130">
        <v>9.7521000000000001E-4</v>
      </c>
      <c r="Q178" s="130">
        <v>3.49796E-3</v>
      </c>
      <c r="R178" s="130">
        <v>157.71413824999999</v>
      </c>
      <c r="S178" s="130">
        <v>0</v>
      </c>
      <c r="T178" s="130">
        <v>0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7340.2481866099997</v>
      </c>
      <c r="C179" s="130">
        <v>4585.7470421300004</v>
      </c>
      <c r="D179" s="130">
        <v>22.37640657</v>
      </c>
      <c r="E179" s="130">
        <v>285.89632368000002</v>
      </c>
      <c r="F179" s="130">
        <v>2.6943749700000001</v>
      </c>
      <c r="G179" s="130">
        <v>13.975245109999999</v>
      </c>
      <c r="H179" s="130">
        <v>16.348489579999999</v>
      </c>
      <c r="I179" s="130">
        <v>2074.92870098</v>
      </c>
      <c r="J179" s="130">
        <v>158.99069616</v>
      </c>
      <c r="K179" s="130">
        <v>6.9950000000000006E-5</v>
      </c>
      <c r="L179" s="130">
        <v>2.2661144800000002</v>
      </c>
      <c r="M179" s="130">
        <v>0</v>
      </c>
      <c r="N179" s="130">
        <v>18.21392964</v>
      </c>
      <c r="O179" s="130">
        <v>0.29595219</v>
      </c>
      <c r="P179" s="130">
        <v>9.7521000000000001E-4</v>
      </c>
      <c r="Q179" s="130">
        <v>8.2089999999999995E-5</v>
      </c>
      <c r="R179" s="130">
        <v>157.77957203</v>
      </c>
      <c r="S179" s="130">
        <v>0.73421183999999995</v>
      </c>
      <c r="T179" s="130">
        <v>0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7238.7949142500001</v>
      </c>
      <c r="C180" s="130">
        <v>4485.4342460999997</v>
      </c>
      <c r="D180" s="130">
        <v>21.98449102</v>
      </c>
      <c r="E180" s="130">
        <v>295.19987684</v>
      </c>
      <c r="F180" s="130">
        <v>2.6644608999999999</v>
      </c>
      <c r="G180" s="130">
        <v>13.884270470000001</v>
      </c>
      <c r="H180" s="130">
        <v>16.745422399999999</v>
      </c>
      <c r="I180" s="130">
        <v>2065.0126218800001</v>
      </c>
      <c r="J180" s="130">
        <v>161.40322151000001</v>
      </c>
      <c r="K180" s="130">
        <v>6.9950000000000006E-5</v>
      </c>
      <c r="L180" s="130">
        <v>2.1595610299999999</v>
      </c>
      <c r="M180" s="130">
        <v>0</v>
      </c>
      <c r="N180" s="130">
        <v>18.14865086</v>
      </c>
      <c r="O180" s="130">
        <v>0.29748122999999999</v>
      </c>
      <c r="P180" s="130">
        <v>9.7521000000000001E-4</v>
      </c>
      <c r="Q180" s="130">
        <v>0</v>
      </c>
      <c r="R180" s="130">
        <v>155.19336145</v>
      </c>
      <c r="S180" s="130">
        <v>0.6662034</v>
      </c>
      <c r="T180" s="130">
        <v>0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7443.6890784099996</v>
      </c>
      <c r="C181" s="130">
        <v>4776.1304774800001</v>
      </c>
      <c r="D181" s="130">
        <v>21.677969239999999</v>
      </c>
      <c r="E181" s="130">
        <v>301.81307146</v>
      </c>
      <c r="F181" s="130">
        <v>2.6370773199999999</v>
      </c>
      <c r="G181" s="130">
        <v>14.46712071</v>
      </c>
      <c r="H181" s="130">
        <v>25.891927899999999</v>
      </c>
      <c r="I181" s="130">
        <v>1931.0798634800001</v>
      </c>
      <c r="J181" s="130">
        <v>199.3729826</v>
      </c>
      <c r="K181" s="130">
        <v>3.2184E-4</v>
      </c>
      <c r="L181" s="130">
        <v>2.03061867</v>
      </c>
      <c r="M181" s="130">
        <v>0</v>
      </c>
      <c r="N181" s="130">
        <v>15.903895370000001</v>
      </c>
      <c r="O181" s="130">
        <v>0.29897316000000002</v>
      </c>
      <c r="P181" s="130">
        <v>1.0851960000000001E-2</v>
      </c>
      <c r="Q181" s="130">
        <v>0</v>
      </c>
      <c r="R181" s="130">
        <v>151.78433473999999</v>
      </c>
      <c r="S181" s="130">
        <v>0.58959247999999997</v>
      </c>
      <c r="T181" s="130">
        <v>0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7602.97785174</v>
      </c>
      <c r="C182" s="130">
        <v>4882.5904620499996</v>
      </c>
      <c r="D182" s="130">
        <v>21.351079299999999</v>
      </c>
      <c r="E182" s="130">
        <v>307.70006659000001</v>
      </c>
      <c r="F182" s="130">
        <v>7.6388768200000001</v>
      </c>
      <c r="G182" s="130">
        <v>13.451325600000001</v>
      </c>
      <c r="H182" s="130">
        <v>26.777256560000001</v>
      </c>
      <c r="I182" s="130">
        <v>1976.18612214</v>
      </c>
      <c r="J182" s="130">
        <v>201.67481938</v>
      </c>
      <c r="K182" s="130">
        <v>3.2898999999999998E-4</v>
      </c>
      <c r="L182" s="130">
        <v>1.9150398900000001</v>
      </c>
      <c r="M182" s="130">
        <v>0</v>
      </c>
      <c r="N182" s="130">
        <v>11.9825961</v>
      </c>
      <c r="O182" s="130">
        <v>1.1800418399999999</v>
      </c>
      <c r="P182" s="130">
        <v>0.45402661</v>
      </c>
      <c r="Q182" s="130">
        <v>0</v>
      </c>
      <c r="R182" s="130">
        <v>149.53481804</v>
      </c>
      <c r="S182" s="130">
        <v>0.54099182999999995</v>
      </c>
      <c r="T182" s="130">
        <v>0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8">
        <v>45778</v>
      </c>
      <c r="B183" s="130">
        <v>7941.5586698699999</v>
      </c>
      <c r="C183" s="130">
        <v>5199.4338870600004</v>
      </c>
      <c r="D183" s="130">
        <v>21.050140849999998</v>
      </c>
      <c r="E183" s="130">
        <v>335.06953913000001</v>
      </c>
      <c r="F183" s="130">
        <v>0.95301625000000001</v>
      </c>
      <c r="G183" s="130">
        <v>14.41409135</v>
      </c>
      <c r="H183" s="130">
        <v>27.51532881</v>
      </c>
      <c r="I183" s="130">
        <v>1972.697154</v>
      </c>
      <c r="J183" s="130">
        <v>205.40331227999999</v>
      </c>
      <c r="K183" s="130">
        <v>3.3639E-4</v>
      </c>
      <c r="L183" s="130">
        <v>1.8424784599999999</v>
      </c>
      <c r="M183" s="130">
        <v>0</v>
      </c>
      <c r="N183" s="130">
        <v>12.04585028</v>
      </c>
      <c r="O183" s="130">
        <v>1.10308629</v>
      </c>
      <c r="P183" s="130">
        <v>0.66186303000000002</v>
      </c>
      <c r="Q183" s="130">
        <v>2.2289449999999999E-2</v>
      </c>
      <c r="R183" s="130">
        <v>148.81280441000001</v>
      </c>
      <c r="S183" s="130">
        <v>0.53349183</v>
      </c>
      <c r="T183" s="130">
        <v>0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8">
        <v>45809</v>
      </c>
      <c r="B184" s="130">
        <v>8292.53016819</v>
      </c>
      <c r="C184" s="130">
        <v>5486.2699170400001</v>
      </c>
      <c r="D184" s="130">
        <v>20.727866079999998</v>
      </c>
      <c r="E184" s="130">
        <v>365.92308906</v>
      </c>
      <c r="F184" s="130">
        <v>1.9842474400000001</v>
      </c>
      <c r="G184" s="130">
        <v>16.242749759999999</v>
      </c>
      <c r="H184" s="130">
        <v>25.634541290000001</v>
      </c>
      <c r="I184" s="130">
        <v>1990.3211243600001</v>
      </c>
      <c r="J184" s="130">
        <v>214.46040181999999</v>
      </c>
      <c r="K184" s="130">
        <v>3.4354999999999998E-4</v>
      </c>
      <c r="L184" s="130">
        <v>1.3884675</v>
      </c>
      <c r="M184" s="130">
        <v>0</v>
      </c>
      <c r="N184" s="130">
        <v>12.803364</v>
      </c>
      <c r="O184" s="130">
        <v>1.93023809</v>
      </c>
      <c r="P184" s="130">
        <v>3.2929984499999998</v>
      </c>
      <c r="Q184" s="130">
        <v>1.458891E-2</v>
      </c>
      <c r="R184" s="130">
        <v>148.98983845999999</v>
      </c>
      <c r="S184" s="130">
        <v>0.53349183</v>
      </c>
      <c r="T184" s="130">
        <v>2.0129005499999999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8">
        <v>45839</v>
      </c>
      <c r="B185" s="130">
        <v>8567.2758204300007</v>
      </c>
      <c r="C185" s="130">
        <v>5540.8966790200002</v>
      </c>
      <c r="D185" s="130">
        <v>20.44579285</v>
      </c>
      <c r="E185" s="130">
        <v>404.47642599</v>
      </c>
      <c r="F185" s="130">
        <v>1.98474273</v>
      </c>
      <c r="G185" s="130">
        <v>16.523827950000001</v>
      </c>
      <c r="H185" s="130">
        <v>24.44797531</v>
      </c>
      <c r="I185" s="130">
        <v>2176.3700068500002</v>
      </c>
      <c r="J185" s="130">
        <v>203.82927466000001</v>
      </c>
      <c r="K185" s="130">
        <v>3.5094999999999999E-4</v>
      </c>
      <c r="L185" s="130">
        <v>4.1755962499999999</v>
      </c>
      <c r="M185" s="130">
        <v>0</v>
      </c>
      <c r="N185" s="130">
        <v>18.293661490000002</v>
      </c>
      <c r="O185" s="130">
        <v>1.86185266</v>
      </c>
      <c r="P185" s="130">
        <v>3.4243705200000001</v>
      </c>
      <c r="Q185" s="130">
        <v>3.9542550000000003E-2</v>
      </c>
      <c r="R185" s="130">
        <v>147.98626436000001</v>
      </c>
      <c r="S185" s="130">
        <v>0.52599183000000005</v>
      </c>
      <c r="T185" s="130">
        <v>1.99346446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8">
        <v>45870</v>
      </c>
      <c r="B186" s="130">
        <v>8671.9207803099998</v>
      </c>
      <c r="C186" s="130">
        <v>5676.4037039799996</v>
      </c>
      <c r="D186" s="130">
        <v>20.088702940000001</v>
      </c>
      <c r="E186" s="130">
        <v>402.77780159000002</v>
      </c>
      <c r="F186" s="130">
        <v>1.9603658100000001</v>
      </c>
      <c r="G186" s="130">
        <v>16.430953590000001</v>
      </c>
      <c r="H186" s="130">
        <v>23.39689766</v>
      </c>
      <c r="I186" s="130">
        <v>2237.4145321599999</v>
      </c>
      <c r="J186" s="130">
        <v>115.40780100000001</v>
      </c>
      <c r="K186" s="130">
        <v>3.5835000000000001E-4</v>
      </c>
      <c r="L186" s="130">
        <v>3.9892905399999998</v>
      </c>
      <c r="M186" s="130">
        <v>0</v>
      </c>
      <c r="N186" s="130">
        <v>17.820309609999999</v>
      </c>
      <c r="O186" s="130">
        <v>1.78488453</v>
      </c>
      <c r="P186" s="130">
        <v>3.7829611600000002</v>
      </c>
      <c r="Q186" s="130">
        <v>0.22454572</v>
      </c>
      <c r="R186" s="130">
        <v>147.93725495999999</v>
      </c>
      <c r="S186" s="130">
        <v>0.52599183000000005</v>
      </c>
      <c r="T186" s="130">
        <v>1.9744248799999999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8">
        <v>45901</v>
      </c>
      <c r="B187" s="130">
        <v>8869.9078942100004</v>
      </c>
      <c r="C187" s="130">
        <v>5819.4940597100003</v>
      </c>
      <c r="D187" s="130">
        <v>19.788350430000001</v>
      </c>
      <c r="E187" s="130">
        <v>431.68979195999998</v>
      </c>
      <c r="F187" s="130">
        <v>1.2916974699999999</v>
      </c>
      <c r="G187" s="130">
        <v>22.155740219999998</v>
      </c>
      <c r="H187" s="130">
        <v>28.63261151</v>
      </c>
      <c r="I187" s="130">
        <v>2269.8894575099998</v>
      </c>
      <c r="J187" s="130">
        <v>100.43705378</v>
      </c>
      <c r="K187" s="130">
        <v>3.6550999999999999E-4</v>
      </c>
      <c r="L187" s="130">
        <v>3.79733411</v>
      </c>
      <c r="M187" s="130">
        <v>0</v>
      </c>
      <c r="N187" s="130">
        <v>17.934263470000001</v>
      </c>
      <c r="O187" s="130">
        <v>1.77554064</v>
      </c>
      <c r="P187" s="130">
        <v>3.7762704399999998</v>
      </c>
      <c r="Q187" s="130">
        <v>0.20408618000000001</v>
      </c>
      <c r="R187" s="130">
        <v>146.56179041999999</v>
      </c>
      <c r="S187" s="130">
        <v>0.52599183000000005</v>
      </c>
      <c r="T187" s="130">
        <v>1.9534890199999999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8">
        <v>45931</v>
      </c>
      <c r="B188" s="130">
        <v>9095.1172065999999</v>
      </c>
      <c r="C188" s="130">
        <v>5752.5104144300003</v>
      </c>
      <c r="D188" s="130">
        <v>19.53940133</v>
      </c>
      <c r="E188" s="130">
        <v>458.42090665000001</v>
      </c>
      <c r="F188" s="130">
        <v>2.5626323900000001</v>
      </c>
      <c r="G188" s="130">
        <v>31.636335670000001</v>
      </c>
      <c r="H188" s="130">
        <v>23.435099099999999</v>
      </c>
      <c r="I188" s="130">
        <v>2525.6707823000002</v>
      </c>
      <c r="J188" s="130">
        <v>105.65598644000001</v>
      </c>
      <c r="K188" s="130">
        <v>3.7291000000000001E-4</v>
      </c>
      <c r="L188" s="130">
        <v>3.66682351</v>
      </c>
      <c r="M188" s="130">
        <v>0</v>
      </c>
      <c r="N188" s="130">
        <v>17.494636020000002</v>
      </c>
      <c r="O188" s="130">
        <v>1.6869992300000001</v>
      </c>
      <c r="P188" s="130">
        <v>4.2802307600000002</v>
      </c>
      <c r="Q188" s="130">
        <v>0.16054378999999999</v>
      </c>
      <c r="R188" s="130">
        <v>145.95315396000001</v>
      </c>
      <c r="S188" s="130">
        <v>0.51063334999999999</v>
      </c>
      <c r="T188" s="130">
        <v>1.93225476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8">
        <v>45962</v>
      </c>
      <c r="B189" s="130">
        <v>9208.9522171499993</v>
      </c>
      <c r="C189" s="130">
        <v>5791.7906868700002</v>
      </c>
      <c r="D189" s="130">
        <v>19.22797877</v>
      </c>
      <c r="E189" s="130">
        <v>465.98469934000002</v>
      </c>
      <c r="F189" s="130">
        <v>2.6465206399999999</v>
      </c>
      <c r="G189" s="130">
        <v>33.32745379</v>
      </c>
      <c r="H189" s="130">
        <v>20.610621200000001</v>
      </c>
      <c r="I189" s="130">
        <v>2600.9707398199998</v>
      </c>
      <c r="J189" s="130">
        <v>100.97835345999999</v>
      </c>
      <c r="K189" s="130">
        <v>3.8006999999999998E-4</v>
      </c>
      <c r="L189" s="130">
        <v>3.6485977599999999</v>
      </c>
      <c r="M189" s="130">
        <v>0</v>
      </c>
      <c r="N189" s="130">
        <v>17.037361879999999</v>
      </c>
      <c r="O189" s="130">
        <v>1.6658195099999999</v>
      </c>
      <c r="P189" s="130">
        <v>4.2545031699999996</v>
      </c>
      <c r="Q189" s="130">
        <v>2.1452180000000001E-2</v>
      </c>
      <c r="R189" s="130">
        <v>144.40411026999999</v>
      </c>
      <c r="S189" s="130">
        <v>0.47826459999999998</v>
      </c>
      <c r="T189" s="130">
        <v>1.90467382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</sheetData>
  <mergeCells count="21">
    <mergeCell ref="P7:P9"/>
    <mergeCell ref="M7:M9"/>
    <mergeCell ref="N7:N9"/>
    <mergeCell ref="R7:R9"/>
    <mergeCell ref="S7:S9"/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227</v>
      </c>
    </row>
    <row r="6" spans="1:20" s="33" customFormat="1">
      <c r="A6" s="217" t="s">
        <v>0</v>
      </c>
      <c r="B6" s="212" t="s">
        <v>1</v>
      </c>
      <c r="C6" s="212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55</v>
      </c>
      <c r="M6" s="218" t="s">
        <v>54</v>
      </c>
    </row>
    <row r="7" spans="1:20" s="33" customFormat="1">
      <c r="A7" s="217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218"/>
    </row>
    <row r="8" spans="1:20" ht="27.6">
      <c r="A8" s="217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8">
        <v>45383</v>
      </c>
      <c r="B170" s="130">
        <v>6639.1734353299998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6639.1734353299998</v>
      </c>
      <c r="M170" s="130">
        <v>325.45688375999998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8">
        <v>45413</v>
      </c>
      <c r="B171" s="130">
        <v>6706.6983865399998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6706.6983865399998</v>
      </c>
      <c r="M171" s="130">
        <v>415.08355641999998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8">
        <v>45444</v>
      </c>
      <c r="B172" s="130">
        <v>6984.3009140499998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6984.3009140499998</v>
      </c>
      <c r="M172" s="130">
        <v>413.01352123999999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8">
        <v>45474</v>
      </c>
      <c r="B173" s="130">
        <v>7005.8502459900001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7005.8502459900001</v>
      </c>
      <c r="M173" s="130">
        <v>487.62026448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8">
        <v>45505</v>
      </c>
      <c r="B174" s="130">
        <v>7238.6981875399997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7238.6981875399997</v>
      </c>
      <c r="M174" s="130">
        <v>552.82073365999997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8">
        <v>45536</v>
      </c>
      <c r="B175" s="130">
        <v>7274.8542268299998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7274.8542268299998</v>
      </c>
      <c r="M175" s="130">
        <v>497.15080956000003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8">
        <v>45566</v>
      </c>
      <c r="B176" s="130">
        <v>7330.0130432699998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7330.0130432699998</v>
      </c>
      <c r="M176" s="130">
        <v>387.14656726999999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7429.0328076400001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7429.0328076400001</v>
      </c>
      <c r="M177" s="130">
        <v>484.15014781999997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7630.0413287499996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7630.0413287499996</v>
      </c>
      <c r="M178" s="130">
        <v>598.92810813999995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7340.2481866099997</v>
      </c>
      <c r="C179" s="130">
        <v>31.4008599</v>
      </c>
      <c r="D179" s="130">
        <v>31.4008599</v>
      </c>
      <c r="E179" s="130">
        <v>0</v>
      </c>
      <c r="F179" s="130">
        <v>31.4008599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7308.8473267099998</v>
      </c>
      <c r="M179" s="130">
        <v>405.00072014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7238.7949142500001</v>
      </c>
      <c r="C180" s="130">
        <v>120.12251532000001</v>
      </c>
      <c r="D180" s="130">
        <v>120.12251532000001</v>
      </c>
      <c r="E180" s="130">
        <v>0</v>
      </c>
      <c r="F180" s="130">
        <v>120.12251532000001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7118.6723989299999</v>
      </c>
      <c r="M180" s="130">
        <v>350.84301216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7443.6890784099996</v>
      </c>
      <c r="C181" s="130">
        <v>172.50983711000001</v>
      </c>
      <c r="D181" s="130">
        <v>172.50983711000001</v>
      </c>
      <c r="E181" s="130">
        <v>0</v>
      </c>
      <c r="F181" s="130">
        <v>172.50983711000001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7271.1792413000003</v>
      </c>
      <c r="M181" s="130">
        <v>313.29385775999998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7602.97785174</v>
      </c>
      <c r="C182" s="130">
        <v>257.23783629000002</v>
      </c>
      <c r="D182" s="130">
        <v>257.23783629000002</v>
      </c>
      <c r="E182" s="130">
        <v>0</v>
      </c>
      <c r="F182" s="130">
        <v>257.23783629000002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7345.7400154500001</v>
      </c>
      <c r="M182" s="130">
        <v>291.81630962999998</v>
      </c>
      <c r="N182" s="130"/>
      <c r="O182" s="130"/>
      <c r="P182" s="130"/>
      <c r="Q182" s="130"/>
      <c r="R182" s="130"/>
      <c r="S182" s="130"/>
      <c r="T182" s="130"/>
    </row>
    <row r="183" spans="1:20">
      <c r="A183" s="8">
        <v>45778</v>
      </c>
      <c r="B183" s="130">
        <v>7941.5586698699999</v>
      </c>
      <c r="C183" s="130">
        <v>303.73049178000002</v>
      </c>
      <c r="D183" s="130">
        <v>303.73049178000002</v>
      </c>
      <c r="E183" s="130">
        <v>0</v>
      </c>
      <c r="F183" s="130">
        <v>303.73049178000002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7637.8281780899997</v>
      </c>
      <c r="M183" s="130">
        <v>266.49245514</v>
      </c>
      <c r="N183" s="130"/>
      <c r="O183" s="130"/>
      <c r="P183" s="130"/>
      <c r="Q183" s="130"/>
      <c r="R183" s="130"/>
      <c r="S183" s="130"/>
      <c r="T183" s="130"/>
    </row>
    <row r="184" spans="1:20">
      <c r="A184" s="8">
        <v>45809</v>
      </c>
      <c r="B184" s="130">
        <v>8292.53016819</v>
      </c>
      <c r="C184" s="130">
        <v>318.77351062999998</v>
      </c>
      <c r="D184" s="130">
        <v>318.77351062999998</v>
      </c>
      <c r="E184" s="130">
        <v>0</v>
      </c>
      <c r="F184" s="130">
        <v>318.77351062999998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7973.7566575600003</v>
      </c>
      <c r="M184" s="130">
        <v>248.10361692000001</v>
      </c>
      <c r="N184" s="130"/>
      <c r="O184" s="130"/>
      <c r="P184" s="130"/>
      <c r="Q184" s="130"/>
      <c r="R184" s="130"/>
      <c r="S184" s="130"/>
      <c r="T184" s="130"/>
    </row>
    <row r="185" spans="1:20">
      <c r="A185" s="8">
        <v>45839</v>
      </c>
      <c r="B185" s="130">
        <v>8567.2758204300007</v>
      </c>
      <c r="C185" s="130">
        <v>330.6100993</v>
      </c>
      <c r="D185" s="130">
        <v>330.6100993</v>
      </c>
      <c r="E185" s="130">
        <v>0</v>
      </c>
      <c r="F185" s="130">
        <v>330.6100993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8236.6657211300007</v>
      </c>
      <c r="M185" s="130">
        <v>259.13380702000001</v>
      </c>
      <c r="N185" s="130"/>
      <c r="O185" s="130"/>
      <c r="P185" s="130"/>
      <c r="Q185" s="130"/>
      <c r="R185" s="130"/>
      <c r="S185" s="130"/>
      <c r="T185" s="130"/>
    </row>
    <row r="186" spans="1:20">
      <c r="A186" s="8">
        <v>45870</v>
      </c>
      <c r="B186" s="130">
        <v>8671.9207803099998</v>
      </c>
      <c r="C186" s="130">
        <v>366.17857151999999</v>
      </c>
      <c r="D186" s="130">
        <v>366.17857151999999</v>
      </c>
      <c r="E186" s="130">
        <v>0</v>
      </c>
      <c r="F186" s="130">
        <v>366.17857151999999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8305.7422087899995</v>
      </c>
      <c r="M186" s="130">
        <v>264.71217593</v>
      </c>
      <c r="N186" s="130"/>
      <c r="O186" s="130"/>
      <c r="P186" s="130"/>
      <c r="Q186" s="130"/>
      <c r="R186" s="130"/>
      <c r="S186" s="130"/>
      <c r="T186" s="130"/>
    </row>
    <row r="187" spans="1:20">
      <c r="A187" s="8">
        <v>45901</v>
      </c>
      <c r="B187" s="130">
        <v>8869.9078942100004</v>
      </c>
      <c r="C187" s="130">
        <v>391.17197517</v>
      </c>
      <c r="D187" s="130">
        <v>391.17197517</v>
      </c>
      <c r="E187" s="130">
        <v>0</v>
      </c>
      <c r="F187" s="130">
        <v>391.17197517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8478.7359190400002</v>
      </c>
      <c r="M187" s="130">
        <v>213.63210832999999</v>
      </c>
      <c r="N187" s="130"/>
      <c r="O187" s="130"/>
      <c r="P187" s="130"/>
      <c r="Q187" s="130"/>
      <c r="R187" s="130"/>
      <c r="S187" s="130"/>
      <c r="T187" s="130"/>
    </row>
    <row r="188" spans="1:20">
      <c r="A188" s="8">
        <v>45931</v>
      </c>
      <c r="B188" s="130">
        <v>9095.1172065999999</v>
      </c>
      <c r="C188" s="130">
        <v>399.47440587</v>
      </c>
      <c r="D188" s="130">
        <v>399.47440587</v>
      </c>
      <c r="E188" s="130">
        <v>0</v>
      </c>
      <c r="F188" s="130">
        <v>399.47440587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8695.6428007300001</v>
      </c>
      <c r="M188" s="130">
        <v>321.36083738000002</v>
      </c>
      <c r="N188" s="130"/>
      <c r="O188" s="130"/>
      <c r="P188" s="130"/>
      <c r="Q188" s="130"/>
      <c r="R188" s="130"/>
      <c r="S188" s="130"/>
      <c r="T188" s="130"/>
    </row>
    <row r="189" spans="1:20">
      <c r="A189" s="8">
        <v>45962</v>
      </c>
      <c r="B189" s="130">
        <v>9208.9522171499993</v>
      </c>
      <c r="C189" s="130">
        <v>396.69179587000002</v>
      </c>
      <c r="D189" s="130">
        <v>396.69179587000002</v>
      </c>
      <c r="E189" s="130">
        <v>0</v>
      </c>
      <c r="F189" s="130">
        <v>396.69179587000002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8812.2604212799997</v>
      </c>
      <c r="M189" s="130">
        <v>365.06284009000001</v>
      </c>
      <c r="N189" s="130"/>
      <c r="O189" s="130"/>
      <c r="P189" s="130"/>
      <c r="Q189" s="130"/>
      <c r="R189" s="130"/>
      <c r="S189" s="130"/>
      <c r="T18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227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12" t="s">
        <v>1</v>
      </c>
      <c r="C6" s="212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12" t="s">
        <v>59</v>
      </c>
      <c r="V6" s="212" t="s">
        <v>54</v>
      </c>
    </row>
    <row r="7" spans="1:28" s="35" customFormat="1" ht="15" customHeight="1">
      <c r="A7" s="222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12"/>
      <c r="V7" s="212"/>
    </row>
    <row r="8" spans="1:28" ht="55.2">
      <c r="A8" s="222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2"/>
      <c r="V8" s="212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  <row r="170" spans="1:28" hidden="1" outlineLevel="1">
      <c r="A170" s="8">
        <v>45383</v>
      </c>
      <c r="B170" s="130">
        <v>3547.4128761799998</v>
      </c>
      <c r="C170" s="130">
        <v>3061.4852202799998</v>
      </c>
      <c r="D170" s="130">
        <v>2990.7323836099999</v>
      </c>
      <c r="E170" s="130">
        <v>2046.0935158</v>
      </c>
      <c r="F170" s="130">
        <v>685.12250767</v>
      </c>
      <c r="G170" s="130">
        <v>259.51636014000002</v>
      </c>
      <c r="H170" s="130">
        <v>70.752836669999994</v>
      </c>
      <c r="I170" s="130">
        <v>4.9976675699999999</v>
      </c>
      <c r="J170" s="130">
        <v>0.51701660000000005</v>
      </c>
      <c r="K170" s="130">
        <v>65.238152499999998</v>
      </c>
      <c r="L170" s="130">
        <v>217.52202703</v>
      </c>
      <c r="M170" s="130">
        <v>167.97850961</v>
      </c>
      <c r="N170" s="130">
        <v>0</v>
      </c>
      <c r="O170" s="130">
        <v>3.5575947499999998</v>
      </c>
      <c r="P170" s="130">
        <v>164.42091486000001</v>
      </c>
      <c r="Q170" s="130">
        <v>49.543517420000001</v>
      </c>
      <c r="R170" s="130">
        <v>0</v>
      </c>
      <c r="S170" s="130">
        <v>0</v>
      </c>
      <c r="T170" s="130">
        <v>49.543517420000001</v>
      </c>
      <c r="U170" s="130">
        <v>268.40562886999999</v>
      </c>
      <c r="V170" s="130">
        <v>249.65402399000001</v>
      </c>
      <c r="W170" s="130"/>
      <c r="X170" s="130"/>
      <c r="Y170" s="130"/>
      <c r="Z170" s="130"/>
      <c r="AA170" s="130"/>
      <c r="AB170" s="130"/>
    </row>
    <row r="171" spans="1:28" hidden="1" outlineLevel="1">
      <c r="A171" s="8">
        <v>45413</v>
      </c>
      <c r="B171" s="130">
        <v>3626.9571559199999</v>
      </c>
      <c r="C171" s="130">
        <v>3130.6019285100001</v>
      </c>
      <c r="D171" s="130">
        <v>3058.9340928900001</v>
      </c>
      <c r="E171" s="130">
        <v>2091.1246567600001</v>
      </c>
      <c r="F171" s="130">
        <v>707.44004241000005</v>
      </c>
      <c r="G171" s="130">
        <v>260.36939372000001</v>
      </c>
      <c r="H171" s="130">
        <v>71.667835620000005</v>
      </c>
      <c r="I171" s="130">
        <v>4.9770591399999997</v>
      </c>
      <c r="J171" s="130">
        <v>0.52789019999999998</v>
      </c>
      <c r="K171" s="130">
        <v>66.162886279999995</v>
      </c>
      <c r="L171" s="130">
        <v>217.88298268</v>
      </c>
      <c r="M171" s="130">
        <v>172.15975484000001</v>
      </c>
      <c r="N171" s="130">
        <v>0</v>
      </c>
      <c r="O171" s="130">
        <v>3.34613754</v>
      </c>
      <c r="P171" s="130">
        <v>168.8136173</v>
      </c>
      <c r="Q171" s="130">
        <v>45.72322784</v>
      </c>
      <c r="R171" s="130">
        <v>0</v>
      </c>
      <c r="S171" s="130">
        <v>0</v>
      </c>
      <c r="T171" s="130">
        <v>45.72322784</v>
      </c>
      <c r="U171" s="130">
        <v>278.47224473</v>
      </c>
      <c r="V171" s="130">
        <v>280.96693763000002</v>
      </c>
      <c r="W171" s="130"/>
      <c r="X171" s="130"/>
      <c r="Y171" s="130"/>
      <c r="Z171" s="130"/>
      <c r="AA171" s="130"/>
      <c r="AB171" s="130"/>
    </row>
    <row r="172" spans="1:28" hidden="1" outlineLevel="1">
      <c r="A172" s="8">
        <v>45444</v>
      </c>
      <c r="B172" s="130">
        <v>3715.8300886299999</v>
      </c>
      <c r="C172" s="130">
        <v>3189.8647074800001</v>
      </c>
      <c r="D172" s="130">
        <v>3118.2138991500001</v>
      </c>
      <c r="E172" s="130">
        <v>2134.7270555599998</v>
      </c>
      <c r="F172" s="130">
        <v>724.79017732</v>
      </c>
      <c r="G172" s="130">
        <v>258.69666626999998</v>
      </c>
      <c r="H172" s="130">
        <v>71.650808330000004</v>
      </c>
      <c r="I172" s="130">
        <v>4.97888792</v>
      </c>
      <c r="J172" s="130">
        <v>0.52837444</v>
      </c>
      <c r="K172" s="130">
        <v>66.143545970000005</v>
      </c>
      <c r="L172" s="130">
        <v>228.54643952999999</v>
      </c>
      <c r="M172" s="130">
        <v>182.95156549999999</v>
      </c>
      <c r="N172" s="130">
        <v>0</v>
      </c>
      <c r="O172" s="130">
        <v>3.1616929499999999</v>
      </c>
      <c r="P172" s="130">
        <v>179.78987255000001</v>
      </c>
      <c r="Q172" s="130">
        <v>45.59487403</v>
      </c>
      <c r="R172" s="130">
        <v>0</v>
      </c>
      <c r="S172" s="130">
        <v>0</v>
      </c>
      <c r="T172" s="130">
        <v>45.59487403</v>
      </c>
      <c r="U172" s="130">
        <v>297.41894162</v>
      </c>
      <c r="V172" s="130">
        <v>293.03481288</v>
      </c>
      <c r="W172" s="130"/>
      <c r="X172" s="130"/>
      <c r="Y172" s="130"/>
      <c r="Z172" s="130"/>
      <c r="AA172" s="130"/>
      <c r="AB172" s="130"/>
    </row>
    <row r="173" spans="1:28" hidden="1" outlineLevel="1">
      <c r="A173" s="8">
        <v>45474</v>
      </c>
      <c r="B173" s="130">
        <v>3825.0664608000002</v>
      </c>
      <c r="C173" s="130">
        <v>3285.5159073599998</v>
      </c>
      <c r="D173" s="130">
        <v>3212.9619988499999</v>
      </c>
      <c r="E173" s="130">
        <v>2224.3336570800002</v>
      </c>
      <c r="F173" s="130">
        <v>728.83710644999996</v>
      </c>
      <c r="G173" s="130">
        <v>259.79123532</v>
      </c>
      <c r="H173" s="130">
        <v>72.553908509999999</v>
      </c>
      <c r="I173" s="130">
        <v>5.1361222499999997</v>
      </c>
      <c r="J173" s="130">
        <v>0.53311642999999997</v>
      </c>
      <c r="K173" s="130">
        <v>66.884669830000007</v>
      </c>
      <c r="L173" s="130">
        <v>231.80992988</v>
      </c>
      <c r="M173" s="130">
        <v>185.68674257999999</v>
      </c>
      <c r="N173" s="130">
        <v>0</v>
      </c>
      <c r="O173" s="130">
        <v>2.9432773700000001</v>
      </c>
      <c r="P173" s="130">
        <v>182.74346521000001</v>
      </c>
      <c r="Q173" s="130">
        <v>46.123187299999998</v>
      </c>
      <c r="R173" s="130">
        <v>0</v>
      </c>
      <c r="S173" s="130">
        <v>0</v>
      </c>
      <c r="T173" s="130">
        <v>46.123187299999998</v>
      </c>
      <c r="U173" s="130">
        <v>307.74062356000002</v>
      </c>
      <c r="V173" s="130">
        <v>295.58453350000002</v>
      </c>
      <c r="W173" s="130"/>
      <c r="X173" s="130"/>
      <c r="Y173" s="130"/>
      <c r="Z173" s="130"/>
      <c r="AA173" s="130"/>
      <c r="AB173" s="130"/>
    </row>
    <row r="174" spans="1:28" hidden="1" outlineLevel="1">
      <c r="A174" s="8">
        <v>45505</v>
      </c>
      <c r="B174" s="130">
        <v>3936.44982106</v>
      </c>
      <c r="C174" s="130">
        <v>3380.8716552800001</v>
      </c>
      <c r="D174" s="130">
        <v>3309.4327853899999</v>
      </c>
      <c r="E174" s="130">
        <v>2278.0233364199999</v>
      </c>
      <c r="F174" s="130">
        <v>769.80411651999998</v>
      </c>
      <c r="G174" s="130">
        <v>261.60533244999999</v>
      </c>
      <c r="H174" s="130">
        <v>71.438869890000007</v>
      </c>
      <c r="I174" s="130">
        <v>5.0650022899999998</v>
      </c>
      <c r="J174" s="130">
        <v>0.53521916000000003</v>
      </c>
      <c r="K174" s="130">
        <v>65.83864844</v>
      </c>
      <c r="L174" s="130">
        <v>236.78281418</v>
      </c>
      <c r="M174" s="130">
        <v>190.52948207</v>
      </c>
      <c r="N174" s="130">
        <v>0</v>
      </c>
      <c r="O174" s="130">
        <v>2.7399882199999999</v>
      </c>
      <c r="P174" s="130">
        <v>187.78949385000001</v>
      </c>
      <c r="Q174" s="130">
        <v>46.253332110000002</v>
      </c>
      <c r="R174" s="130">
        <v>0</v>
      </c>
      <c r="S174" s="130">
        <v>0</v>
      </c>
      <c r="T174" s="130">
        <v>46.253332110000002</v>
      </c>
      <c r="U174" s="130">
        <v>318.7953516</v>
      </c>
      <c r="V174" s="130">
        <v>300.88290675000002</v>
      </c>
      <c r="W174" s="130"/>
      <c r="X174" s="130"/>
      <c r="Y174" s="130"/>
      <c r="Z174" s="130"/>
      <c r="AA174" s="130"/>
      <c r="AB174" s="130"/>
    </row>
    <row r="175" spans="1:28" hidden="1" outlineLevel="1">
      <c r="A175" s="8">
        <v>45536</v>
      </c>
      <c r="B175" s="130">
        <v>3968.82058117</v>
      </c>
      <c r="C175" s="130">
        <v>3407.5708118799998</v>
      </c>
      <c r="D175" s="130">
        <v>3336.5729006699999</v>
      </c>
      <c r="E175" s="130">
        <v>2280.9031320099998</v>
      </c>
      <c r="F175" s="130">
        <v>790.50282242000003</v>
      </c>
      <c r="G175" s="130">
        <v>265.16694624000002</v>
      </c>
      <c r="H175" s="130">
        <v>70.997911209999998</v>
      </c>
      <c r="I175" s="130">
        <v>5.0555645599999997</v>
      </c>
      <c r="J175" s="130">
        <v>0.19570861000000001</v>
      </c>
      <c r="K175" s="130">
        <v>65.746638039999993</v>
      </c>
      <c r="L175" s="130">
        <v>242.73524270999999</v>
      </c>
      <c r="M175" s="130">
        <v>196.58286016</v>
      </c>
      <c r="N175" s="130">
        <v>0</v>
      </c>
      <c r="O175" s="130">
        <v>2.5385228400000002</v>
      </c>
      <c r="P175" s="130">
        <v>194.04433732000001</v>
      </c>
      <c r="Q175" s="130">
        <v>46.152382549999999</v>
      </c>
      <c r="R175" s="130">
        <v>0</v>
      </c>
      <c r="S175" s="130">
        <v>0</v>
      </c>
      <c r="T175" s="130">
        <v>46.152382549999999</v>
      </c>
      <c r="U175" s="130">
        <v>318.51452657999999</v>
      </c>
      <c r="V175" s="130">
        <v>304.93433241000002</v>
      </c>
      <c r="W175" s="130"/>
      <c r="X175" s="130"/>
      <c r="Y175" s="130"/>
      <c r="Z175" s="130"/>
      <c r="AA175" s="130"/>
      <c r="AB175" s="130"/>
    </row>
    <row r="176" spans="1:28" hidden="1" outlineLevel="1">
      <c r="A176" s="8">
        <v>45566</v>
      </c>
      <c r="B176" s="130">
        <v>3956.5623709199999</v>
      </c>
      <c r="C176" s="130">
        <v>3401.9080601599999</v>
      </c>
      <c r="D176" s="130">
        <v>3360.85626413</v>
      </c>
      <c r="E176" s="130">
        <v>2302.7074077799998</v>
      </c>
      <c r="F176" s="130">
        <v>797.34030346999998</v>
      </c>
      <c r="G176" s="130">
        <v>260.80855287999998</v>
      </c>
      <c r="H176" s="130">
        <v>41.051796029999998</v>
      </c>
      <c r="I176" s="130">
        <v>8.5083820000000004E-2</v>
      </c>
      <c r="J176" s="130">
        <v>0.16098834000000001</v>
      </c>
      <c r="K176" s="130">
        <v>40.805723870000001</v>
      </c>
      <c r="L176" s="130">
        <v>229.53742321999999</v>
      </c>
      <c r="M176" s="130">
        <v>201.38656356999999</v>
      </c>
      <c r="N176" s="130">
        <v>0.17508265000000001</v>
      </c>
      <c r="O176" s="130">
        <v>2.2477560300000001</v>
      </c>
      <c r="P176" s="130">
        <v>198.96372489000001</v>
      </c>
      <c r="Q176" s="130">
        <v>28.150859650000001</v>
      </c>
      <c r="R176" s="130">
        <v>0</v>
      </c>
      <c r="S176" s="130">
        <v>0</v>
      </c>
      <c r="T176" s="130">
        <v>28.150859650000001</v>
      </c>
      <c r="U176" s="130">
        <v>325.11688753999999</v>
      </c>
      <c r="V176" s="130">
        <v>264.73592394999997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4015.3083912000002</v>
      </c>
      <c r="C177" s="130">
        <v>3446.0672735200001</v>
      </c>
      <c r="D177" s="130">
        <v>3404.8660451300002</v>
      </c>
      <c r="E177" s="130">
        <v>2332.2311110999999</v>
      </c>
      <c r="F177" s="130">
        <v>811.68704303000004</v>
      </c>
      <c r="G177" s="130">
        <v>260.94789100000003</v>
      </c>
      <c r="H177" s="130">
        <v>41.201228389999997</v>
      </c>
      <c r="I177" s="130">
        <v>8.5923330000000006E-2</v>
      </c>
      <c r="J177" s="130">
        <v>1.8172580000000001E-2</v>
      </c>
      <c r="K177" s="130">
        <v>41.097132479999999</v>
      </c>
      <c r="L177" s="130">
        <v>232.71191623000001</v>
      </c>
      <c r="M177" s="130">
        <v>204.48831580999999</v>
      </c>
      <c r="N177" s="130">
        <v>0.17783909000000001</v>
      </c>
      <c r="O177" s="130">
        <v>2.1539320000000002</v>
      </c>
      <c r="P177" s="130">
        <v>202.15654472</v>
      </c>
      <c r="Q177" s="130">
        <v>28.22360042</v>
      </c>
      <c r="R177" s="130">
        <v>0</v>
      </c>
      <c r="S177" s="130">
        <v>0</v>
      </c>
      <c r="T177" s="130">
        <v>28.22360042</v>
      </c>
      <c r="U177" s="130">
        <v>336.52920145000002</v>
      </c>
      <c r="V177" s="130">
        <v>265.66916418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4007.4290979699999</v>
      </c>
      <c r="C178" s="130">
        <v>3433.2468371099999</v>
      </c>
      <c r="D178" s="130">
        <v>3391.5983676599999</v>
      </c>
      <c r="E178" s="130">
        <v>2315.4570146800002</v>
      </c>
      <c r="F178" s="130">
        <v>818.02101708999999</v>
      </c>
      <c r="G178" s="130">
        <v>258.12033588999998</v>
      </c>
      <c r="H178" s="130">
        <v>41.64846945</v>
      </c>
      <c r="I178" s="130">
        <v>0.11076124</v>
      </c>
      <c r="J178" s="130">
        <v>1.8362819999999998E-2</v>
      </c>
      <c r="K178" s="130">
        <v>41.519345389999998</v>
      </c>
      <c r="L178" s="130">
        <v>235.45584674</v>
      </c>
      <c r="M178" s="130">
        <v>207.07214302</v>
      </c>
      <c r="N178" s="130">
        <v>0.10332668</v>
      </c>
      <c r="O178" s="130">
        <v>2.01090211</v>
      </c>
      <c r="P178" s="130">
        <v>204.95791423</v>
      </c>
      <c r="Q178" s="130">
        <v>28.38370372</v>
      </c>
      <c r="R178" s="130">
        <v>0</v>
      </c>
      <c r="S178" s="130">
        <v>0</v>
      </c>
      <c r="T178" s="130">
        <v>28.38370372</v>
      </c>
      <c r="U178" s="130">
        <v>338.72641412000002</v>
      </c>
      <c r="V178" s="130">
        <v>268.01249137000002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4078.0112690699998</v>
      </c>
      <c r="C179" s="130">
        <v>3511.2918975600001</v>
      </c>
      <c r="D179" s="130">
        <v>3469.8969075099999</v>
      </c>
      <c r="E179" s="130">
        <v>2444.0407990799999</v>
      </c>
      <c r="F179" s="130">
        <v>767.63780980000001</v>
      </c>
      <c r="G179" s="130">
        <v>258.21829862999999</v>
      </c>
      <c r="H179" s="130">
        <v>41.394990049999997</v>
      </c>
      <c r="I179" s="130">
        <v>9.0800519999999996E-2</v>
      </c>
      <c r="J179" s="130">
        <v>1.826738E-2</v>
      </c>
      <c r="K179" s="130">
        <v>41.285922149999998</v>
      </c>
      <c r="L179" s="130">
        <v>223.60345647</v>
      </c>
      <c r="M179" s="130">
        <v>208.73702700999999</v>
      </c>
      <c r="N179" s="130">
        <v>0.13766808</v>
      </c>
      <c r="O179" s="130">
        <v>1.8890696300000001</v>
      </c>
      <c r="P179" s="130">
        <v>206.7102893</v>
      </c>
      <c r="Q179" s="130">
        <v>14.866429460000001</v>
      </c>
      <c r="R179" s="130">
        <v>0</v>
      </c>
      <c r="S179" s="130">
        <v>0</v>
      </c>
      <c r="T179" s="130">
        <v>14.866429460000001</v>
      </c>
      <c r="U179" s="130">
        <v>343.11591504</v>
      </c>
      <c r="V179" s="130">
        <v>263.90942416000001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4091.7272471400001</v>
      </c>
      <c r="C180" s="130">
        <v>3520.03257678</v>
      </c>
      <c r="D180" s="130">
        <v>3478.8081077799998</v>
      </c>
      <c r="E180" s="130">
        <v>2453.09284785</v>
      </c>
      <c r="F180" s="130">
        <v>767.85132170999998</v>
      </c>
      <c r="G180" s="130">
        <v>257.86393822000002</v>
      </c>
      <c r="H180" s="130">
        <v>41.224468999999999</v>
      </c>
      <c r="I180" s="130">
        <v>8.9071700000000004E-2</v>
      </c>
      <c r="J180" s="130">
        <v>1.8411859999999999E-2</v>
      </c>
      <c r="K180" s="130">
        <v>41.116985440000001</v>
      </c>
      <c r="L180" s="130">
        <v>224.98871901000001</v>
      </c>
      <c r="M180" s="130">
        <v>210.34028076000001</v>
      </c>
      <c r="N180" s="130">
        <v>8.6665110000000004E-2</v>
      </c>
      <c r="O180" s="130">
        <v>2.5519376</v>
      </c>
      <c r="P180" s="130">
        <v>207.70167805</v>
      </c>
      <c r="Q180" s="130">
        <v>14.64843825</v>
      </c>
      <c r="R180" s="130">
        <v>0</v>
      </c>
      <c r="S180" s="130">
        <v>0</v>
      </c>
      <c r="T180" s="130">
        <v>14.64843825</v>
      </c>
      <c r="U180" s="130">
        <v>346.70595135000002</v>
      </c>
      <c r="V180" s="130">
        <v>264.23031384000001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4200.5523581300004</v>
      </c>
      <c r="C181" s="130">
        <v>3614.2119293599999</v>
      </c>
      <c r="D181" s="130">
        <v>3577.4005902200001</v>
      </c>
      <c r="E181" s="130">
        <v>2455.8880701399999</v>
      </c>
      <c r="F181" s="130">
        <v>859.69483160000004</v>
      </c>
      <c r="G181" s="130">
        <v>261.81768848000002</v>
      </c>
      <c r="H181" s="130">
        <v>36.811339140000001</v>
      </c>
      <c r="I181" s="130">
        <v>0.12693170000000001</v>
      </c>
      <c r="J181" s="130">
        <v>1.843415E-2</v>
      </c>
      <c r="K181" s="130">
        <v>36.665973289999997</v>
      </c>
      <c r="L181" s="130">
        <v>226.41829761</v>
      </c>
      <c r="M181" s="130">
        <v>214.26735260000001</v>
      </c>
      <c r="N181" s="130">
        <v>9.6237630000000005E-2</v>
      </c>
      <c r="O181" s="130">
        <v>2.40559587</v>
      </c>
      <c r="P181" s="130">
        <v>211.76551910000001</v>
      </c>
      <c r="Q181" s="130">
        <v>12.150945009999999</v>
      </c>
      <c r="R181" s="130">
        <v>0</v>
      </c>
      <c r="S181" s="130">
        <v>0</v>
      </c>
      <c r="T181" s="130">
        <v>12.150945009999999</v>
      </c>
      <c r="U181" s="130">
        <v>359.92213115999999</v>
      </c>
      <c r="V181" s="130">
        <v>263.61786863999998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4277.82765767</v>
      </c>
      <c r="C182" s="130">
        <v>3676.6953198400001</v>
      </c>
      <c r="D182" s="130">
        <v>3639.8440473700002</v>
      </c>
      <c r="E182" s="130">
        <v>2646.2498773000002</v>
      </c>
      <c r="F182" s="130">
        <v>730.28711688999999</v>
      </c>
      <c r="G182" s="130">
        <v>263.30705318000003</v>
      </c>
      <c r="H182" s="130">
        <v>36.851272469999998</v>
      </c>
      <c r="I182" s="130">
        <v>8.6369619999999994E-2</v>
      </c>
      <c r="J182" s="130">
        <v>5.4031620000000002E-2</v>
      </c>
      <c r="K182" s="130">
        <v>36.710871230000002</v>
      </c>
      <c r="L182" s="130">
        <v>228.82152472999999</v>
      </c>
      <c r="M182" s="130">
        <v>216.71894313000001</v>
      </c>
      <c r="N182" s="130">
        <v>9.0766589999999994E-2</v>
      </c>
      <c r="O182" s="130">
        <v>2.26879739</v>
      </c>
      <c r="P182" s="130">
        <v>214.35937915</v>
      </c>
      <c r="Q182" s="130">
        <v>12.102581600000001</v>
      </c>
      <c r="R182" s="130">
        <v>0</v>
      </c>
      <c r="S182" s="130">
        <v>0</v>
      </c>
      <c r="T182" s="130">
        <v>12.102581600000001</v>
      </c>
      <c r="U182" s="130">
        <v>372.31081310000002</v>
      </c>
      <c r="V182" s="130">
        <v>255.93035073999999</v>
      </c>
      <c r="W182" s="130"/>
      <c r="X182" s="130"/>
      <c r="Y182" s="130"/>
      <c r="Z182" s="130"/>
      <c r="AA182" s="130"/>
      <c r="AB182" s="130"/>
    </row>
    <row r="183" spans="1:28">
      <c r="A183" s="8">
        <v>45778</v>
      </c>
      <c r="B183" s="130">
        <v>4378.47448859</v>
      </c>
      <c r="C183" s="130">
        <v>3763.4054906000001</v>
      </c>
      <c r="D183" s="130">
        <v>3726.55476804</v>
      </c>
      <c r="E183" s="130">
        <v>2713.57657359</v>
      </c>
      <c r="F183" s="130">
        <v>750.53152492000004</v>
      </c>
      <c r="G183" s="130">
        <v>262.44666953000001</v>
      </c>
      <c r="H183" s="130">
        <v>36.850722560000001</v>
      </c>
      <c r="I183" s="130">
        <v>7.3838799999999996E-2</v>
      </c>
      <c r="J183" s="130">
        <v>0.11578851</v>
      </c>
      <c r="K183" s="130">
        <v>36.661095250000002</v>
      </c>
      <c r="L183" s="130">
        <v>232.59748525000001</v>
      </c>
      <c r="M183" s="130">
        <v>220.68383734</v>
      </c>
      <c r="N183" s="130">
        <v>0.22815747</v>
      </c>
      <c r="O183" s="130">
        <v>2.0318765299999999</v>
      </c>
      <c r="P183" s="130">
        <v>218.42380334000001</v>
      </c>
      <c r="Q183" s="130">
        <v>11.91364791</v>
      </c>
      <c r="R183" s="130">
        <v>0</v>
      </c>
      <c r="S183" s="130">
        <v>0</v>
      </c>
      <c r="T183" s="130">
        <v>11.91364791</v>
      </c>
      <c r="U183" s="130">
        <v>382.47151273999998</v>
      </c>
      <c r="V183" s="130">
        <v>257.65159538</v>
      </c>
      <c r="W183" s="130"/>
      <c r="X183" s="130"/>
      <c r="Y183" s="130"/>
      <c r="Z183" s="130"/>
      <c r="AA183" s="130"/>
      <c r="AB183" s="130"/>
    </row>
    <row r="184" spans="1:28">
      <c r="A184" s="8">
        <v>45809</v>
      </c>
      <c r="B184" s="130">
        <v>4500.8322887100003</v>
      </c>
      <c r="C184" s="130">
        <v>3853.1829583200001</v>
      </c>
      <c r="D184" s="130">
        <v>3816.26590876</v>
      </c>
      <c r="E184" s="130">
        <v>2766.4791222499998</v>
      </c>
      <c r="F184" s="130">
        <v>785.24006288999999</v>
      </c>
      <c r="G184" s="130">
        <v>264.54672362000002</v>
      </c>
      <c r="H184" s="130">
        <v>36.917049560000002</v>
      </c>
      <c r="I184" s="130">
        <v>6.3722920000000002E-2</v>
      </c>
      <c r="J184" s="130">
        <v>0.11769011</v>
      </c>
      <c r="K184" s="130">
        <v>36.735636530000001</v>
      </c>
      <c r="L184" s="130">
        <v>246.04290512</v>
      </c>
      <c r="M184" s="130">
        <v>234.23867770000001</v>
      </c>
      <c r="N184" s="130">
        <v>0.31917708</v>
      </c>
      <c r="O184" s="130">
        <v>2.0168377400000002</v>
      </c>
      <c r="P184" s="130">
        <v>231.90266288000001</v>
      </c>
      <c r="Q184" s="130">
        <v>11.80422742</v>
      </c>
      <c r="R184" s="130">
        <v>0</v>
      </c>
      <c r="S184" s="130">
        <v>0</v>
      </c>
      <c r="T184" s="130">
        <v>11.80422742</v>
      </c>
      <c r="U184" s="130">
        <v>401.60642526999999</v>
      </c>
      <c r="V184" s="130">
        <v>269.88788471999999</v>
      </c>
      <c r="W184" s="130"/>
      <c r="X184" s="130"/>
      <c r="Y184" s="130"/>
      <c r="Z184" s="130"/>
      <c r="AA184" s="130"/>
      <c r="AB184" s="130"/>
    </row>
    <row r="185" spans="1:28">
      <c r="A185" s="8">
        <v>45839</v>
      </c>
      <c r="B185" s="130">
        <v>4589.9788937900003</v>
      </c>
      <c r="C185" s="130">
        <v>3923.6702014000002</v>
      </c>
      <c r="D185" s="130">
        <v>3886.65299452</v>
      </c>
      <c r="E185" s="130">
        <v>2815.1391177599999</v>
      </c>
      <c r="F185" s="130">
        <v>807.13401519000001</v>
      </c>
      <c r="G185" s="130">
        <v>264.37986157</v>
      </c>
      <c r="H185" s="130">
        <v>37.017206880000003</v>
      </c>
      <c r="I185" s="130">
        <v>7.2409780000000007E-2</v>
      </c>
      <c r="J185" s="130">
        <v>0.11582975</v>
      </c>
      <c r="K185" s="130">
        <v>36.828967349999999</v>
      </c>
      <c r="L185" s="130">
        <v>253.68225385</v>
      </c>
      <c r="M185" s="130">
        <v>241.91530943000001</v>
      </c>
      <c r="N185" s="130">
        <v>0.22890846000000001</v>
      </c>
      <c r="O185" s="130">
        <v>1.78295347</v>
      </c>
      <c r="P185" s="130">
        <v>239.9034475</v>
      </c>
      <c r="Q185" s="130">
        <v>11.76694442</v>
      </c>
      <c r="R185" s="130">
        <v>0</v>
      </c>
      <c r="S185" s="130">
        <v>0</v>
      </c>
      <c r="T185" s="130">
        <v>11.76694442</v>
      </c>
      <c r="U185" s="130">
        <v>412.62643853999998</v>
      </c>
      <c r="V185" s="130">
        <v>273.82926886000001</v>
      </c>
      <c r="W185" s="130"/>
      <c r="X185" s="130"/>
      <c r="Y185" s="130"/>
      <c r="Z185" s="130"/>
      <c r="AA185" s="130"/>
      <c r="AB185" s="130"/>
    </row>
    <row r="186" spans="1:28">
      <c r="A186" s="8">
        <v>45870</v>
      </c>
      <c r="B186" s="130">
        <v>4685.1134339999999</v>
      </c>
      <c r="C186" s="130">
        <v>4015.77079955</v>
      </c>
      <c r="D186" s="130">
        <v>3986.11186279</v>
      </c>
      <c r="E186" s="130">
        <v>2886.2239778200001</v>
      </c>
      <c r="F186" s="130">
        <v>832.85901819000003</v>
      </c>
      <c r="G186" s="130">
        <v>267.02886677999999</v>
      </c>
      <c r="H186" s="130">
        <v>29.65893676</v>
      </c>
      <c r="I186" s="130">
        <v>7.0467260000000004E-2</v>
      </c>
      <c r="J186" s="130">
        <v>0.11443133</v>
      </c>
      <c r="K186" s="130">
        <v>29.47403817</v>
      </c>
      <c r="L186" s="130">
        <v>259.39676951000001</v>
      </c>
      <c r="M186" s="130">
        <v>247.84181996999999</v>
      </c>
      <c r="N186" s="130">
        <v>0.26170505999999999</v>
      </c>
      <c r="O186" s="130">
        <v>1.61111311</v>
      </c>
      <c r="P186" s="130">
        <v>245.9690018</v>
      </c>
      <c r="Q186" s="130">
        <v>11.554949540000001</v>
      </c>
      <c r="R186" s="130">
        <v>0</v>
      </c>
      <c r="S186" s="130">
        <v>0</v>
      </c>
      <c r="T186" s="130">
        <v>11.554949540000001</v>
      </c>
      <c r="U186" s="130">
        <v>409.94586493999998</v>
      </c>
      <c r="V186" s="130">
        <v>279.48484099000001</v>
      </c>
      <c r="W186" s="130"/>
      <c r="X186" s="130"/>
      <c r="Y186" s="130"/>
      <c r="Z186" s="130"/>
      <c r="AA186" s="130"/>
      <c r="AB186" s="130"/>
    </row>
    <row r="187" spans="1:28">
      <c r="A187" s="8">
        <v>45901</v>
      </c>
      <c r="B187" s="130">
        <v>4707.9284350799999</v>
      </c>
      <c r="C187" s="130">
        <v>4017.1488572200001</v>
      </c>
      <c r="D187" s="130">
        <v>3987.4724558900002</v>
      </c>
      <c r="E187" s="130">
        <v>2873.1981211100001</v>
      </c>
      <c r="F187" s="130">
        <v>844.88531552999996</v>
      </c>
      <c r="G187" s="130">
        <v>269.38901924999999</v>
      </c>
      <c r="H187" s="130">
        <v>29.676401330000001</v>
      </c>
      <c r="I187" s="130">
        <v>6.2061999999999999E-2</v>
      </c>
      <c r="J187" s="130">
        <v>0.11459965</v>
      </c>
      <c r="K187" s="130">
        <v>29.499739680000001</v>
      </c>
      <c r="L187" s="130">
        <v>273.22906627999998</v>
      </c>
      <c r="M187" s="130">
        <v>261.73910654000002</v>
      </c>
      <c r="N187" s="130">
        <v>0.26859060000000001</v>
      </c>
      <c r="O187" s="130">
        <v>3.2797868499999998</v>
      </c>
      <c r="P187" s="130">
        <v>258.19072908999999</v>
      </c>
      <c r="Q187" s="130">
        <v>11.48995974</v>
      </c>
      <c r="R187" s="130">
        <v>0</v>
      </c>
      <c r="S187" s="130">
        <v>0</v>
      </c>
      <c r="T187" s="130">
        <v>11.48995974</v>
      </c>
      <c r="U187" s="130">
        <v>417.55051157999998</v>
      </c>
      <c r="V187" s="130">
        <v>292.77028749999999</v>
      </c>
      <c r="W187" s="130"/>
      <c r="X187" s="130"/>
      <c r="Y187" s="130"/>
      <c r="Z187" s="130"/>
      <c r="AA187" s="130"/>
      <c r="AB187" s="130"/>
    </row>
    <row r="188" spans="1:28">
      <c r="A188" s="8">
        <v>45931</v>
      </c>
      <c r="B188" s="130">
        <v>4747.8453364699999</v>
      </c>
      <c r="C188" s="130">
        <v>4038.7634662999999</v>
      </c>
      <c r="D188" s="130">
        <v>4008.6415805900001</v>
      </c>
      <c r="E188" s="130">
        <v>2871.1030514300001</v>
      </c>
      <c r="F188" s="130">
        <v>866.97722251000005</v>
      </c>
      <c r="G188" s="130">
        <v>270.56130665000001</v>
      </c>
      <c r="H188" s="130">
        <v>30.121885710000001</v>
      </c>
      <c r="I188" s="130">
        <v>6.4559740000000004E-2</v>
      </c>
      <c r="J188" s="130">
        <v>0.11641652</v>
      </c>
      <c r="K188" s="130">
        <v>29.940909449999999</v>
      </c>
      <c r="L188" s="130">
        <v>279.60928546999997</v>
      </c>
      <c r="M188" s="130">
        <v>267.99950381999997</v>
      </c>
      <c r="N188" s="130">
        <v>0.21532585000000001</v>
      </c>
      <c r="O188" s="130">
        <v>3.1791069300000001</v>
      </c>
      <c r="P188" s="130">
        <v>264.60507103999998</v>
      </c>
      <c r="Q188" s="130">
        <v>11.60978165</v>
      </c>
      <c r="R188" s="130">
        <v>0</v>
      </c>
      <c r="S188" s="130">
        <v>0</v>
      </c>
      <c r="T188" s="130">
        <v>11.60978165</v>
      </c>
      <c r="U188" s="130">
        <v>429.47258470000003</v>
      </c>
      <c r="V188" s="130">
        <v>297.41821297000001</v>
      </c>
      <c r="W188" s="130"/>
      <c r="X188" s="130"/>
      <c r="Y188" s="130"/>
      <c r="Z188" s="130"/>
      <c r="AA188" s="130"/>
      <c r="AB188" s="130"/>
    </row>
    <row r="189" spans="1:28">
      <c r="A189" s="8">
        <v>45962</v>
      </c>
      <c r="B189" s="130">
        <v>4829.7315211900004</v>
      </c>
      <c r="C189" s="130">
        <v>4102.0424362399999</v>
      </c>
      <c r="D189" s="130">
        <v>4071.7920925100002</v>
      </c>
      <c r="E189" s="130">
        <v>2922.5215989100002</v>
      </c>
      <c r="F189" s="130">
        <v>877.71857234000004</v>
      </c>
      <c r="G189" s="130">
        <v>271.55192125999997</v>
      </c>
      <c r="H189" s="130">
        <v>30.250343730000001</v>
      </c>
      <c r="I189" s="130">
        <v>5.4568680000000001E-2</v>
      </c>
      <c r="J189" s="130">
        <v>0.11735025</v>
      </c>
      <c r="K189" s="130">
        <v>30.078424800000001</v>
      </c>
      <c r="L189" s="130">
        <v>293.26733564</v>
      </c>
      <c r="M189" s="130">
        <v>281.71279391000002</v>
      </c>
      <c r="N189" s="130">
        <v>0.16127395999999999</v>
      </c>
      <c r="O189" s="130">
        <v>6.5748747700000001</v>
      </c>
      <c r="P189" s="130">
        <v>274.97664517999999</v>
      </c>
      <c r="Q189" s="130">
        <v>11.55454173</v>
      </c>
      <c r="R189" s="130">
        <v>0</v>
      </c>
      <c r="S189" s="130">
        <v>0</v>
      </c>
      <c r="T189" s="130">
        <v>11.55454173</v>
      </c>
      <c r="U189" s="130">
        <v>434.42174931</v>
      </c>
      <c r="V189" s="130">
        <v>300.26081162999998</v>
      </c>
      <c r="W189" s="130"/>
      <c r="X189" s="130"/>
      <c r="Y189" s="130"/>
      <c r="Z189" s="130"/>
      <c r="AA189" s="130"/>
      <c r="AB18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227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 hidden="1" outlineLevel="1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 hidden="1" outlineLevel="1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 hidden="1" outlineLevel="1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 hidden="1" outlineLevel="1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 hidden="1" outlineLevel="1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 hidden="1" outlineLevel="1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 hidden="1" outlineLevel="1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 hidden="1" outlineLevel="1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 hidden="1" outlineLevel="1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 hidden="1" outlineLevel="1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 hidden="1" outlineLevel="1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 hidden="1" outlineLevel="1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 hidden="1" outlineLevel="1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  <row r="170" spans="1:22" hidden="1" outlineLevel="1">
      <c r="A170" s="8">
        <v>45383</v>
      </c>
      <c r="B170" s="132">
        <v>26851.55623378</v>
      </c>
      <c r="C170" s="44">
        <v>46.27751851</v>
      </c>
      <c r="D170" s="132">
        <v>31.257544369999998</v>
      </c>
      <c r="E170" s="132">
        <v>15.01997414</v>
      </c>
      <c r="F170" s="132">
        <v>56.44179149</v>
      </c>
      <c r="G170" s="132">
        <v>49.891343930000005</v>
      </c>
      <c r="H170" s="132">
        <v>6.5504475600000003</v>
      </c>
      <c r="I170" s="132">
        <v>11091.171909980001</v>
      </c>
      <c r="J170" s="132">
        <v>815.36153776000003</v>
      </c>
      <c r="K170" s="132">
        <v>10275.810372219999</v>
      </c>
      <c r="L170" s="132">
        <v>15657.6650138</v>
      </c>
      <c r="M170" s="132">
        <v>15516.579581360002</v>
      </c>
      <c r="N170" s="132">
        <v>141.08543244000001</v>
      </c>
      <c r="O170" s="132">
        <v>1.6467120799999999</v>
      </c>
      <c r="P170" s="132">
        <v>5.7345676700000006</v>
      </c>
      <c r="Q170" s="44"/>
      <c r="R170" s="44"/>
      <c r="S170" s="44"/>
      <c r="T170" s="44"/>
      <c r="U170" s="44"/>
      <c r="V170" s="44"/>
    </row>
    <row r="171" spans="1:22" hidden="1" outlineLevel="1">
      <c r="A171" s="8">
        <v>45413</v>
      </c>
      <c r="B171" s="132">
        <v>28034.145980540001</v>
      </c>
      <c r="C171" s="44">
        <v>45.002639179999996</v>
      </c>
      <c r="D171" s="132">
        <v>31.326173659999998</v>
      </c>
      <c r="E171" s="132">
        <v>13.676465520000001</v>
      </c>
      <c r="F171" s="132">
        <v>49.196811790000005</v>
      </c>
      <c r="G171" s="132">
        <v>43.054126830000001</v>
      </c>
      <c r="H171" s="132">
        <v>6.1426849599999995</v>
      </c>
      <c r="I171" s="132">
        <v>11991.266427660001</v>
      </c>
      <c r="J171" s="132">
        <v>862.20782983999993</v>
      </c>
      <c r="K171" s="132">
        <v>11129.058597820002</v>
      </c>
      <c r="L171" s="132">
        <v>15948.680101909998</v>
      </c>
      <c r="M171" s="132">
        <v>15771.810889789998</v>
      </c>
      <c r="N171" s="132">
        <v>176.86921211999999</v>
      </c>
      <c r="O171" s="132">
        <v>5.4933424400000002</v>
      </c>
      <c r="P171" s="132">
        <v>6.4801691400000001</v>
      </c>
      <c r="Q171" s="44"/>
      <c r="R171" s="44"/>
      <c r="S171" s="44"/>
      <c r="T171" s="44"/>
      <c r="U171" s="44"/>
      <c r="V171" s="44"/>
    </row>
    <row r="172" spans="1:22" hidden="1" outlineLevel="1">
      <c r="A172" s="8">
        <v>45444</v>
      </c>
      <c r="B172" s="132">
        <v>29306.27545696</v>
      </c>
      <c r="C172" s="44">
        <v>42.429340740000001</v>
      </c>
      <c r="D172" s="132">
        <v>31.196605089999998</v>
      </c>
      <c r="E172" s="132">
        <v>11.23273565</v>
      </c>
      <c r="F172" s="132">
        <v>61.333807999999998</v>
      </c>
      <c r="G172" s="132">
        <v>54.927022710000003</v>
      </c>
      <c r="H172" s="132">
        <v>6.4067852900000002</v>
      </c>
      <c r="I172" s="132">
        <v>12461.792929930001</v>
      </c>
      <c r="J172" s="132">
        <v>983.87725310000008</v>
      </c>
      <c r="K172" s="132">
        <v>11477.91567683</v>
      </c>
      <c r="L172" s="132">
        <v>16740.719378289999</v>
      </c>
      <c r="M172" s="132">
        <v>16562.604856499998</v>
      </c>
      <c r="N172" s="132">
        <v>178.11452179</v>
      </c>
      <c r="O172" s="132">
        <v>12.18791163</v>
      </c>
      <c r="P172" s="132">
        <v>5.1836541299999999</v>
      </c>
      <c r="Q172" s="44"/>
      <c r="R172" s="44"/>
      <c r="S172" s="44"/>
      <c r="T172" s="44"/>
      <c r="U172" s="44"/>
      <c r="V172" s="44"/>
    </row>
    <row r="173" spans="1:22" hidden="1" outlineLevel="1">
      <c r="A173" s="8">
        <v>45474</v>
      </c>
      <c r="B173" s="132">
        <v>30219.952803799999</v>
      </c>
      <c r="C173" s="44">
        <v>49.406092260000008</v>
      </c>
      <c r="D173" s="132">
        <v>31.661992780000002</v>
      </c>
      <c r="E173" s="132">
        <v>17.744099479999999</v>
      </c>
      <c r="F173" s="132">
        <v>61.548605359999996</v>
      </c>
      <c r="G173" s="132">
        <v>50.945899940000004</v>
      </c>
      <c r="H173" s="132">
        <v>10.602705420000001</v>
      </c>
      <c r="I173" s="132">
        <v>13212.225683000001</v>
      </c>
      <c r="J173" s="132">
        <v>954.30977034</v>
      </c>
      <c r="K173" s="132">
        <v>12257.915912659999</v>
      </c>
      <c r="L173" s="132">
        <v>16896.772423180002</v>
      </c>
      <c r="M173" s="132">
        <v>16721.040736230003</v>
      </c>
      <c r="N173" s="132">
        <v>175.73168695000001</v>
      </c>
      <c r="O173" s="132">
        <v>2.4912721800000002</v>
      </c>
      <c r="P173" s="132">
        <v>5.4786744400000007</v>
      </c>
      <c r="Q173" s="44"/>
      <c r="R173" s="44"/>
      <c r="S173" s="44"/>
      <c r="T173" s="44"/>
      <c r="U173" s="44"/>
      <c r="V173" s="44"/>
    </row>
    <row r="174" spans="1:22" hidden="1" outlineLevel="1">
      <c r="A174" s="8">
        <v>45505</v>
      </c>
      <c r="B174" s="132">
        <v>29781.389524580001</v>
      </c>
      <c r="C174" s="44">
        <v>43.705544189999998</v>
      </c>
      <c r="D174" s="132">
        <v>32.033733509999998</v>
      </c>
      <c r="E174" s="132">
        <v>11.671810679999998</v>
      </c>
      <c r="F174" s="132">
        <v>65.611786429999995</v>
      </c>
      <c r="G174" s="132">
        <v>54.685942429999997</v>
      </c>
      <c r="H174" s="132">
        <v>10.925844</v>
      </c>
      <c r="I174" s="132">
        <v>12677.93494988</v>
      </c>
      <c r="J174" s="132">
        <v>983.21734346999995</v>
      </c>
      <c r="K174" s="132">
        <v>11694.71760641</v>
      </c>
      <c r="L174" s="132">
        <v>16994.137244080001</v>
      </c>
      <c r="M174" s="132">
        <v>16841.440201739999</v>
      </c>
      <c r="N174" s="132">
        <v>152.69704234</v>
      </c>
      <c r="O174" s="132">
        <v>1.2223286299999998</v>
      </c>
      <c r="P174" s="132">
        <v>5.8975329199999997</v>
      </c>
      <c r="Q174" s="44"/>
      <c r="R174" s="44"/>
      <c r="S174" s="44"/>
      <c r="T174" s="44"/>
      <c r="U174" s="44"/>
      <c r="V174" s="44"/>
    </row>
    <row r="175" spans="1:22" hidden="1" outlineLevel="1">
      <c r="A175" s="8">
        <v>45536</v>
      </c>
      <c r="B175" s="132">
        <v>29186.002552409998</v>
      </c>
      <c r="C175" s="44">
        <v>43.210759109999998</v>
      </c>
      <c r="D175" s="132">
        <v>32.042550089999999</v>
      </c>
      <c r="E175" s="132">
        <v>11.168209020000001</v>
      </c>
      <c r="F175" s="132">
        <v>71.618566749999999</v>
      </c>
      <c r="G175" s="132">
        <v>59.100810269999997</v>
      </c>
      <c r="H175" s="132">
        <v>12.517756480000001</v>
      </c>
      <c r="I175" s="132">
        <v>11990.868453090001</v>
      </c>
      <c r="J175" s="132">
        <v>970.89106362999996</v>
      </c>
      <c r="K175" s="132">
        <v>11019.97738946</v>
      </c>
      <c r="L175" s="132">
        <v>17080.30477346</v>
      </c>
      <c r="M175" s="132">
        <v>16918.793369430001</v>
      </c>
      <c r="N175" s="132">
        <v>161.51140402999999</v>
      </c>
      <c r="O175" s="132">
        <v>3.2004242999999999</v>
      </c>
      <c r="P175" s="132">
        <v>5.9704502399999999</v>
      </c>
      <c r="Q175" s="44"/>
      <c r="R175" s="44"/>
      <c r="S175" s="44"/>
      <c r="T175" s="44"/>
      <c r="U175" s="44"/>
      <c r="V175" s="44"/>
    </row>
    <row r="176" spans="1:22" hidden="1" outlineLevel="1">
      <c r="A176" s="8">
        <v>45566</v>
      </c>
      <c r="B176" s="132">
        <v>28964.2930953</v>
      </c>
      <c r="C176" s="44">
        <v>44.478230760000002</v>
      </c>
      <c r="D176" s="132">
        <v>32.04881881</v>
      </c>
      <c r="E176" s="132">
        <v>12.42941195</v>
      </c>
      <c r="F176" s="132">
        <v>58.305260009999998</v>
      </c>
      <c r="G176" s="132">
        <v>46.83408043</v>
      </c>
      <c r="H176" s="132">
        <v>11.471179580000001</v>
      </c>
      <c r="I176" s="132">
        <v>11631.52796141</v>
      </c>
      <c r="J176" s="132">
        <v>959.27630327999998</v>
      </c>
      <c r="K176" s="132">
        <v>10672.251658130001</v>
      </c>
      <c r="L176" s="132">
        <v>17229.981643120002</v>
      </c>
      <c r="M176" s="132">
        <v>17078.296788150001</v>
      </c>
      <c r="N176" s="132">
        <v>151.68485497</v>
      </c>
      <c r="O176" s="132">
        <v>2.9207884499999999</v>
      </c>
      <c r="P176" s="132">
        <v>7.2301480799999993</v>
      </c>
      <c r="Q176" s="44"/>
      <c r="R176" s="44"/>
      <c r="S176" s="44"/>
      <c r="T176" s="44"/>
      <c r="U176" s="44"/>
      <c r="V176" s="44"/>
    </row>
    <row r="177" spans="1:22">
      <c r="A177" s="8">
        <v>45597</v>
      </c>
      <c r="B177" s="132">
        <v>29037.563419419999</v>
      </c>
      <c r="C177" s="44">
        <v>44.959524170000002</v>
      </c>
      <c r="D177" s="132">
        <v>33.134027969999998</v>
      </c>
      <c r="E177" s="132">
        <v>11.8254962</v>
      </c>
      <c r="F177" s="132">
        <v>69.700561789999995</v>
      </c>
      <c r="G177" s="132">
        <v>59.099159289999996</v>
      </c>
      <c r="H177" s="132">
        <v>10.601402500000001</v>
      </c>
      <c r="I177" s="132">
        <v>11534.14098618</v>
      </c>
      <c r="J177" s="132">
        <v>982.51996431000009</v>
      </c>
      <c r="K177" s="132">
        <v>10551.62102187</v>
      </c>
      <c r="L177" s="132">
        <v>17388.762347280001</v>
      </c>
      <c r="M177" s="132">
        <v>17218.676908199999</v>
      </c>
      <c r="N177" s="132">
        <v>170.08543908000001</v>
      </c>
      <c r="O177" s="132">
        <v>2.9427803899999998</v>
      </c>
      <c r="P177" s="132">
        <v>6.7474096100000001</v>
      </c>
      <c r="Q177" s="44"/>
      <c r="R177" s="44"/>
      <c r="S177" s="44"/>
      <c r="T177" s="44"/>
      <c r="U177" s="44"/>
      <c r="V177" s="44"/>
    </row>
    <row r="178" spans="1:22">
      <c r="A178" s="8">
        <v>45627</v>
      </c>
      <c r="B178" s="132">
        <v>29989.96966617</v>
      </c>
      <c r="C178" s="44">
        <v>67.458862569999994</v>
      </c>
      <c r="D178" s="132">
        <v>53.513136709999998</v>
      </c>
      <c r="E178" s="132">
        <v>13.94572586</v>
      </c>
      <c r="F178" s="132">
        <v>74.15501273000001</v>
      </c>
      <c r="G178" s="132">
        <v>68.993587820000002</v>
      </c>
      <c r="H178" s="132">
        <v>5.16142491</v>
      </c>
      <c r="I178" s="132">
        <v>12143.920536360001</v>
      </c>
      <c r="J178" s="132">
        <v>942.73501786000008</v>
      </c>
      <c r="K178" s="132">
        <v>11201.185518500002</v>
      </c>
      <c r="L178" s="132">
        <v>17704.435254510001</v>
      </c>
      <c r="M178" s="132">
        <v>17543.33626177</v>
      </c>
      <c r="N178" s="132">
        <v>161.09899274</v>
      </c>
      <c r="O178" s="132">
        <v>7.72031635</v>
      </c>
      <c r="P178" s="132">
        <v>6.6342463599999997</v>
      </c>
      <c r="Q178" s="44"/>
      <c r="R178" s="44"/>
      <c r="S178" s="44"/>
      <c r="T178" s="44"/>
      <c r="U178" s="44"/>
      <c r="V178" s="44"/>
    </row>
    <row r="179" spans="1:22">
      <c r="A179" s="8">
        <v>45658</v>
      </c>
      <c r="B179" s="132">
        <v>29308.841635739998</v>
      </c>
      <c r="C179" s="44">
        <v>63.98396966</v>
      </c>
      <c r="D179" s="132">
        <v>50.148057480000006</v>
      </c>
      <c r="E179" s="132">
        <v>13.835912179999999</v>
      </c>
      <c r="F179" s="132">
        <v>63.064263250000003</v>
      </c>
      <c r="G179" s="132">
        <v>57.343400180000003</v>
      </c>
      <c r="H179" s="132">
        <v>5.7208630700000001</v>
      </c>
      <c r="I179" s="132">
        <v>11519.37499321</v>
      </c>
      <c r="J179" s="132">
        <v>712.90463688000011</v>
      </c>
      <c r="K179" s="132">
        <v>10806.470356330001</v>
      </c>
      <c r="L179" s="132">
        <v>17662.418409620001</v>
      </c>
      <c r="M179" s="132">
        <v>17490.360674570002</v>
      </c>
      <c r="N179" s="132">
        <v>172.05773504999999</v>
      </c>
      <c r="O179" s="132">
        <v>2.5193912600000004</v>
      </c>
      <c r="P179" s="132">
        <v>5.9821027400000002</v>
      </c>
      <c r="Q179" s="44"/>
      <c r="R179" s="44"/>
      <c r="S179" s="44"/>
      <c r="T179" s="44"/>
      <c r="U179" s="44"/>
      <c r="V179" s="44"/>
    </row>
    <row r="180" spans="1:22">
      <c r="A180" s="8">
        <v>45689</v>
      </c>
      <c r="B180" s="132">
        <v>29966.00027515</v>
      </c>
      <c r="C180" s="44">
        <v>62.669851649999998</v>
      </c>
      <c r="D180" s="132">
        <v>50.123824909999996</v>
      </c>
      <c r="E180" s="132">
        <v>12.54602674</v>
      </c>
      <c r="F180" s="132">
        <v>66.39513402</v>
      </c>
      <c r="G180" s="132">
        <v>61.452599079999999</v>
      </c>
      <c r="H180" s="132">
        <v>4.9425349400000007</v>
      </c>
      <c r="I180" s="132">
        <v>11928.920569829999</v>
      </c>
      <c r="J180" s="132">
        <v>848.91674074999992</v>
      </c>
      <c r="K180" s="132">
        <v>11080.00382908</v>
      </c>
      <c r="L180" s="132">
        <v>17908.014719649997</v>
      </c>
      <c r="M180" s="132">
        <v>17757.999140079999</v>
      </c>
      <c r="N180" s="132">
        <v>150.01557957</v>
      </c>
      <c r="O180" s="132">
        <v>14.188365090000001</v>
      </c>
      <c r="P180" s="132">
        <v>6.41456333</v>
      </c>
      <c r="Q180" s="44"/>
      <c r="R180" s="44"/>
      <c r="S180" s="44"/>
      <c r="T180" s="44"/>
      <c r="U180" s="44"/>
      <c r="V180" s="44"/>
    </row>
    <row r="181" spans="1:22">
      <c r="A181" s="8">
        <v>45717</v>
      </c>
      <c r="B181" s="132">
        <v>30781.724030189998</v>
      </c>
      <c r="C181" s="44">
        <v>62.016777680000004</v>
      </c>
      <c r="D181" s="132">
        <v>50.113357149999999</v>
      </c>
      <c r="E181" s="132">
        <v>11.903420529999998</v>
      </c>
      <c r="F181" s="132">
        <v>90.670819860000009</v>
      </c>
      <c r="G181" s="132">
        <v>59.154101620000006</v>
      </c>
      <c r="H181" s="132">
        <v>31.516718239999999</v>
      </c>
      <c r="I181" s="132">
        <v>12823.551080040001</v>
      </c>
      <c r="J181" s="132">
        <v>777.03713021999988</v>
      </c>
      <c r="K181" s="132">
        <v>12046.513949820001</v>
      </c>
      <c r="L181" s="132">
        <v>17805.485352610001</v>
      </c>
      <c r="M181" s="132">
        <v>17652.338701299999</v>
      </c>
      <c r="N181" s="132">
        <v>153.14665130999998</v>
      </c>
      <c r="O181" s="132">
        <v>1.62919002</v>
      </c>
      <c r="P181" s="132">
        <v>5.8679970800000003</v>
      </c>
      <c r="Q181" s="44"/>
      <c r="R181" s="44"/>
      <c r="S181" s="44"/>
      <c r="T181" s="44"/>
      <c r="U181" s="44"/>
      <c r="V181" s="44"/>
    </row>
    <row r="182" spans="1:22">
      <c r="A182" s="8">
        <v>45748</v>
      </c>
      <c r="B182" s="132">
        <v>31896.234054389999</v>
      </c>
      <c r="C182" s="44">
        <v>63.507802730000002</v>
      </c>
      <c r="D182" s="132">
        <v>50.195759940000002</v>
      </c>
      <c r="E182" s="132">
        <v>13.312042790000001</v>
      </c>
      <c r="F182" s="132">
        <v>90.841563000000008</v>
      </c>
      <c r="G182" s="132">
        <v>58.400942919999999</v>
      </c>
      <c r="H182" s="132">
        <v>32.440620080000002</v>
      </c>
      <c r="I182" s="132">
        <v>13436.91885523</v>
      </c>
      <c r="J182" s="132">
        <v>773.86202781999998</v>
      </c>
      <c r="K182" s="132">
        <v>12663.056827410001</v>
      </c>
      <c r="L182" s="132">
        <v>18304.965833429997</v>
      </c>
      <c r="M182" s="132">
        <v>18144.093315040001</v>
      </c>
      <c r="N182" s="132">
        <v>160.87251838999998</v>
      </c>
      <c r="O182" s="132">
        <v>3.1167417300000002</v>
      </c>
      <c r="P182" s="132">
        <v>5.9540691700000004</v>
      </c>
      <c r="Q182" s="44"/>
      <c r="R182" s="44"/>
      <c r="S182" s="44"/>
      <c r="T182" s="44"/>
      <c r="U182" s="44"/>
      <c r="V182" s="44"/>
    </row>
    <row r="183" spans="1:22">
      <c r="A183" s="8">
        <v>45778</v>
      </c>
      <c r="B183" s="132">
        <v>32996.467045290003</v>
      </c>
      <c r="C183" s="44">
        <v>65.46288448</v>
      </c>
      <c r="D183" s="132">
        <v>50.244933379999999</v>
      </c>
      <c r="E183" s="132">
        <v>15.217951100000001</v>
      </c>
      <c r="F183" s="132">
        <v>95.052090050000004</v>
      </c>
      <c r="G183" s="132">
        <v>61.678999349999998</v>
      </c>
      <c r="H183" s="132">
        <v>33.373090699999999</v>
      </c>
      <c r="I183" s="132">
        <v>14032.13556472</v>
      </c>
      <c r="J183" s="132">
        <v>754.23698978000004</v>
      </c>
      <c r="K183" s="132">
        <v>13277.898574940002</v>
      </c>
      <c r="L183" s="132">
        <v>18803.816506039999</v>
      </c>
      <c r="M183" s="132">
        <v>18623.411481889998</v>
      </c>
      <c r="N183" s="132">
        <v>180.40502414999997</v>
      </c>
      <c r="O183" s="132">
        <v>3.1334071300000002</v>
      </c>
      <c r="P183" s="132">
        <v>7.5861399199999999</v>
      </c>
      <c r="Q183" s="44"/>
      <c r="R183" s="44"/>
      <c r="S183" s="44"/>
      <c r="T183" s="44"/>
      <c r="U183" s="44"/>
      <c r="V183" s="44"/>
    </row>
    <row r="184" spans="1:22">
      <c r="A184" s="8">
        <v>45809</v>
      </c>
      <c r="B184" s="132">
        <v>33508.0834598</v>
      </c>
      <c r="C184" s="44">
        <v>45.807424759999996</v>
      </c>
      <c r="D184" s="132">
        <v>30.163282619999997</v>
      </c>
      <c r="E184" s="132">
        <v>15.64414214</v>
      </c>
      <c r="F184" s="132">
        <v>89.792442429999994</v>
      </c>
      <c r="G184" s="132">
        <v>55.779183119999999</v>
      </c>
      <c r="H184" s="132">
        <v>34.013259310000002</v>
      </c>
      <c r="I184" s="132">
        <v>14364.21425942</v>
      </c>
      <c r="J184" s="132">
        <v>790.58395643000017</v>
      </c>
      <c r="K184" s="132">
        <v>13573.630302989999</v>
      </c>
      <c r="L184" s="132">
        <v>19008.269333190001</v>
      </c>
      <c r="M184" s="132">
        <v>18844.206365449998</v>
      </c>
      <c r="N184" s="132">
        <v>164.06296774</v>
      </c>
      <c r="O184" s="132">
        <v>5.4721970799999999</v>
      </c>
      <c r="P184" s="132">
        <v>9.5394649700000009</v>
      </c>
      <c r="Q184" s="44"/>
      <c r="R184" s="44"/>
      <c r="S184" s="44"/>
      <c r="T184" s="44"/>
      <c r="U184" s="44"/>
      <c r="V184" s="44"/>
    </row>
    <row r="185" spans="1:22">
      <c r="A185" s="8">
        <v>45839</v>
      </c>
      <c r="B185" s="132">
        <v>33551.509107619997</v>
      </c>
      <c r="C185" s="44">
        <v>48.737950139999995</v>
      </c>
      <c r="D185" s="132">
        <v>30.631245249999999</v>
      </c>
      <c r="E185" s="132">
        <v>18.10670489</v>
      </c>
      <c r="F185" s="132">
        <v>92.805430330000007</v>
      </c>
      <c r="G185" s="132">
        <v>59.767208799999999</v>
      </c>
      <c r="H185" s="132">
        <v>33.038221530000001</v>
      </c>
      <c r="I185" s="132">
        <v>14445.760411740001</v>
      </c>
      <c r="J185" s="132">
        <v>747.00642732000006</v>
      </c>
      <c r="K185" s="132">
        <v>13698.75398442</v>
      </c>
      <c r="L185" s="132">
        <v>18964.205315410003</v>
      </c>
      <c r="M185" s="132">
        <v>18795.045321120004</v>
      </c>
      <c r="N185" s="132">
        <v>169.15999428999999</v>
      </c>
      <c r="O185" s="132">
        <v>4.4508229999999998</v>
      </c>
      <c r="P185" s="132">
        <v>8.0674983000000005</v>
      </c>
      <c r="Q185" s="44"/>
      <c r="R185" s="44"/>
      <c r="S185" s="44"/>
      <c r="T185" s="44"/>
      <c r="U185" s="44"/>
      <c r="V185" s="44"/>
    </row>
    <row r="186" spans="1:22">
      <c r="A186" s="8">
        <v>45870</v>
      </c>
      <c r="B186" s="132">
        <v>33921.156312849998</v>
      </c>
      <c r="C186" s="44">
        <v>44.370997330000002</v>
      </c>
      <c r="D186" s="132">
        <v>30.142733190000001</v>
      </c>
      <c r="E186" s="132">
        <v>14.228264139999999</v>
      </c>
      <c r="F186" s="132">
        <v>94.181618479999997</v>
      </c>
      <c r="G186" s="132">
        <v>61.540226189999998</v>
      </c>
      <c r="H186" s="132">
        <v>32.641392289999999</v>
      </c>
      <c r="I186" s="132">
        <v>14266.04147701</v>
      </c>
      <c r="J186" s="132">
        <v>746.13838685000007</v>
      </c>
      <c r="K186" s="132">
        <v>13519.90309016</v>
      </c>
      <c r="L186" s="132">
        <v>19516.562220029999</v>
      </c>
      <c r="M186" s="132">
        <v>19348.03720803</v>
      </c>
      <c r="N186" s="132">
        <v>168.52501199999998</v>
      </c>
      <c r="O186" s="132">
        <v>3.8766607</v>
      </c>
      <c r="P186" s="132">
        <v>7.9984786099999994</v>
      </c>
      <c r="Q186" s="44"/>
      <c r="R186" s="44"/>
      <c r="S186" s="44"/>
      <c r="T186" s="44"/>
      <c r="U186" s="44"/>
      <c r="V186" s="44"/>
    </row>
    <row r="187" spans="1:22">
      <c r="A187" s="8">
        <v>45901</v>
      </c>
      <c r="B187" s="132">
        <v>33484.00164997</v>
      </c>
      <c r="C187" s="44">
        <v>48.967708819999999</v>
      </c>
      <c r="D187" s="132">
        <v>30.293215109999998</v>
      </c>
      <c r="E187" s="132">
        <v>18.674493710000004</v>
      </c>
      <c r="F187" s="132">
        <v>74.215660900000003</v>
      </c>
      <c r="G187" s="132">
        <v>63.734371009999997</v>
      </c>
      <c r="H187" s="132">
        <v>10.481289890000003</v>
      </c>
      <c r="I187" s="132">
        <v>13546.740028699998</v>
      </c>
      <c r="J187" s="132">
        <v>749.51994626999999</v>
      </c>
      <c r="K187" s="132">
        <v>12797.220082429998</v>
      </c>
      <c r="L187" s="132">
        <v>19814.078251550003</v>
      </c>
      <c r="M187" s="132">
        <v>19633.52664833</v>
      </c>
      <c r="N187" s="132">
        <v>180.55160321999998</v>
      </c>
      <c r="O187" s="132">
        <v>6.8724380800000002</v>
      </c>
      <c r="P187" s="132">
        <v>8.5839033199999992</v>
      </c>
      <c r="Q187" s="44"/>
      <c r="R187" s="44"/>
      <c r="S187" s="44"/>
      <c r="T187" s="44"/>
      <c r="U187" s="44"/>
      <c r="V187" s="44"/>
    </row>
    <row r="188" spans="1:22">
      <c r="A188" s="8">
        <v>45931</v>
      </c>
      <c r="B188" s="132">
        <v>32784.965495249999</v>
      </c>
      <c r="C188" s="44">
        <v>54.088264080000002</v>
      </c>
      <c r="D188" s="132">
        <v>30.621806849999999</v>
      </c>
      <c r="E188" s="132">
        <v>23.466457230000003</v>
      </c>
      <c r="F188" s="132">
        <v>77.963726339999994</v>
      </c>
      <c r="G188" s="132">
        <v>67.694992990000003</v>
      </c>
      <c r="H188" s="132">
        <v>10.26873335</v>
      </c>
      <c r="I188" s="132">
        <v>12571.275879690002</v>
      </c>
      <c r="J188" s="132">
        <v>762.60168409999994</v>
      </c>
      <c r="K188" s="132">
        <v>11808.67419559</v>
      </c>
      <c r="L188" s="132">
        <v>20081.637625140003</v>
      </c>
      <c r="M188" s="132">
        <v>19883.269036190002</v>
      </c>
      <c r="N188" s="132">
        <v>198.36858895</v>
      </c>
      <c r="O188" s="132">
        <v>3.7389317000000002</v>
      </c>
      <c r="P188" s="132">
        <v>8.2311678500000003</v>
      </c>
      <c r="Q188" s="44"/>
      <c r="R188" s="44"/>
      <c r="S188" s="44"/>
      <c r="T188" s="44"/>
      <c r="U188" s="44"/>
      <c r="V188" s="44"/>
    </row>
    <row r="189" spans="1:22">
      <c r="A189" s="8">
        <v>45962</v>
      </c>
      <c r="B189" s="132">
        <v>32502.866738789999</v>
      </c>
      <c r="C189" s="44">
        <v>51.040143710000009</v>
      </c>
      <c r="D189" s="132">
        <v>30.67883909</v>
      </c>
      <c r="E189" s="132">
        <v>20.361304619999999</v>
      </c>
      <c r="F189" s="132">
        <v>76.389148809999995</v>
      </c>
      <c r="G189" s="132">
        <v>67.186938220000002</v>
      </c>
      <c r="H189" s="132">
        <v>9.20221059</v>
      </c>
      <c r="I189" s="132">
        <v>12261.399478430001</v>
      </c>
      <c r="J189" s="132">
        <v>740.83943821000003</v>
      </c>
      <c r="K189" s="132">
        <v>11520.56004022</v>
      </c>
      <c r="L189" s="132">
        <v>20114.037967839999</v>
      </c>
      <c r="M189" s="132">
        <v>19932.534546169998</v>
      </c>
      <c r="N189" s="132">
        <v>181.50342166999997</v>
      </c>
      <c r="O189" s="132">
        <v>6.3109733700000001</v>
      </c>
      <c r="P189" s="132">
        <v>7.85042011</v>
      </c>
      <c r="Q189" s="44"/>
      <c r="R189" s="44"/>
      <c r="S189" s="44"/>
      <c r="T189" s="44"/>
      <c r="U189" s="44"/>
      <c r="V189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2025-12-25T12:55:07Z</dcterms:modified>
</cp:coreProperties>
</file>